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12" tabRatio="808"/>
  </bookViews>
  <sheets>
    <sheet name="Расчет численности" sheetId="4" r:id="rId1"/>
    <sheet name="Потреб тек" sheetId="2" r:id="rId2"/>
    <sheet name="СРОА v2" sheetId="7" r:id="rId3"/>
    <sheet name="Группа 1 v1" sheetId="6" r:id="rId4"/>
    <sheet name="1" sheetId="3" r:id="rId5"/>
  </sheets>
  <externalReferences>
    <externalReference r:id="rId6"/>
    <externalReference r:id="rId7"/>
    <externalReference r:id="rId8"/>
    <externalReference r:id="rId9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4" l="1"/>
  <c r="M5" i="4"/>
  <c r="L5" i="4"/>
  <c r="K5" i="4"/>
  <c r="J5" i="4"/>
  <c r="H5" i="4"/>
  <c r="EK48" i="7" l="1"/>
  <c r="EO48" i="7" s="1"/>
  <c r="DT48" i="7"/>
  <c r="DX48" i="7" s="1"/>
  <c r="V48" i="7"/>
  <c r="Z48" i="7" s="1"/>
  <c r="U48" i="7"/>
  <c r="Y48" i="7" s="1"/>
  <c r="T48" i="7"/>
  <c r="I48" i="7"/>
  <c r="E48" i="7"/>
  <c r="GJ47" i="7"/>
  <c r="GN47" i="7" s="1"/>
  <c r="EZ47" i="7"/>
  <c r="BC47" i="7"/>
  <c r="BG47" i="7" s="1"/>
  <c r="W47" i="7"/>
  <c r="U47" i="7"/>
  <c r="Y47" i="7" s="1"/>
  <c r="T47" i="7"/>
  <c r="EO46" i="7"/>
  <c r="EK46" i="7"/>
  <c r="BU46" i="7"/>
  <c r="BY46" i="7" s="1"/>
  <c r="BE46" i="7"/>
  <c r="EK45" i="7"/>
  <c r="EO45" i="7" s="1"/>
  <c r="EI45" i="7"/>
  <c r="DT45" i="7"/>
  <c r="DX45" i="7" s="1"/>
  <c r="BV45" i="7"/>
  <c r="AK45" i="7"/>
  <c r="V45" i="7"/>
  <c r="Z45" i="7" s="1"/>
  <c r="FS44" i="7"/>
  <c r="FW44" i="7" s="1"/>
  <c r="BU44" i="7"/>
  <c r="BY44" i="7" s="1"/>
  <c r="BT44" i="7"/>
  <c r="BX44" i="7" s="1"/>
  <c r="W44" i="7"/>
  <c r="V44" i="7"/>
  <c r="Z44" i="7" s="1"/>
  <c r="U44" i="7"/>
  <c r="Y44" i="7" s="1"/>
  <c r="T44" i="7"/>
  <c r="E44" i="7"/>
  <c r="I44" i="7" s="1"/>
  <c r="DB43" i="7"/>
  <c r="DF43" i="7" s="1"/>
  <c r="DA43" i="7"/>
  <c r="BV43" i="7"/>
  <c r="Y43" i="7"/>
  <c r="U43" i="7"/>
  <c r="T43" i="7"/>
  <c r="F43" i="7"/>
  <c r="E43" i="7"/>
  <c r="I43" i="7" s="1"/>
  <c r="FE42" i="7"/>
  <c r="FA42" i="7"/>
  <c r="EZ42" i="7"/>
  <c r="EJ42" i="7"/>
  <c r="EN42" i="7" s="1"/>
  <c r="DB42" i="7"/>
  <c r="DF42" i="7" s="1"/>
  <c r="AN42" i="7"/>
  <c r="U42" i="7"/>
  <c r="Y42" i="7" s="1"/>
  <c r="GJ41" i="7"/>
  <c r="GN41" i="7" s="1"/>
  <c r="FS41" i="7"/>
  <c r="FW41" i="7" s="1"/>
  <c r="FQ41" i="7"/>
  <c r="FB41" i="7"/>
  <c r="FF41" i="7" s="1"/>
  <c r="FA41" i="7"/>
  <c r="FE41" i="7" s="1"/>
  <c r="EZ41" i="7"/>
  <c r="EK41" i="7"/>
  <c r="EO41" i="7" s="1"/>
  <c r="BV41" i="7"/>
  <c r="BU41" i="7"/>
  <c r="BY41" i="7" s="1"/>
  <c r="F41" i="7"/>
  <c r="FS40" i="7"/>
  <c r="FW40" i="7" s="1"/>
  <c r="FB40" i="7"/>
  <c r="FF40" i="7" s="1"/>
  <c r="FA40" i="7"/>
  <c r="FE40" i="7" s="1"/>
  <c r="EZ40" i="7"/>
  <c r="EK40" i="7"/>
  <c r="EO40" i="7" s="1"/>
  <c r="EI40" i="7"/>
  <c r="DT40" i="7"/>
  <c r="DX40" i="7" s="1"/>
  <c r="DS40" i="7"/>
  <c r="DW40" i="7" s="1"/>
  <c r="DR40" i="7"/>
  <c r="DC40" i="7"/>
  <c r="DG40" i="7" s="1"/>
  <c r="DB40" i="7"/>
  <c r="DF40" i="7" s="1"/>
  <c r="AK40" i="7"/>
  <c r="T40" i="7"/>
  <c r="FQ39" i="7"/>
  <c r="FB39" i="7"/>
  <c r="FF39" i="7" s="1"/>
  <c r="FA39" i="7"/>
  <c r="FE39" i="7" s="1"/>
  <c r="EZ39" i="7"/>
  <c r="EK39" i="7"/>
  <c r="EO39" i="7" s="1"/>
  <c r="EJ39" i="7"/>
  <c r="EN39" i="7" s="1"/>
  <c r="EI39" i="7"/>
  <c r="DT39" i="7"/>
  <c r="DX39" i="7" s="1"/>
  <c r="DS39" i="7"/>
  <c r="DW39" i="7" s="1"/>
  <c r="DB39" i="7"/>
  <c r="DF39" i="7" s="1"/>
  <c r="DA39" i="7"/>
  <c r="CM39" i="7"/>
  <c r="BV39" i="7"/>
  <c r="AM39" i="7"/>
  <c r="AQ39" i="7" s="1"/>
  <c r="W39" i="7"/>
  <c r="FA38" i="7"/>
  <c r="EZ38" i="7"/>
  <c r="EK38" i="7"/>
  <c r="EO38" i="7" s="1"/>
  <c r="EJ38" i="7"/>
  <c r="EN38" i="7" s="1"/>
  <c r="EI38" i="7"/>
  <c r="DT38" i="7"/>
  <c r="DX38" i="7" s="1"/>
  <c r="DS38" i="7"/>
  <c r="DW38" i="7" s="1"/>
  <c r="DR38" i="7"/>
  <c r="DC38" i="7"/>
  <c r="DG38" i="7" s="1"/>
  <c r="DB38" i="7"/>
  <c r="DF38" i="7" s="1"/>
  <c r="BV38" i="7"/>
  <c r="BS38" i="7"/>
  <c r="AN38" i="7"/>
  <c r="AL38" i="7"/>
  <c r="AP38" i="7" s="1"/>
  <c r="Z38" i="7"/>
  <c r="Y38" i="7"/>
  <c r="V38" i="7"/>
  <c r="U38" i="7"/>
  <c r="F38" i="7"/>
  <c r="E38" i="7"/>
  <c r="I38" i="7" s="1"/>
  <c r="FF37" i="7"/>
  <c r="EI37" i="7"/>
  <c r="DS37" i="7"/>
  <c r="DW37" i="7" s="1"/>
  <c r="DB37" i="7"/>
  <c r="DF37" i="7" s="1"/>
  <c r="DA37" i="7"/>
  <c r="BY37" i="7"/>
  <c r="BV37" i="7"/>
  <c r="BU37" i="7"/>
  <c r="BD37" i="7"/>
  <c r="BH37" i="7" s="1"/>
  <c r="BC37" i="7"/>
  <c r="BG37" i="7" s="1"/>
  <c r="T37" i="7"/>
  <c r="E37" i="7"/>
  <c r="I37" i="7" s="1"/>
  <c r="C37" i="7"/>
  <c r="GJ36" i="7"/>
  <c r="GN36" i="7" s="1"/>
  <c r="FS36" i="7"/>
  <c r="FW36" i="7" s="1"/>
  <c r="FF36" i="7"/>
  <c r="FB36" i="7"/>
  <c r="FA36" i="7"/>
  <c r="FE36" i="7" s="1"/>
  <c r="EL36" i="7"/>
  <c r="DR36" i="7"/>
  <c r="DC36" i="7"/>
  <c r="DG36" i="7" s="1"/>
  <c r="DA36" i="7"/>
  <c r="CM36" i="7"/>
  <c r="BY36" i="7"/>
  <c r="BV36" i="7"/>
  <c r="BU36" i="7"/>
  <c r="BT36" i="7"/>
  <c r="BX36" i="7" s="1"/>
  <c r="T36" i="7"/>
  <c r="E36" i="7"/>
  <c r="I36" i="7" s="1"/>
  <c r="D36" i="7"/>
  <c r="H36" i="7" s="1"/>
  <c r="C36" i="7"/>
  <c r="GK35" i="7"/>
  <c r="FW35" i="7"/>
  <c r="FS35" i="7"/>
  <c r="FB35" i="7"/>
  <c r="FF35" i="7" s="1"/>
  <c r="FA35" i="7"/>
  <c r="FE35" i="7" s="1"/>
  <c r="DC35" i="7"/>
  <c r="DG35" i="7" s="1"/>
  <c r="DB35" i="7"/>
  <c r="DF35" i="7" s="1"/>
  <c r="DA35" i="7"/>
  <c r="BV35" i="7"/>
  <c r="BU35" i="7"/>
  <c r="BY35" i="7" s="1"/>
  <c r="AN35" i="7"/>
  <c r="T35" i="7"/>
  <c r="E35" i="7"/>
  <c r="I35" i="7" s="1"/>
  <c r="GK34" i="7"/>
  <c r="GJ34" i="7"/>
  <c r="GN34" i="7" s="1"/>
  <c r="FS34" i="7"/>
  <c r="FW34" i="7" s="1"/>
  <c r="FB34" i="7"/>
  <c r="FF34" i="7" s="1"/>
  <c r="FA34" i="7"/>
  <c r="FE34" i="7" s="1"/>
  <c r="EL34" i="7"/>
  <c r="DR34" i="7"/>
  <c r="DC34" i="7"/>
  <c r="DG34" i="7" s="1"/>
  <c r="DB34" i="7"/>
  <c r="DF34" i="7" s="1"/>
  <c r="DA34" i="7"/>
  <c r="BY34" i="7"/>
  <c r="BV34" i="7"/>
  <c r="BU34" i="7"/>
  <c r="T34" i="7"/>
  <c r="E34" i="7"/>
  <c r="I34" i="7" s="1"/>
  <c r="GK25" i="7"/>
  <c r="GK45" i="7" s="1"/>
  <c r="GJ25" i="7"/>
  <c r="GJ35" i="7" s="1"/>
  <c r="GN35" i="7" s="1"/>
  <c r="GI25" i="7"/>
  <c r="GH25" i="7"/>
  <c r="GG25" i="7"/>
  <c r="FT25" i="7"/>
  <c r="FT35" i="7" s="1"/>
  <c r="FS25" i="7"/>
  <c r="FR25" i="7"/>
  <c r="FR45" i="7" s="1"/>
  <c r="FV45" i="7" s="1"/>
  <c r="FQ25" i="7"/>
  <c r="FP25" i="7"/>
  <c r="FC25" i="7"/>
  <c r="FC36" i="7" s="1"/>
  <c r="FB25" i="7"/>
  <c r="FB37" i="7" s="1"/>
  <c r="FA25" i="7"/>
  <c r="FA46" i="7" s="1"/>
  <c r="FE46" i="7" s="1"/>
  <c r="EZ25" i="7"/>
  <c r="EZ37" i="7" s="1"/>
  <c r="EY25" i="7"/>
  <c r="EL25" i="7"/>
  <c r="EL48" i="7" s="1"/>
  <c r="EK25" i="7"/>
  <c r="EJ25" i="7"/>
  <c r="EJ44" i="7" s="1"/>
  <c r="EN44" i="7" s="1"/>
  <c r="EI25" i="7"/>
  <c r="EH25" i="7"/>
  <c r="DU25" i="7"/>
  <c r="DU38" i="7" s="1"/>
  <c r="DT25" i="7"/>
  <c r="DT47" i="7" s="1"/>
  <c r="DX47" i="7" s="1"/>
  <c r="DS25" i="7"/>
  <c r="DR25" i="7"/>
  <c r="DR43" i="7" s="1"/>
  <c r="DQ25" i="7"/>
  <c r="DD25" i="7"/>
  <c r="DD41" i="7" s="1"/>
  <c r="DC25" i="7"/>
  <c r="DB25" i="7"/>
  <c r="DA25" i="7"/>
  <c r="CZ25" i="7"/>
  <c r="CM25" i="7"/>
  <c r="CI25" i="7"/>
  <c r="BV25" i="7"/>
  <c r="BV46" i="7" s="1"/>
  <c r="BU25" i="7"/>
  <c r="BT25" i="7"/>
  <c r="BT34" i="7" s="1"/>
  <c r="BX34" i="7" s="1"/>
  <c r="BS25" i="7"/>
  <c r="BS36" i="7" s="1"/>
  <c r="BR25" i="7"/>
  <c r="BD25" i="7"/>
  <c r="BC25" i="7"/>
  <c r="BB25" i="7"/>
  <c r="BA25" i="7"/>
  <c r="AN25" i="7"/>
  <c r="AN34" i="7" s="1"/>
  <c r="AM25" i="7"/>
  <c r="AL25" i="7"/>
  <c r="AK25" i="7"/>
  <c r="AJ25" i="7"/>
  <c r="W25" i="7"/>
  <c r="V25" i="7"/>
  <c r="V41" i="7" s="1"/>
  <c r="Z41" i="7" s="1"/>
  <c r="U25" i="7"/>
  <c r="U39" i="7" s="1"/>
  <c r="Y39" i="7" s="1"/>
  <c r="T25" i="7"/>
  <c r="S25" i="7"/>
  <c r="F25" i="7"/>
  <c r="F44" i="7" s="1"/>
  <c r="E25" i="7"/>
  <c r="D25" i="7"/>
  <c r="C25" i="7"/>
  <c r="C44" i="7" s="1"/>
  <c r="B25" i="7"/>
  <c r="GH18" i="7"/>
  <c r="FQ18" i="7"/>
  <c r="EZ18" i="7"/>
  <c r="EI18" i="7"/>
  <c r="DR18" i="7"/>
  <c r="DA18" i="7"/>
  <c r="CJ18" i="7"/>
  <c r="BS18" i="7"/>
  <c r="BB18" i="7"/>
  <c r="AK18" i="7"/>
  <c r="T18" i="7"/>
  <c r="C18" i="7"/>
  <c r="CH1" i="7"/>
  <c r="AZ1" i="7"/>
  <c r="BE25" i="7" s="1"/>
  <c r="BE41" i="7" s="1"/>
  <c r="CQ36" i="7"/>
  <c r="CE39" i="7"/>
  <c r="AW39" i="7"/>
  <c r="AF41" i="7"/>
  <c r="AF39" i="7"/>
  <c r="AF34" i="7"/>
  <c r="X44" i="7"/>
  <c r="AW48" i="7"/>
  <c r="AF40" i="7"/>
  <c r="CE38" i="7"/>
  <c r="AW41" i="7"/>
  <c r="CE45" i="7"/>
  <c r="CE37" i="7"/>
  <c r="AF45" i="7"/>
  <c r="AF42" i="7"/>
  <c r="CE34" i="7"/>
  <c r="AF35" i="7"/>
  <c r="AW42" i="7"/>
  <c r="AF38" i="7"/>
  <c r="AW47" i="7"/>
  <c r="CE47" i="7"/>
  <c r="CE41" i="7"/>
  <c r="AF46" i="7"/>
  <c r="AF47" i="7"/>
  <c r="CE46" i="7"/>
  <c r="AF48" i="7"/>
  <c r="X40" i="7"/>
  <c r="CE42" i="7"/>
  <c r="CE36" i="7"/>
  <c r="CE43" i="7"/>
  <c r="AW40" i="7"/>
  <c r="AW34" i="7"/>
  <c r="AF43" i="7"/>
  <c r="CE44" i="7"/>
  <c r="EP36" i="7"/>
  <c r="CE35" i="7"/>
  <c r="GO35" i="7"/>
  <c r="BI46" i="7"/>
  <c r="AF36" i="7"/>
  <c r="DE39" i="7"/>
  <c r="DM39" i="7" s="1"/>
  <c r="AW36" i="7"/>
  <c r="AW46" i="7"/>
  <c r="J38" i="7"/>
  <c r="AW35" i="7"/>
  <c r="FD47" i="7"/>
  <c r="FL47" i="7" s="1"/>
  <c r="FD42" i="7"/>
  <c r="FL42" i="7" s="1"/>
  <c r="AF44" i="7"/>
  <c r="BZ43" i="7"/>
  <c r="EP34" i="7"/>
  <c r="AW37" i="7"/>
  <c r="FD38" i="7"/>
  <c r="AW45" i="7"/>
  <c r="BZ39" i="7"/>
  <c r="BZ41" i="7"/>
  <c r="CE40" i="7"/>
  <c r="AR35" i="7"/>
  <c r="X43" i="7"/>
  <c r="GO34" i="7"/>
  <c r="AW43" i="7"/>
  <c r="AF37" i="7"/>
  <c r="AW44" i="7"/>
  <c r="AW38" i="7"/>
  <c r="CE48" i="7"/>
  <c r="FL38" i="7"/>
  <c r="GK43" i="7" l="1"/>
  <c r="GK47" i="7"/>
  <c r="GK41" i="7"/>
  <c r="GK37" i="7"/>
  <c r="GK40" i="7"/>
  <c r="GK44" i="7"/>
  <c r="FT42" i="7"/>
  <c r="FT34" i="7"/>
  <c r="FT41" i="7"/>
  <c r="FT36" i="7"/>
  <c r="FC45" i="7"/>
  <c r="FC41" i="7"/>
  <c r="FC39" i="7"/>
  <c r="EL46" i="7"/>
  <c r="EL35" i="7"/>
  <c r="EL39" i="7"/>
  <c r="DU42" i="7"/>
  <c r="AB44" i="7"/>
  <c r="AG44" i="7" s="1"/>
  <c r="AB43" i="7"/>
  <c r="AG43" i="7" s="1"/>
  <c r="AB40" i="7"/>
  <c r="AG40" i="7" s="1"/>
  <c r="BC48" i="7"/>
  <c r="BG48" i="7" s="1"/>
  <c r="BC46" i="7"/>
  <c r="BG46" i="7" s="1"/>
  <c r="BC42" i="7"/>
  <c r="BG42" i="7" s="1"/>
  <c r="BC45" i="7"/>
  <c r="BG45" i="7" s="1"/>
  <c r="BC40" i="7"/>
  <c r="BG40" i="7" s="1"/>
  <c r="BC38" i="7"/>
  <c r="BG38" i="7" s="1"/>
  <c r="BC44" i="7"/>
  <c r="BG44" i="7" s="1"/>
  <c r="BC41" i="7"/>
  <c r="BG41" i="7" s="1"/>
  <c r="BC35" i="7"/>
  <c r="BG35" i="7" s="1"/>
  <c r="BC43" i="7"/>
  <c r="BG43" i="7" s="1"/>
  <c r="BC39" i="7"/>
  <c r="BG39" i="7" s="1"/>
  <c r="GI48" i="7"/>
  <c r="GM48" i="7" s="1"/>
  <c r="GI47" i="7"/>
  <c r="GM47" i="7" s="1"/>
  <c r="GI43" i="7"/>
  <c r="GM43" i="7" s="1"/>
  <c r="GI37" i="7"/>
  <c r="GM37" i="7" s="1"/>
  <c r="GI42" i="7"/>
  <c r="GM42" i="7" s="1"/>
  <c r="GI38" i="7"/>
  <c r="GM38" i="7" s="1"/>
  <c r="GI39" i="7"/>
  <c r="GM39" i="7" s="1"/>
  <c r="GI44" i="7"/>
  <c r="GM44" i="7" s="1"/>
  <c r="GI46" i="7"/>
  <c r="GM46" i="7" s="1"/>
  <c r="GI36" i="7"/>
  <c r="GM36" i="7" s="1"/>
  <c r="GI45" i="7"/>
  <c r="GM45" i="7" s="1"/>
  <c r="GI41" i="7"/>
  <c r="GM41" i="7" s="1"/>
  <c r="GI40" i="7"/>
  <c r="GM40" i="7" s="1"/>
  <c r="GI34" i="7"/>
  <c r="GM34" i="7" s="1"/>
  <c r="GI35" i="7"/>
  <c r="GM35" i="7" s="1"/>
  <c r="BC36" i="7"/>
  <c r="BG36" i="7" s="1"/>
  <c r="BD48" i="7"/>
  <c r="BH48" i="7" s="1"/>
  <c r="BD47" i="7"/>
  <c r="BH47" i="7" s="1"/>
  <c r="BD46" i="7"/>
  <c r="BH46" i="7" s="1"/>
  <c r="BD45" i="7"/>
  <c r="BH45" i="7" s="1"/>
  <c r="BD44" i="7"/>
  <c r="BH44" i="7" s="1"/>
  <c r="BD43" i="7"/>
  <c r="BH43" i="7" s="1"/>
  <c r="BD42" i="7"/>
  <c r="BH42" i="7" s="1"/>
  <c r="BD40" i="7"/>
  <c r="BH40" i="7" s="1"/>
  <c r="BD41" i="7"/>
  <c r="BH41" i="7" s="1"/>
  <c r="BD38" i="7"/>
  <c r="BH38" i="7" s="1"/>
  <c r="FQ48" i="7"/>
  <c r="FQ47" i="7"/>
  <c r="FQ46" i="7"/>
  <c r="FQ45" i="7"/>
  <c r="FQ44" i="7"/>
  <c r="FQ43" i="7"/>
  <c r="FQ42" i="7"/>
  <c r="FQ37" i="7"/>
  <c r="FQ38" i="7"/>
  <c r="FQ35" i="7"/>
  <c r="FQ34" i="7"/>
  <c r="FQ36" i="7"/>
  <c r="BD34" i="7"/>
  <c r="BH34" i="7" s="1"/>
  <c r="DD48" i="7"/>
  <c r="DD45" i="7"/>
  <c r="DD44" i="7"/>
  <c r="DD40" i="7"/>
  <c r="DD37" i="7"/>
  <c r="DD36" i="7"/>
  <c r="DD35" i="7"/>
  <c r="DD34" i="7"/>
  <c r="DD38" i="7"/>
  <c r="DD43" i="7"/>
  <c r="DD46" i="7"/>
  <c r="BD35" i="7"/>
  <c r="BH35" i="7" s="1"/>
  <c r="AN39" i="7"/>
  <c r="DD47" i="7"/>
  <c r="BB41" i="7"/>
  <c r="CM48" i="7"/>
  <c r="CM43" i="7"/>
  <c r="CM45" i="7"/>
  <c r="CM47" i="7"/>
  <c r="CM40" i="7"/>
  <c r="CM35" i="7"/>
  <c r="CM37" i="7"/>
  <c r="CM42" i="7"/>
  <c r="CM44" i="7"/>
  <c r="CM41" i="7"/>
  <c r="CM46" i="7"/>
  <c r="CM34" i="7"/>
  <c r="CM38" i="7"/>
  <c r="GH36" i="7"/>
  <c r="FQ40" i="7"/>
  <c r="AM47" i="7"/>
  <c r="AQ47" i="7" s="1"/>
  <c r="AM44" i="7"/>
  <c r="AQ44" i="7" s="1"/>
  <c r="AM37" i="7"/>
  <c r="AQ37" i="7" s="1"/>
  <c r="AM36" i="7"/>
  <c r="AQ36" i="7" s="1"/>
  <c r="AM35" i="7"/>
  <c r="AQ35" i="7" s="1"/>
  <c r="AM34" i="7"/>
  <c r="AQ34" i="7" s="1"/>
  <c r="AM43" i="7"/>
  <c r="AQ43" i="7" s="1"/>
  <c r="AM40" i="7"/>
  <c r="AQ40" i="7" s="1"/>
  <c r="AM41" i="7"/>
  <c r="AQ41" i="7" s="1"/>
  <c r="AM38" i="7"/>
  <c r="AQ38" i="7" s="1"/>
  <c r="AM48" i="7"/>
  <c r="AQ48" i="7" s="1"/>
  <c r="AM46" i="7"/>
  <c r="AQ46" i="7" s="1"/>
  <c r="AM45" i="7"/>
  <c r="AQ45" i="7" s="1"/>
  <c r="AM42" i="7"/>
  <c r="AQ42" i="7" s="1"/>
  <c r="EI47" i="7"/>
  <c r="EI42" i="7"/>
  <c r="EI43" i="7"/>
  <c r="EI48" i="7"/>
  <c r="EI44" i="7"/>
  <c r="EI36" i="7"/>
  <c r="EI35" i="7"/>
  <c r="EI34" i="7"/>
  <c r="EI46" i="7"/>
  <c r="EI41" i="7"/>
  <c r="DD39" i="7"/>
  <c r="BB46" i="7"/>
  <c r="BB48" i="7"/>
  <c r="BB45" i="7"/>
  <c r="BB44" i="7"/>
  <c r="BB42" i="7"/>
  <c r="BB39" i="7"/>
  <c r="BB37" i="7"/>
  <c r="BB36" i="7"/>
  <c r="BB35" i="7"/>
  <c r="BB34" i="7"/>
  <c r="BB40" i="7"/>
  <c r="BB43" i="7"/>
  <c r="BB38" i="7"/>
  <c r="BC34" i="7"/>
  <c r="BG34" i="7" s="1"/>
  <c r="BE48" i="7"/>
  <c r="BE47" i="7"/>
  <c r="BE44" i="7"/>
  <c r="BE45" i="7"/>
  <c r="BE40" i="7"/>
  <c r="BE43" i="7"/>
  <c r="BE37" i="7"/>
  <c r="BE34" i="7"/>
  <c r="BE36" i="7"/>
  <c r="BE35" i="7"/>
  <c r="BE38" i="7"/>
  <c r="BE42" i="7"/>
  <c r="C46" i="7"/>
  <c r="C48" i="7"/>
  <c r="C38" i="7"/>
  <c r="C47" i="7"/>
  <c r="C42" i="7"/>
  <c r="C39" i="7"/>
  <c r="C45" i="7"/>
  <c r="C40" i="7"/>
  <c r="C43" i="7"/>
  <c r="C35" i="7"/>
  <c r="C41" i="7"/>
  <c r="BS48" i="7"/>
  <c r="BS47" i="7"/>
  <c r="BS46" i="7"/>
  <c r="BS45" i="7"/>
  <c r="BS44" i="7"/>
  <c r="BS43" i="7"/>
  <c r="BS42" i="7"/>
  <c r="BS40" i="7"/>
  <c r="BS39" i="7"/>
  <c r="BS37" i="7"/>
  <c r="BS34" i="7"/>
  <c r="BS35" i="7"/>
  <c r="BS41" i="7"/>
  <c r="FE38" i="7"/>
  <c r="BE39" i="7"/>
  <c r="GH48" i="7"/>
  <c r="GH43" i="7"/>
  <c r="GH44" i="7"/>
  <c r="GH47" i="7"/>
  <c r="GH42" i="7"/>
  <c r="GH39" i="7"/>
  <c r="GH38" i="7"/>
  <c r="GH37" i="7"/>
  <c r="GH41" i="7"/>
  <c r="GH46" i="7"/>
  <c r="GH40" i="7"/>
  <c r="GH35" i="7"/>
  <c r="GH45" i="7"/>
  <c r="GH34" i="7"/>
  <c r="BD36" i="7"/>
  <c r="BH36" i="7" s="1"/>
  <c r="AN47" i="7"/>
  <c r="AN46" i="7"/>
  <c r="AN43" i="7"/>
  <c r="AN45" i="7"/>
  <c r="AN40" i="7"/>
  <c r="AN41" i="7"/>
  <c r="AN37" i="7"/>
  <c r="AN48" i="7"/>
  <c r="BD39" i="7"/>
  <c r="BH39" i="7" s="1"/>
  <c r="D45" i="7"/>
  <c r="H45" i="7" s="1"/>
  <c r="D46" i="7"/>
  <c r="H46" i="7" s="1"/>
  <c r="D43" i="7"/>
  <c r="H43" i="7" s="1"/>
  <c r="D41" i="7"/>
  <c r="H41" i="7" s="1"/>
  <c r="D48" i="7"/>
  <c r="H48" i="7" s="1"/>
  <c r="D38" i="7"/>
  <c r="H38" i="7" s="1"/>
  <c r="D47" i="7"/>
  <c r="H47" i="7" s="1"/>
  <c r="D42" i="7"/>
  <c r="H42" i="7" s="1"/>
  <c r="D39" i="7"/>
  <c r="H39" i="7" s="1"/>
  <c r="D44" i="7"/>
  <c r="H44" i="7" s="1"/>
  <c r="D35" i="7"/>
  <c r="H35" i="7" s="1"/>
  <c r="D37" i="7"/>
  <c r="H37" i="7" s="1"/>
  <c r="D34" i="7"/>
  <c r="H34" i="7" s="1"/>
  <c r="D40" i="7"/>
  <c r="H40" i="7" s="1"/>
  <c r="BT48" i="7"/>
  <c r="BX48" i="7" s="1"/>
  <c r="BT47" i="7"/>
  <c r="BX47" i="7" s="1"/>
  <c r="BX25" i="7" s="1"/>
  <c r="BS9" i="7" s="1"/>
  <c r="BT42" i="7"/>
  <c r="BX42" i="7" s="1"/>
  <c r="BT40" i="7"/>
  <c r="BX40" i="7" s="1"/>
  <c r="BT35" i="7"/>
  <c r="BX35" i="7" s="1"/>
  <c r="BT37" i="7"/>
  <c r="BX37" i="7" s="1"/>
  <c r="BT46" i="7"/>
  <c r="BX46" i="7" s="1"/>
  <c r="BT41" i="7"/>
  <c r="BX41" i="7" s="1"/>
  <c r="BT38" i="7"/>
  <c r="BX38" i="7" s="1"/>
  <c r="BT45" i="7"/>
  <c r="BX45" i="7" s="1"/>
  <c r="BT43" i="7"/>
  <c r="BX43" i="7" s="1"/>
  <c r="C34" i="7"/>
  <c r="BT39" i="7"/>
  <c r="BX39" i="7" s="1"/>
  <c r="AN36" i="7"/>
  <c r="DD42" i="7"/>
  <c r="AN44" i="7"/>
  <c r="BB47" i="7"/>
  <c r="EJ46" i="7"/>
  <c r="EN46" i="7" s="1"/>
  <c r="AK42" i="7"/>
  <c r="AK41" i="7"/>
  <c r="AK44" i="7"/>
  <c r="AK47" i="7"/>
  <c r="AK48" i="7"/>
  <c r="AK39" i="7"/>
  <c r="AK37" i="7"/>
  <c r="AK36" i="7"/>
  <c r="AK35" i="7"/>
  <c r="AK34" i="7"/>
  <c r="AK43" i="7"/>
  <c r="FR39" i="7"/>
  <c r="FV39" i="7" s="1"/>
  <c r="DR44" i="7"/>
  <c r="AL46" i="7"/>
  <c r="AP46" i="7" s="1"/>
  <c r="AL47" i="7"/>
  <c r="AP47" i="7" s="1"/>
  <c r="AL42" i="7"/>
  <c r="AP42" i="7" s="1"/>
  <c r="AL45" i="7"/>
  <c r="AP45" i="7" s="1"/>
  <c r="AL48" i="7"/>
  <c r="AP48" i="7" s="1"/>
  <c r="AL39" i="7"/>
  <c r="AP39" i="7" s="1"/>
  <c r="AL44" i="7"/>
  <c r="AP44" i="7" s="1"/>
  <c r="AL37" i="7"/>
  <c r="AP37" i="7" s="1"/>
  <c r="AL36" i="7"/>
  <c r="AP36" i="7" s="1"/>
  <c r="AL35" i="7"/>
  <c r="AP35" i="7" s="1"/>
  <c r="AL34" i="7"/>
  <c r="AP34" i="7" s="1"/>
  <c r="AL43" i="7"/>
  <c r="AP43" i="7" s="1"/>
  <c r="AL40" i="7"/>
  <c r="AP40" i="7" s="1"/>
  <c r="AL41" i="7"/>
  <c r="AP41" i="7" s="1"/>
  <c r="DR42" i="7"/>
  <c r="DR41" i="7"/>
  <c r="DR47" i="7"/>
  <c r="DR48" i="7"/>
  <c r="DR39" i="7"/>
  <c r="DR37" i="7"/>
  <c r="DR46" i="7"/>
  <c r="DR35" i="7"/>
  <c r="EJ48" i="7"/>
  <c r="EN48" i="7" s="1"/>
  <c r="EJ45" i="7"/>
  <c r="EN45" i="7" s="1"/>
  <c r="EJ36" i="7"/>
  <c r="EN36" i="7" s="1"/>
  <c r="EJ35" i="7"/>
  <c r="EN35" i="7" s="1"/>
  <c r="EJ34" i="7"/>
  <c r="EN34" i="7" s="1"/>
  <c r="EJ43" i="7"/>
  <c r="EN43" i="7" s="1"/>
  <c r="EJ37" i="7"/>
  <c r="EN37" i="7" s="1"/>
  <c r="EJ40" i="7"/>
  <c r="EJ41" i="7"/>
  <c r="EN41" i="7" s="1"/>
  <c r="FR48" i="7"/>
  <c r="FV48" i="7" s="1"/>
  <c r="FR47" i="7"/>
  <c r="FV47" i="7" s="1"/>
  <c r="FR43" i="7"/>
  <c r="FV43" i="7" s="1"/>
  <c r="FR44" i="7"/>
  <c r="FV44" i="7" s="1"/>
  <c r="FR46" i="7"/>
  <c r="FV46" i="7" s="1"/>
  <c r="FR42" i="7"/>
  <c r="FV42" i="7" s="1"/>
  <c r="FR37" i="7"/>
  <c r="FV37" i="7" s="1"/>
  <c r="FR38" i="7"/>
  <c r="FV38" i="7" s="1"/>
  <c r="FR36" i="7"/>
  <c r="FV36" i="7" s="1"/>
  <c r="FR41" i="7"/>
  <c r="FV41" i="7" s="1"/>
  <c r="FR35" i="7"/>
  <c r="FV35" i="7" s="1"/>
  <c r="FR40" i="7"/>
  <c r="FV40" i="7" s="1"/>
  <c r="GJ44" i="7"/>
  <c r="GN44" i="7" s="1"/>
  <c r="GJ45" i="7"/>
  <c r="GN45" i="7" s="1"/>
  <c r="GJ46" i="7"/>
  <c r="GN46" i="7" s="1"/>
  <c r="GJ40" i="7"/>
  <c r="GN40" i="7" s="1"/>
  <c r="GJ48" i="7"/>
  <c r="GN48" i="7" s="1"/>
  <c r="GJ42" i="7"/>
  <c r="GN42" i="7" s="1"/>
  <c r="GJ43" i="7"/>
  <c r="GN43" i="7" s="1"/>
  <c r="GJ37" i="7"/>
  <c r="GN37" i="7" s="1"/>
  <c r="GN25" i="7" s="1"/>
  <c r="GH10" i="7" s="1"/>
  <c r="GJ38" i="7"/>
  <c r="GN38" i="7" s="1"/>
  <c r="AK46" i="7"/>
  <c r="CL25" i="7"/>
  <c r="CK25" i="7"/>
  <c r="CJ25" i="7"/>
  <c r="W41" i="7"/>
  <c r="W40" i="7"/>
  <c r="W37" i="7"/>
  <c r="W36" i="7"/>
  <c r="W35" i="7"/>
  <c r="W34" i="7"/>
  <c r="W48" i="7"/>
  <c r="W46" i="7"/>
  <c r="W43" i="7"/>
  <c r="W45" i="7"/>
  <c r="W38" i="7"/>
  <c r="DA44" i="7"/>
  <c r="DA40" i="7"/>
  <c r="DA46" i="7"/>
  <c r="DA41" i="7"/>
  <c r="DA48" i="7"/>
  <c r="DA47" i="7"/>
  <c r="DA45" i="7"/>
  <c r="DA42" i="7"/>
  <c r="DS43" i="7"/>
  <c r="DW43" i="7" s="1"/>
  <c r="DS44" i="7"/>
  <c r="DW44" i="7" s="1"/>
  <c r="DS45" i="7"/>
  <c r="DW45" i="7" s="1"/>
  <c r="DS48" i="7"/>
  <c r="DW48" i="7" s="1"/>
  <c r="DS47" i="7"/>
  <c r="DW47" i="7" s="1"/>
  <c r="DS42" i="7"/>
  <c r="DW42" i="7" s="1"/>
  <c r="DS41" i="7"/>
  <c r="DW41" i="7" s="1"/>
  <c r="DS36" i="7"/>
  <c r="DW36" i="7" s="1"/>
  <c r="DS35" i="7"/>
  <c r="DW35" i="7" s="1"/>
  <c r="DS34" i="7"/>
  <c r="DW34" i="7" s="1"/>
  <c r="DS46" i="7"/>
  <c r="DW46" i="7" s="1"/>
  <c r="FR34" i="7"/>
  <c r="FV34" i="7" s="1"/>
  <c r="AK38" i="7"/>
  <c r="DA38" i="7"/>
  <c r="GJ39" i="7"/>
  <c r="GN39" i="7" s="1"/>
  <c r="W42" i="7"/>
  <c r="DR45" i="7"/>
  <c r="EJ47" i="7"/>
  <c r="EN47" i="7" s="1"/>
  <c r="DC43" i="7"/>
  <c r="DC42" i="7"/>
  <c r="DG42" i="7" s="1"/>
  <c r="DC41" i="7"/>
  <c r="DG41" i="7" s="1"/>
  <c r="DC48" i="7"/>
  <c r="DG48" i="7" s="1"/>
  <c r="DC46" i="7"/>
  <c r="DG46" i="7" s="1"/>
  <c r="DC47" i="7"/>
  <c r="DG47" i="7" s="1"/>
  <c r="DC45" i="7"/>
  <c r="DG45" i="7" s="1"/>
  <c r="DC44" i="7"/>
  <c r="DG44" i="7" s="1"/>
  <c r="DC39" i="7"/>
  <c r="DG39" i="7" s="1"/>
  <c r="DC37" i="7"/>
  <c r="DG37" i="7" s="1"/>
  <c r="DU43" i="7"/>
  <c r="DU44" i="7"/>
  <c r="DU48" i="7"/>
  <c r="DU47" i="7"/>
  <c r="DU46" i="7"/>
  <c r="DU41" i="7"/>
  <c r="DU36" i="7"/>
  <c r="DU35" i="7"/>
  <c r="DU34" i="7"/>
  <c r="DU37" i="7"/>
  <c r="DU40" i="7"/>
  <c r="DU45" i="7"/>
  <c r="FC48" i="7"/>
  <c r="FC47" i="7"/>
  <c r="FC43" i="7"/>
  <c r="FC37" i="7"/>
  <c r="FC46" i="7"/>
  <c r="FC44" i="7"/>
  <c r="FC38" i="7"/>
  <c r="FC40" i="7"/>
  <c r="FC35" i="7"/>
  <c r="FT48" i="7"/>
  <c r="FT47" i="7"/>
  <c r="FT44" i="7"/>
  <c r="FT45" i="7"/>
  <c r="FT43" i="7"/>
  <c r="FT40" i="7"/>
  <c r="FT46" i="7"/>
  <c r="FT37" i="7"/>
  <c r="FT38" i="7"/>
  <c r="FT39" i="7"/>
  <c r="FC34" i="7"/>
  <c r="DU39" i="7"/>
  <c r="FC42" i="7"/>
  <c r="DT43" i="7"/>
  <c r="DX43" i="7" s="1"/>
  <c r="DB46" i="7"/>
  <c r="DF46" i="7" s="1"/>
  <c r="DB41" i="7"/>
  <c r="DF41" i="7" s="1"/>
  <c r="DB48" i="7"/>
  <c r="DF48" i="7" s="1"/>
  <c r="DB47" i="7"/>
  <c r="DF47" i="7" s="1"/>
  <c r="DB45" i="7"/>
  <c r="DF45" i="7" s="1"/>
  <c r="DB44" i="7"/>
  <c r="DF44" i="7" s="1"/>
  <c r="DT42" i="7"/>
  <c r="DX42" i="7" s="1"/>
  <c r="DT41" i="7"/>
  <c r="DX41" i="7" s="1"/>
  <c r="DT36" i="7"/>
  <c r="DX36" i="7" s="1"/>
  <c r="DT35" i="7"/>
  <c r="DX35" i="7" s="1"/>
  <c r="DT34" i="7"/>
  <c r="DX34" i="7" s="1"/>
  <c r="DT46" i="7"/>
  <c r="DX46" i="7" s="1"/>
  <c r="DT37" i="7"/>
  <c r="DX37" i="7" s="1"/>
  <c r="FS48" i="7"/>
  <c r="FW48" i="7" s="1"/>
  <c r="FS47" i="7"/>
  <c r="FW47" i="7" s="1"/>
  <c r="FS46" i="7"/>
  <c r="FW46" i="7" s="1"/>
  <c r="FS42" i="7"/>
  <c r="FW42" i="7" s="1"/>
  <c r="FS43" i="7"/>
  <c r="FW43" i="7" s="1"/>
  <c r="FS39" i="7"/>
  <c r="FW39" i="7" s="1"/>
  <c r="FS38" i="7"/>
  <c r="FW38" i="7" s="1"/>
  <c r="FW25" i="7" s="1"/>
  <c r="FQ10" i="7" s="1"/>
  <c r="FS37" i="7"/>
  <c r="FW37" i="7" s="1"/>
  <c r="FS45" i="7"/>
  <c r="FW45" i="7" s="1"/>
  <c r="GK46" i="7"/>
  <c r="GK48" i="7"/>
  <c r="GK38" i="7"/>
  <c r="GK42" i="7"/>
  <c r="GK39" i="7"/>
  <c r="DB36" i="7"/>
  <c r="DF36" i="7" s="1"/>
  <c r="GK36" i="7"/>
  <c r="DT44" i="7"/>
  <c r="DX44" i="7" s="1"/>
  <c r="E42" i="7"/>
  <c r="I42" i="7" s="1"/>
  <c r="E41" i="7"/>
  <c r="I41" i="7" s="1"/>
  <c r="BU47" i="7"/>
  <c r="BY47" i="7" s="1"/>
  <c r="BU45" i="7"/>
  <c r="BY45" i="7" s="1"/>
  <c r="BU43" i="7"/>
  <c r="BY43" i="7" s="1"/>
  <c r="BU40" i="7"/>
  <c r="BY40" i="7" s="1"/>
  <c r="BU39" i="7"/>
  <c r="BY39" i="7" s="1"/>
  <c r="BU38" i="7"/>
  <c r="BY38" i="7" s="1"/>
  <c r="BY25" i="7" s="1"/>
  <c r="BS10" i="7" s="1"/>
  <c r="EK43" i="7"/>
  <c r="EO43" i="7" s="1"/>
  <c r="EK44" i="7"/>
  <c r="EO44" i="7" s="1"/>
  <c r="EK47" i="7"/>
  <c r="EO47" i="7" s="1"/>
  <c r="F34" i="7"/>
  <c r="U34" i="7"/>
  <c r="Y34" i="7" s="1"/>
  <c r="F35" i="7"/>
  <c r="U35" i="7"/>
  <c r="Y35" i="7" s="1"/>
  <c r="F36" i="7"/>
  <c r="U36" i="7"/>
  <c r="Y36" i="7" s="1"/>
  <c r="F37" i="7"/>
  <c r="U37" i="7"/>
  <c r="Y37" i="7" s="1"/>
  <c r="EL38" i="7"/>
  <c r="FB38" i="7"/>
  <c r="FF38" i="7" s="1"/>
  <c r="FF25" i="7" s="1"/>
  <c r="EZ10" i="7" s="1"/>
  <c r="E40" i="7"/>
  <c r="I40" i="7" s="1"/>
  <c r="U40" i="7"/>
  <c r="Y40" i="7" s="1"/>
  <c r="EL40" i="7"/>
  <c r="EL41" i="7"/>
  <c r="EK42" i="7"/>
  <c r="EO42" i="7" s="1"/>
  <c r="E45" i="7"/>
  <c r="I45" i="7" s="1"/>
  <c r="F46" i="7"/>
  <c r="F47" i="7"/>
  <c r="F48" i="7"/>
  <c r="T45" i="7"/>
  <c r="T46" i="7"/>
  <c r="T42" i="7"/>
  <c r="T41" i="7"/>
  <c r="BV48" i="7"/>
  <c r="BV47" i="7"/>
  <c r="BV42" i="7"/>
  <c r="BV44" i="7"/>
  <c r="EL47" i="7"/>
  <c r="EL44" i="7"/>
  <c r="EL45" i="7"/>
  <c r="EZ48" i="7"/>
  <c r="EZ46" i="7"/>
  <c r="EZ43" i="7"/>
  <c r="EZ44" i="7"/>
  <c r="V34" i="7"/>
  <c r="Z34" i="7" s="1"/>
  <c r="V35" i="7"/>
  <c r="Z35" i="7" s="1"/>
  <c r="V36" i="7"/>
  <c r="Z36" i="7" s="1"/>
  <c r="V37" i="7"/>
  <c r="Z37" i="7" s="1"/>
  <c r="EK37" i="7"/>
  <c r="EO37" i="7" s="1"/>
  <c r="FA37" i="7"/>
  <c r="FE37" i="7" s="1"/>
  <c r="T39" i="7"/>
  <c r="AF25" i="7" s="1"/>
  <c r="F40" i="7"/>
  <c r="V40" i="7"/>
  <c r="Z40" i="7" s="1"/>
  <c r="BV40" i="7"/>
  <c r="BU42" i="7"/>
  <c r="BY42" i="7" s="1"/>
  <c r="EL42" i="7"/>
  <c r="F45" i="7"/>
  <c r="FA47" i="7"/>
  <c r="FE47" i="7" s="1"/>
  <c r="FA43" i="7"/>
  <c r="FE43" i="7" s="1"/>
  <c r="FA44" i="7"/>
  <c r="FE44" i="7" s="1"/>
  <c r="FA48" i="7"/>
  <c r="FE48" i="7" s="1"/>
  <c r="EL37" i="7"/>
  <c r="E39" i="7"/>
  <c r="I39" i="7" s="1"/>
  <c r="I25" i="7" s="1"/>
  <c r="C10" i="7" s="1"/>
  <c r="F42" i="7"/>
  <c r="EL43" i="7"/>
  <c r="EZ45" i="7"/>
  <c r="E46" i="7"/>
  <c r="I46" i="7" s="1"/>
  <c r="E47" i="7"/>
  <c r="I47" i="7" s="1"/>
  <c r="U46" i="7"/>
  <c r="Y46" i="7" s="1"/>
  <c r="U41" i="7"/>
  <c r="Y41" i="7" s="1"/>
  <c r="U45" i="7"/>
  <c r="Y45" i="7" s="1"/>
  <c r="V46" i="7"/>
  <c r="Z46" i="7" s="1"/>
  <c r="V42" i="7"/>
  <c r="Z42" i="7" s="1"/>
  <c r="V47" i="7"/>
  <c r="Z47" i="7" s="1"/>
  <c r="V43" i="7"/>
  <c r="Z43" i="7" s="1"/>
  <c r="FB48" i="7"/>
  <c r="FF48" i="7" s="1"/>
  <c r="FB47" i="7"/>
  <c r="FF47" i="7" s="1"/>
  <c r="FB46" i="7"/>
  <c r="FF46" i="7" s="1"/>
  <c r="FB45" i="7"/>
  <c r="FF45" i="7" s="1"/>
  <c r="FB44" i="7"/>
  <c r="FF44" i="7" s="1"/>
  <c r="FB43" i="7"/>
  <c r="FF43" i="7" s="1"/>
  <c r="FB42" i="7"/>
  <c r="FF42" i="7" s="1"/>
  <c r="EK34" i="7"/>
  <c r="EO34" i="7" s="1"/>
  <c r="EZ34" i="7"/>
  <c r="EK35" i="7"/>
  <c r="EO35" i="7" s="1"/>
  <c r="EZ35" i="7"/>
  <c r="EK36" i="7"/>
  <c r="EO36" i="7" s="1"/>
  <c r="EZ36" i="7"/>
  <c r="T38" i="7"/>
  <c r="F39" i="7"/>
  <c r="V39" i="7"/>
  <c r="Z39" i="7" s="1"/>
  <c r="FA45" i="7"/>
  <c r="FE45" i="7" s="1"/>
  <c r="BU48" i="7"/>
  <c r="BY48" i="7" s="1"/>
  <c r="GO37" i="7"/>
  <c r="GO41" i="7"/>
  <c r="FX42" i="7"/>
  <c r="FG39" i="7"/>
  <c r="EP35" i="7"/>
  <c r="EP39" i="7"/>
  <c r="DY42" i="7"/>
  <c r="DE37" i="7"/>
  <c r="GO43" i="7"/>
  <c r="FX34" i="7"/>
  <c r="GO44" i="7"/>
  <c r="G37" i="7"/>
  <c r="EM39" i="7"/>
  <c r="J41" i="7"/>
  <c r="AC44" i="7"/>
  <c r="AE43" i="7"/>
  <c r="FG45" i="7"/>
  <c r="DV36" i="7"/>
  <c r="ES39" i="7"/>
  <c r="J44" i="7"/>
  <c r="EM45" i="7"/>
  <c r="GR41" i="7"/>
  <c r="X35" i="7"/>
  <c r="DE43" i="7"/>
  <c r="GO47" i="7"/>
  <c r="DM37" i="7"/>
  <c r="DE34" i="7"/>
  <c r="EP48" i="7"/>
  <c r="FX41" i="7"/>
  <c r="EU45" i="7"/>
  <c r="EM37" i="7"/>
  <c r="AA39" i="7"/>
  <c r="BZ46" i="7"/>
  <c r="FJ39" i="7"/>
  <c r="AR38" i="7"/>
  <c r="AO40" i="7"/>
  <c r="G44" i="7"/>
  <c r="BL46" i="7"/>
  <c r="BW38" i="7"/>
  <c r="GO45" i="7"/>
  <c r="FD39" i="7"/>
  <c r="FL39" i="7" s="1"/>
  <c r="CC43" i="7"/>
  <c r="AA44" i="7"/>
  <c r="FK38" i="7"/>
  <c r="BZ37" i="7"/>
  <c r="ES35" i="7"/>
  <c r="FD37" i="7"/>
  <c r="DE36" i="7"/>
  <c r="DJ39" i="7"/>
  <c r="FX36" i="7"/>
  <c r="X47" i="7"/>
  <c r="X34" i="7"/>
  <c r="EU37" i="7"/>
  <c r="J43" i="7"/>
  <c r="FU41" i="7"/>
  <c r="ES34" i="7"/>
  <c r="FD41" i="7"/>
  <c r="FL41" i="7" s="1"/>
  <c r="DM34" i="7"/>
  <c r="DM36" i="7"/>
  <c r="AA47" i="7"/>
  <c r="GO40" i="7"/>
  <c r="BI41" i="7"/>
  <c r="BZ35" i="7"/>
  <c r="AE40" i="7"/>
  <c r="AR42" i="7"/>
  <c r="EB42" i="7"/>
  <c r="EP46" i="7"/>
  <c r="FX35" i="7"/>
  <c r="CC41" i="7"/>
  <c r="BZ34" i="7"/>
  <c r="FI38" i="7"/>
  <c r="DV40" i="7"/>
  <c r="ED40" i="7" s="1"/>
  <c r="AC40" i="7"/>
  <c r="DL39" i="7"/>
  <c r="GR35" i="7"/>
  <c r="EM38" i="7"/>
  <c r="FK42" i="7"/>
  <c r="AU35" i="7"/>
  <c r="G36" i="7"/>
  <c r="O36" i="7" s="1"/>
  <c r="DV38" i="7"/>
  <c r="ED38" i="7" s="1"/>
  <c r="FG36" i="7"/>
  <c r="DV43" i="7"/>
  <c r="ED43" i="7" s="1"/>
  <c r="BZ36" i="7"/>
  <c r="BZ45" i="7"/>
  <c r="FI42" i="7"/>
  <c r="X36" i="7"/>
  <c r="GC41" i="7"/>
  <c r="FL37" i="7"/>
  <c r="FD40" i="7"/>
  <c r="FL40" i="7" s="1"/>
  <c r="EM40" i="7"/>
  <c r="EU40" i="7" s="1"/>
  <c r="CQ39" i="7"/>
  <c r="GR37" i="7"/>
  <c r="DY38" i="7"/>
  <c r="AR34" i="7"/>
  <c r="ES36" i="7"/>
  <c r="DM43" i="7"/>
  <c r="BW36" i="7"/>
  <c r="AE44" i="7"/>
  <c r="M38" i="7"/>
  <c r="X37" i="7"/>
  <c r="AC43" i="7"/>
  <c r="CC39" i="7"/>
  <c r="FU39" i="7"/>
  <c r="GC39" i="7" s="1"/>
  <c r="FK47" i="7"/>
  <c r="O37" i="7"/>
  <c r="FI47" i="7"/>
  <c r="GR34" i="7"/>
  <c r="DH41" i="7"/>
  <c r="ED36" i="7"/>
  <c r="BZ38" i="7"/>
  <c r="GA42" i="7"/>
  <c r="EU38" i="7"/>
  <c r="AO45" i="7"/>
  <c r="FG41" i="7"/>
  <c r="DE35" i="7"/>
  <c r="DM35" i="7" s="1"/>
  <c r="O44" i="7"/>
  <c r="EU39" i="7"/>
  <c r="DV34" i="7"/>
  <c r="ED34" i="7" s="1"/>
  <c r="CT36" i="7"/>
  <c r="X48" i="7"/>
  <c r="FE25" i="7" l="1"/>
  <c r="EZ9" i="7" s="1"/>
  <c r="DF25" i="7"/>
  <c r="DA9" i="7" s="1"/>
  <c r="AS40" i="7"/>
  <c r="AX40" i="7" s="1"/>
  <c r="CA38" i="7"/>
  <c r="CF38" i="7" s="1"/>
  <c r="AS45" i="7"/>
  <c r="AX45" i="7" s="1"/>
  <c r="AB48" i="7"/>
  <c r="AG48" i="7" s="1"/>
  <c r="AB36" i="7"/>
  <c r="AG36" i="7" s="1"/>
  <c r="AB47" i="7"/>
  <c r="AG47" i="7" s="1"/>
  <c r="X25" i="7"/>
  <c r="AB34" i="7"/>
  <c r="AB25" i="7" s="1"/>
  <c r="EQ39" i="7"/>
  <c r="EV39" i="7" s="1"/>
  <c r="AB37" i="7"/>
  <c r="AG37" i="7" s="1"/>
  <c r="FY41" i="7"/>
  <c r="GD41" i="7" s="1"/>
  <c r="K44" i="7"/>
  <c r="P44" i="7" s="1"/>
  <c r="FH39" i="7"/>
  <c r="FM39" i="7" s="1"/>
  <c r="DZ38" i="7"/>
  <c r="EE38" i="7" s="1"/>
  <c r="AB35" i="7"/>
  <c r="AG35" i="7" s="1"/>
  <c r="CA36" i="7"/>
  <c r="CF36" i="7" s="1"/>
  <c r="FH41" i="7"/>
  <c r="FM41" i="7" s="1"/>
  <c r="AP25" i="7"/>
  <c r="AK9" i="7" s="1"/>
  <c r="Y25" i="7"/>
  <c r="T9" i="7" s="1"/>
  <c r="H25" i="7"/>
  <c r="C9" i="7" s="1"/>
  <c r="BH25" i="7"/>
  <c r="BB10" i="7" s="1"/>
  <c r="Z25" i="7"/>
  <c r="T10" i="7" s="1"/>
  <c r="DG43" i="7"/>
  <c r="DG25" i="7" s="1"/>
  <c r="DA10" i="7" s="1"/>
  <c r="CJ48" i="7"/>
  <c r="CJ46" i="7"/>
  <c r="CJ40" i="7"/>
  <c r="CJ39" i="7"/>
  <c r="CJ38" i="7"/>
  <c r="CJ44" i="7"/>
  <c r="CJ43" i="7"/>
  <c r="CJ37" i="7"/>
  <c r="CJ34" i="7"/>
  <c r="CJ36" i="7"/>
  <c r="CJ47" i="7"/>
  <c r="CJ45" i="7"/>
  <c r="CJ41" i="7"/>
  <c r="CJ35" i="7"/>
  <c r="CJ42" i="7"/>
  <c r="EO25" i="7"/>
  <c r="EI10" i="7" s="1"/>
  <c r="CE25" i="7"/>
  <c r="FV25" i="7"/>
  <c r="FQ9" i="7" s="1"/>
  <c r="CK48" i="7"/>
  <c r="CO48" i="7" s="1"/>
  <c r="CK47" i="7"/>
  <c r="CO47" i="7" s="1"/>
  <c r="CK44" i="7"/>
  <c r="CO44" i="7" s="1"/>
  <c r="CK43" i="7"/>
  <c r="CO43" i="7" s="1"/>
  <c r="CK38" i="7"/>
  <c r="CO38" i="7" s="1"/>
  <c r="CK41" i="7"/>
  <c r="CO41" i="7" s="1"/>
  <c r="CK37" i="7"/>
  <c r="CO37" i="7" s="1"/>
  <c r="CK46" i="7"/>
  <c r="CO46" i="7" s="1"/>
  <c r="CK42" i="7"/>
  <c r="CO42" i="7" s="1"/>
  <c r="CK39" i="7"/>
  <c r="CO39" i="7" s="1"/>
  <c r="CK35" i="7"/>
  <c r="CO35" i="7" s="1"/>
  <c r="CK40" i="7"/>
  <c r="CO40" i="7" s="1"/>
  <c r="CK45" i="7"/>
  <c r="CO45" i="7" s="1"/>
  <c r="CK36" i="7"/>
  <c r="CO36" i="7" s="1"/>
  <c r="CK34" i="7"/>
  <c r="CO34" i="7" s="1"/>
  <c r="GM25" i="7"/>
  <c r="GH9" i="7" s="1"/>
  <c r="DX25" i="7"/>
  <c r="DR10" i="7" s="1"/>
  <c r="CL48" i="7"/>
  <c r="CP48" i="7" s="1"/>
  <c r="CL40" i="7"/>
  <c r="CP40" i="7" s="1"/>
  <c r="CL43" i="7"/>
  <c r="CP43" i="7" s="1"/>
  <c r="CL42" i="7"/>
  <c r="CP42" i="7" s="1"/>
  <c r="CL45" i="7"/>
  <c r="CP45" i="7" s="1"/>
  <c r="CL41" i="7"/>
  <c r="CP41" i="7" s="1"/>
  <c r="CL39" i="7"/>
  <c r="CP39" i="7" s="1"/>
  <c r="CL44" i="7"/>
  <c r="CP44" i="7" s="1"/>
  <c r="CL46" i="7"/>
  <c r="CP46" i="7" s="1"/>
  <c r="CL47" i="7"/>
  <c r="CP47" i="7" s="1"/>
  <c r="CL38" i="7"/>
  <c r="CP38" i="7" s="1"/>
  <c r="CL37" i="7"/>
  <c r="CP37" i="7" s="1"/>
  <c r="CL34" i="7"/>
  <c r="CP34" i="7" s="1"/>
  <c r="CL35" i="7"/>
  <c r="CP35" i="7" s="1"/>
  <c r="CL36" i="7"/>
  <c r="CP36" i="7" s="1"/>
  <c r="AW25" i="7"/>
  <c r="EN40" i="7"/>
  <c r="EN25" i="7" s="1"/>
  <c r="EI9" i="7" s="1"/>
  <c r="AQ25" i="7"/>
  <c r="AK10" i="7" s="1"/>
  <c r="DW25" i="7"/>
  <c r="DR9" i="7" s="1"/>
  <c r="BG25" i="7"/>
  <c r="BB9" i="7" s="1"/>
  <c r="EP38" i="7"/>
  <c r="BI37" i="7"/>
  <c r="DY43" i="7"/>
  <c r="AR40" i="7"/>
  <c r="FG44" i="7"/>
  <c r="CQ35" i="7"/>
  <c r="BI43" i="7"/>
  <c r="GO36" i="7"/>
  <c r="EM47" i="7"/>
  <c r="FG35" i="7"/>
  <c r="FI39" i="7"/>
  <c r="DH44" i="7"/>
  <c r="FX38" i="7"/>
  <c r="CC35" i="7"/>
  <c r="FU35" i="7"/>
  <c r="BL41" i="7"/>
  <c r="BF46" i="7"/>
  <c r="ES48" i="7"/>
  <c r="BF34" i="7"/>
  <c r="DV35" i="7"/>
  <c r="BI45" i="7"/>
  <c r="J39" i="7"/>
  <c r="G46" i="7"/>
  <c r="DY48" i="7"/>
  <c r="FG43" i="7"/>
  <c r="X38" i="7"/>
  <c r="AC36" i="7"/>
  <c r="BN46" i="7"/>
  <c r="EU47" i="7"/>
  <c r="AT40" i="7"/>
  <c r="AO41" i="7"/>
  <c r="AV45" i="7"/>
  <c r="AO48" i="7"/>
  <c r="BN34" i="7"/>
  <c r="FG38" i="7"/>
  <c r="EM34" i="7"/>
  <c r="BI35" i="7"/>
  <c r="BW37" i="7"/>
  <c r="CD38" i="7"/>
  <c r="AC47" i="7"/>
  <c r="BW48" i="7"/>
  <c r="DE46" i="7"/>
  <c r="DM46" i="7" s="1"/>
  <c r="FD48" i="7"/>
  <c r="FU38" i="7"/>
  <c r="EC40" i="7"/>
  <c r="DE47" i="7"/>
  <c r="CQ48" i="7"/>
  <c r="ER38" i="7"/>
  <c r="AU38" i="7"/>
  <c r="DL43" i="7"/>
  <c r="GL48" i="7"/>
  <c r="DL34" i="7"/>
  <c r="CQ38" i="7"/>
  <c r="DY35" i="7"/>
  <c r="G38" i="7"/>
  <c r="ET39" i="7"/>
  <c r="CQ43" i="7"/>
  <c r="FX44" i="7"/>
  <c r="BI40" i="7"/>
  <c r="GR47" i="7"/>
  <c r="ED35" i="7"/>
  <c r="FL48" i="7"/>
  <c r="BW39" i="7"/>
  <c r="X39" i="7"/>
  <c r="GT48" i="7"/>
  <c r="BF44" i="7"/>
  <c r="GA36" i="7"/>
  <c r="M43" i="7"/>
  <c r="AC48" i="7"/>
  <c r="GC38" i="7"/>
  <c r="BW40" i="7"/>
  <c r="DH39" i="7"/>
  <c r="GL45" i="7"/>
  <c r="GL41" i="7"/>
  <c r="CC34" i="7"/>
  <c r="AA42" i="7"/>
  <c r="GL47" i="7"/>
  <c r="ER39" i="7"/>
  <c r="BI44" i="7"/>
  <c r="BW47" i="7"/>
  <c r="AV40" i="7"/>
  <c r="N44" i="7"/>
  <c r="FK41" i="7"/>
  <c r="BI38" i="7"/>
  <c r="EC38" i="7"/>
  <c r="EM36" i="7"/>
  <c r="AR39" i="7"/>
  <c r="ER37" i="7"/>
  <c r="EM44" i="7"/>
  <c r="EU44" i="7" s="1"/>
  <c r="DL37" i="7"/>
  <c r="DH45" i="7"/>
  <c r="G48" i="7"/>
  <c r="O48" i="7" s="1"/>
  <c r="G45" i="7"/>
  <c r="O45" i="7" s="1"/>
  <c r="BI42" i="7"/>
  <c r="GL39" i="7"/>
  <c r="FD45" i="7"/>
  <c r="AR37" i="7"/>
  <c r="FG40" i="7"/>
  <c r="GB41" i="7"/>
  <c r="CQ47" i="7"/>
  <c r="DY45" i="7"/>
  <c r="L44" i="7"/>
  <c r="DY37" i="7"/>
  <c r="FU36" i="7"/>
  <c r="GC36" i="7" s="1"/>
  <c r="DH48" i="7"/>
  <c r="G42" i="7"/>
  <c r="FI37" i="7"/>
  <c r="FU42" i="7"/>
  <c r="AD39" i="7"/>
  <c r="FD36" i="7"/>
  <c r="DH37" i="7"/>
  <c r="GB39" i="7"/>
  <c r="FK37" i="7"/>
  <c r="BZ47" i="7"/>
  <c r="GO46" i="7"/>
  <c r="FD44" i="7"/>
  <c r="FL44" i="7" s="1"/>
  <c r="DV44" i="7"/>
  <c r="BF37" i="7"/>
  <c r="BN37" i="7" s="1"/>
  <c r="GL46" i="7"/>
  <c r="DY36" i="7"/>
  <c r="J47" i="7"/>
  <c r="AA34" i="7"/>
  <c r="DJ36" i="7"/>
  <c r="AR44" i="7"/>
  <c r="DH42" i="7"/>
  <c r="DV46" i="7"/>
  <c r="GC35" i="7"/>
  <c r="BW45" i="7"/>
  <c r="GT45" i="7"/>
  <c r="GL36" i="7"/>
  <c r="DH46" i="7"/>
  <c r="AD47" i="7"/>
  <c r="DL36" i="7"/>
  <c r="DH47" i="7"/>
  <c r="AE36" i="7"/>
  <c r="DV37" i="7"/>
  <c r="ED37" i="7" s="1"/>
  <c r="DE45" i="7"/>
  <c r="X45" i="7"/>
  <c r="L37" i="7"/>
  <c r="J46" i="7"/>
  <c r="EP40" i="7"/>
  <c r="AR43" i="7"/>
  <c r="BF35" i="7"/>
  <c r="BN35" i="7" s="1"/>
  <c r="GO39" i="7"/>
  <c r="EP42" i="7"/>
  <c r="AR47" i="7"/>
  <c r="FU44" i="7"/>
  <c r="FX45" i="7"/>
  <c r="DE42" i="7"/>
  <c r="AA40" i="7"/>
  <c r="EA43" i="7"/>
  <c r="GL42" i="7"/>
  <c r="GT42" i="7" s="1"/>
  <c r="GL40" i="7"/>
  <c r="FG47" i="7"/>
  <c r="J48" i="7"/>
  <c r="DE40" i="7"/>
  <c r="DY34" i="7"/>
  <c r="FU47" i="7"/>
  <c r="GC47" i="7" s="1"/>
  <c r="ES46" i="7"/>
  <c r="BZ44" i="7"/>
  <c r="FU43" i="7"/>
  <c r="ET38" i="7"/>
  <c r="EP45" i="7"/>
  <c r="BF45" i="7"/>
  <c r="BN45" i="7" s="1"/>
  <c r="FD46" i="7"/>
  <c r="FL46" i="7" s="1"/>
  <c r="BF40" i="7"/>
  <c r="DE44" i="7"/>
  <c r="L36" i="7"/>
  <c r="GC44" i="7"/>
  <c r="CB38" i="7"/>
  <c r="BF38" i="7"/>
  <c r="AC37" i="7"/>
  <c r="CB36" i="7"/>
  <c r="FX40" i="7"/>
  <c r="FX46" i="7"/>
  <c r="GT36" i="7"/>
  <c r="EM43" i="7"/>
  <c r="EP44" i="7"/>
  <c r="J40" i="7"/>
  <c r="FG46" i="7"/>
  <c r="AO46" i="7"/>
  <c r="DV39" i="7"/>
  <c r="ED39" i="7" s="1"/>
  <c r="DY44" i="7"/>
  <c r="ER40" i="7"/>
  <c r="CQ34" i="7"/>
  <c r="EA34" i="7"/>
  <c r="DV47" i="7"/>
  <c r="ED47" i="7" s="1"/>
  <c r="GL38" i="7"/>
  <c r="BF41" i="7"/>
  <c r="BN41" i="7" s="1"/>
  <c r="DJ34" i="7"/>
  <c r="AU42" i="7"/>
  <c r="FX39" i="7"/>
  <c r="FZ41" i="7"/>
  <c r="DH34" i="7"/>
  <c r="FK39" i="7"/>
  <c r="BF43" i="7"/>
  <c r="DV42" i="7"/>
  <c r="CQ44" i="7"/>
  <c r="GR45" i="7"/>
  <c r="CC45" i="7"/>
  <c r="CQ45" i="7"/>
  <c r="GL37" i="7"/>
  <c r="G47" i="7"/>
  <c r="O47" i="7" s="1"/>
  <c r="ET40" i="7"/>
  <c r="AA48" i="7"/>
  <c r="FU48" i="7"/>
  <c r="FG42" i="7"/>
  <c r="ER45" i="7"/>
  <c r="EM42" i="7"/>
  <c r="FX47" i="7"/>
  <c r="BW42" i="7"/>
  <c r="AE47" i="7"/>
  <c r="FL36" i="7"/>
  <c r="DM44" i="7"/>
  <c r="AO42" i="7"/>
  <c r="GT38" i="7"/>
  <c r="BN40" i="7"/>
  <c r="AO37" i="7"/>
  <c r="EU36" i="7"/>
  <c r="O42" i="7"/>
  <c r="O38" i="7"/>
  <c r="G40" i="7"/>
  <c r="O40" i="7" s="1"/>
  <c r="GR40" i="7"/>
  <c r="J35" i="7"/>
  <c r="DY40" i="7"/>
  <c r="EP41" i="7"/>
  <c r="J42" i="7"/>
  <c r="BI34" i="7"/>
  <c r="CQ42" i="7"/>
  <c r="EB38" i="7"/>
  <c r="GA41" i="7"/>
  <c r="EA38" i="7"/>
  <c r="GL44" i="7"/>
  <c r="BI39" i="7"/>
  <c r="BF47" i="7"/>
  <c r="BN47" i="7" s="1"/>
  <c r="ET37" i="7"/>
  <c r="EA36" i="7"/>
  <c r="CC38" i="7"/>
  <c r="DE38" i="7"/>
  <c r="DM38" i="7" s="1"/>
  <c r="BZ42" i="7"/>
  <c r="M44" i="7"/>
  <c r="AR46" i="7"/>
  <c r="AO35" i="7"/>
  <c r="EU34" i="7"/>
  <c r="AO39" i="7"/>
  <c r="AO47" i="7"/>
  <c r="GT41" i="7"/>
  <c r="AO43" i="7"/>
  <c r="BW44" i="7"/>
  <c r="AO34" i="7"/>
  <c r="BI36" i="7"/>
  <c r="BF42" i="7"/>
  <c r="DY46" i="7"/>
  <c r="AR41" i="7"/>
  <c r="AA35" i="7"/>
  <c r="DY39" i="7"/>
  <c r="FU46" i="7"/>
  <c r="GC46" i="7" s="1"/>
  <c r="FD35" i="7"/>
  <c r="FL35" i="7" s="1"/>
  <c r="N37" i="7"/>
  <c r="GO48" i="7"/>
  <c r="FX37" i="7"/>
  <c r="EC36" i="7"/>
  <c r="GO38" i="7"/>
  <c r="FJ36" i="7"/>
  <c r="AO36" i="7"/>
  <c r="AO38" i="7"/>
  <c r="GC48" i="7"/>
  <c r="GT39" i="7"/>
  <c r="G43" i="7"/>
  <c r="O43" i="7" s="1"/>
  <c r="DJ43" i="7"/>
  <c r="FG37" i="7"/>
  <c r="GL35" i="7"/>
  <c r="DK41" i="7"/>
  <c r="AA38" i="7"/>
  <c r="DH40" i="7"/>
  <c r="G35" i="7"/>
  <c r="O35" i="7" s="1"/>
  <c r="AE34" i="7"/>
  <c r="GT47" i="7"/>
  <c r="EC43" i="7"/>
  <c r="DV48" i="7"/>
  <c r="ED48" i="7" s="1"/>
  <c r="BI48" i="7"/>
  <c r="EM46" i="7"/>
  <c r="G34" i="7"/>
  <c r="O34" i="7" s="1"/>
  <c r="BZ40" i="7"/>
  <c r="BI47" i="7"/>
  <c r="EP43" i="7"/>
  <c r="DH43" i="7"/>
  <c r="EU42" i="7"/>
  <c r="FL45" i="7"/>
  <c r="BW35" i="7"/>
  <c r="GT35" i="7"/>
  <c r="BF36" i="7"/>
  <c r="BN36" i="7" s="1"/>
  <c r="FG48" i="7"/>
  <c r="DV45" i="7"/>
  <c r="ED45" i="7" s="1"/>
  <c r="J37" i="7"/>
  <c r="FJ41" i="7"/>
  <c r="AR36" i="7"/>
  <c r="FU45" i="7"/>
  <c r="GC45" i="7" s="1"/>
  <c r="DH36" i="7"/>
  <c r="GT40" i="7"/>
  <c r="BW34" i="7"/>
  <c r="CQ40" i="7"/>
  <c r="AA41" i="7"/>
  <c r="J34" i="7"/>
  <c r="CC36" i="7"/>
  <c r="X42" i="7"/>
  <c r="EU43" i="7"/>
  <c r="J45" i="7"/>
  <c r="GR44" i="7"/>
  <c r="FG34" i="7"/>
  <c r="BF39" i="7"/>
  <c r="BN39" i="7" s="1"/>
  <c r="ED44" i="7"/>
  <c r="DM40" i="7"/>
  <c r="GL43" i="7"/>
  <c r="GT43" i="7" s="1"/>
  <c r="FU40" i="7"/>
  <c r="GC40" i="7" s="1"/>
  <c r="AA37" i="7"/>
  <c r="GT46" i="7"/>
  <c r="AR48" i="7"/>
  <c r="FD34" i="7"/>
  <c r="DM45" i="7"/>
  <c r="GC43" i="7"/>
  <c r="DY41" i="7"/>
  <c r="G39" i="7"/>
  <c r="O39" i="7" s="1"/>
  <c r="ET45" i="7"/>
  <c r="DV41" i="7"/>
  <c r="ED41" i="7" s="1"/>
  <c r="FX43" i="7"/>
  <c r="AA46" i="7"/>
  <c r="GA35" i="7"/>
  <c r="AT45" i="7"/>
  <c r="CD36" i="7"/>
  <c r="AC34" i="7"/>
  <c r="DE41" i="7"/>
  <c r="AA45" i="7"/>
  <c r="AU34" i="7"/>
  <c r="DJ37" i="7"/>
  <c r="DM47" i="7"/>
  <c r="CQ37" i="7"/>
  <c r="FI40" i="7"/>
  <c r="EP37" i="7"/>
  <c r="AD44" i="7"/>
  <c r="EU46" i="7"/>
  <c r="AE37" i="7"/>
  <c r="GC42" i="7"/>
  <c r="DL35" i="7"/>
  <c r="AA36" i="7"/>
  <c r="FK40" i="7"/>
  <c r="FU34" i="7"/>
  <c r="GC34" i="7" s="1"/>
  <c r="BN44" i="7"/>
  <c r="AE48" i="7"/>
  <c r="FL34" i="7"/>
  <c r="DJ35" i="7"/>
  <c r="BW43" i="7"/>
  <c r="X46" i="7"/>
  <c r="BZ48" i="7"/>
  <c r="FD43" i="7"/>
  <c r="FL43" i="7" s="1"/>
  <c r="BN42" i="7"/>
  <c r="M41" i="7"/>
  <c r="FU37" i="7"/>
  <c r="GC37" i="7" s="1"/>
  <c r="GT44" i="7"/>
  <c r="O46" i="7"/>
  <c r="DY47" i="7"/>
  <c r="DE48" i="7"/>
  <c r="DM48" i="7" s="1"/>
  <c r="BN38" i="7"/>
  <c r="GL34" i="7"/>
  <c r="GT34" i="7" s="1"/>
  <c r="GO42" i="7"/>
  <c r="DM41" i="7"/>
  <c r="BF48" i="7"/>
  <c r="BN48" i="7" s="1"/>
  <c r="AA43" i="7"/>
  <c r="CQ46" i="7"/>
  <c r="DM42" i="7"/>
  <c r="CQ41" i="7"/>
  <c r="EA40" i="7"/>
  <c r="EP47" i="7"/>
  <c r="FJ45" i="7"/>
  <c r="CC46" i="7"/>
  <c r="DH38" i="7"/>
  <c r="CC37" i="7"/>
  <c r="BN43" i="7"/>
  <c r="AE35" i="7"/>
  <c r="ED46" i="7"/>
  <c r="EM35" i="7"/>
  <c r="EU35" i="7" s="1"/>
  <c r="EM48" i="7"/>
  <c r="N36" i="7"/>
  <c r="EU48" i="7"/>
  <c r="FZ39" i="7"/>
  <c r="G41" i="7"/>
  <c r="O41" i="7" s="1"/>
  <c r="ED42" i="7"/>
  <c r="CT39" i="7"/>
  <c r="FI41" i="7"/>
  <c r="X41" i="7"/>
  <c r="GA34" i="7"/>
  <c r="EC34" i="7"/>
  <c r="GT37" i="7"/>
  <c r="J36" i="7"/>
  <c r="FX48" i="7"/>
  <c r="AC35" i="7"/>
  <c r="GR43" i="7"/>
  <c r="AR45" i="7"/>
  <c r="AO44" i="7"/>
  <c r="DH35" i="7"/>
  <c r="EM41" i="7"/>
  <c r="EU41" i="7" s="1"/>
  <c r="BW41" i="7"/>
  <c r="BW46" i="7"/>
  <c r="AG34" i="7" l="1"/>
  <c r="DM25" i="7"/>
  <c r="O25" i="7"/>
  <c r="FL25" i="7"/>
  <c r="GT25" i="7"/>
  <c r="ED25" i="7"/>
  <c r="BN25" i="7"/>
  <c r="EU25" i="7"/>
  <c r="GC25" i="7"/>
  <c r="FH42" i="7"/>
  <c r="FM42" i="7" s="1"/>
  <c r="FH45" i="7"/>
  <c r="FM45" i="7" s="1"/>
  <c r="FY35" i="7"/>
  <c r="GD35" i="7" s="1"/>
  <c r="CQ25" i="7"/>
  <c r="CJ11" i="7" s="1"/>
  <c r="CA46" i="7"/>
  <c r="CF46" i="7" s="1"/>
  <c r="BJ39" i="7"/>
  <c r="BO39" i="7" s="1"/>
  <c r="BI25" i="7"/>
  <c r="BB11" i="7" s="1"/>
  <c r="CA35" i="7"/>
  <c r="CF35" i="7" s="1"/>
  <c r="FY37" i="7"/>
  <c r="GD37" i="7" s="1"/>
  <c r="AB41" i="7"/>
  <c r="AG41" i="7" s="1"/>
  <c r="FH40" i="7"/>
  <c r="FM40" i="7" s="1"/>
  <c r="DI39" i="7"/>
  <c r="DN39" i="7" s="1"/>
  <c r="CA43" i="7"/>
  <c r="CF43" i="7" s="1"/>
  <c r="CA47" i="7"/>
  <c r="CF47" i="7" s="1"/>
  <c r="EQ35" i="7"/>
  <c r="EV35" i="7" s="1"/>
  <c r="AS47" i="7"/>
  <c r="AX47" i="7" s="1"/>
  <c r="AB42" i="7"/>
  <c r="AG42" i="7" s="1"/>
  <c r="FY40" i="7"/>
  <c r="GD40" i="7" s="1"/>
  <c r="DI38" i="7"/>
  <c r="DN38" i="7" s="1"/>
  <c r="DE25" i="7"/>
  <c r="K47" i="7"/>
  <c r="P47" i="7" s="1"/>
  <c r="K40" i="7"/>
  <c r="P40" i="7" s="1"/>
  <c r="K41" i="7"/>
  <c r="P41" i="7" s="1"/>
  <c r="K42" i="7"/>
  <c r="P42" i="7" s="1"/>
  <c r="DZ39" i="7"/>
  <c r="EE39" i="7" s="1"/>
  <c r="BJ38" i="7"/>
  <c r="BO38" i="7" s="1"/>
  <c r="FY39" i="7"/>
  <c r="GD39" i="7" s="1"/>
  <c r="DZ47" i="7"/>
  <c r="EE47" i="7" s="1"/>
  <c r="CA48" i="7"/>
  <c r="CF48" i="7" s="1"/>
  <c r="GP45" i="7"/>
  <c r="GU45" i="7" s="1"/>
  <c r="AS34" i="7"/>
  <c r="AO25" i="7"/>
  <c r="DI40" i="7"/>
  <c r="DN40" i="7" s="1"/>
  <c r="BJ45" i="7"/>
  <c r="BO45" i="7" s="1"/>
  <c r="G25" i="7"/>
  <c r="K34" i="7"/>
  <c r="GP36" i="7"/>
  <c r="GU36" i="7" s="1"/>
  <c r="FH48" i="7"/>
  <c r="FM48" i="7" s="1"/>
  <c r="DI36" i="7"/>
  <c r="DN36" i="7" s="1"/>
  <c r="DI44" i="7"/>
  <c r="DN44" i="7" s="1"/>
  <c r="FY48" i="7"/>
  <c r="GD48" i="7" s="1"/>
  <c r="AS38" i="7"/>
  <c r="AX38" i="7" s="1"/>
  <c r="GP46" i="7"/>
  <c r="GU46" i="7" s="1"/>
  <c r="GP40" i="7"/>
  <c r="GU40" i="7" s="1"/>
  <c r="DZ37" i="7"/>
  <c r="EE37" i="7" s="1"/>
  <c r="DI43" i="7"/>
  <c r="DN43" i="7" s="1"/>
  <c r="DY25" i="7"/>
  <c r="DR11" i="7" s="1"/>
  <c r="DZ34" i="7"/>
  <c r="GP43" i="7"/>
  <c r="GU43" i="7" s="1"/>
  <c r="GP38" i="7"/>
  <c r="GU38" i="7" s="1"/>
  <c r="FY42" i="7"/>
  <c r="GD42" i="7" s="1"/>
  <c r="BW25" i="7"/>
  <c r="CA34" i="7"/>
  <c r="AS35" i="7"/>
  <c r="AX35" i="7" s="1"/>
  <c r="CA45" i="7"/>
  <c r="CF45" i="7" s="1"/>
  <c r="EP25" i="7"/>
  <c r="EI11" i="7" s="1"/>
  <c r="EI12" i="7" s="1"/>
  <c r="EI14" i="7" s="1"/>
  <c r="K7" i="4" s="1"/>
  <c r="EQ37" i="7"/>
  <c r="EV37" i="7" s="1"/>
  <c r="FH46" i="7"/>
  <c r="FM46" i="7" s="1"/>
  <c r="FH35" i="7"/>
  <c r="FM35" i="7" s="1"/>
  <c r="K39" i="7"/>
  <c r="P39" i="7" s="1"/>
  <c r="DI37" i="7"/>
  <c r="DN37" i="7" s="1"/>
  <c r="FY38" i="7"/>
  <c r="GD38" i="7" s="1"/>
  <c r="DI48" i="7"/>
  <c r="DN48" i="7" s="1"/>
  <c r="DI41" i="7"/>
  <c r="DN41" i="7" s="1"/>
  <c r="DZ46" i="7"/>
  <c r="EE46" i="7" s="1"/>
  <c r="FG25" i="7"/>
  <c r="EZ11" i="7" s="1"/>
  <c r="EZ12" i="7" s="1"/>
  <c r="EZ14" i="7" s="1"/>
  <c r="L7" i="4" s="1"/>
  <c r="DZ41" i="7"/>
  <c r="EE41" i="7" s="1"/>
  <c r="K35" i="7"/>
  <c r="P35" i="7" s="1"/>
  <c r="BJ40" i="7"/>
  <c r="BO40" i="7" s="1"/>
  <c r="DZ36" i="7"/>
  <c r="EE36" i="7" s="1"/>
  <c r="FD25" i="7"/>
  <c r="FH34" i="7"/>
  <c r="DZ45" i="7"/>
  <c r="EE45" i="7" s="1"/>
  <c r="AS41" i="7"/>
  <c r="AX41" i="7" s="1"/>
  <c r="BJ36" i="7"/>
  <c r="BO36" i="7" s="1"/>
  <c r="CA40" i="7"/>
  <c r="CF40" i="7" s="1"/>
  <c r="GP34" i="7"/>
  <c r="GL25" i="7"/>
  <c r="DZ44" i="7"/>
  <c r="EE44" i="7" s="1"/>
  <c r="FH38" i="7"/>
  <c r="FM38" i="7" s="1"/>
  <c r="K45" i="7"/>
  <c r="P45" i="7" s="1"/>
  <c r="CA42" i="7"/>
  <c r="CF42" i="7" s="1"/>
  <c r="GP47" i="7"/>
  <c r="GU47" i="7" s="1"/>
  <c r="CA39" i="7"/>
  <c r="CF39" i="7" s="1"/>
  <c r="DZ35" i="7"/>
  <c r="EE35" i="7" s="1"/>
  <c r="DV25" i="7"/>
  <c r="BF25" i="7"/>
  <c r="BJ34" i="7"/>
  <c r="FX25" i="7"/>
  <c r="FQ11" i="7" s="1"/>
  <c r="FQ12" i="7" s="1"/>
  <c r="FQ14" i="7" s="1"/>
  <c r="M7" i="4" s="1"/>
  <c r="EQ43" i="7"/>
  <c r="EV43" i="7" s="1"/>
  <c r="DZ40" i="7"/>
  <c r="EE40" i="7" s="1"/>
  <c r="AB39" i="7"/>
  <c r="AG39" i="7" s="1"/>
  <c r="AA25" i="7"/>
  <c r="T11" i="7" s="1"/>
  <c r="T12" i="7" s="1"/>
  <c r="T14" i="7" s="1"/>
  <c r="BJ41" i="7"/>
  <c r="BO41" i="7" s="1"/>
  <c r="EQ48" i="7"/>
  <c r="EV48" i="7" s="1"/>
  <c r="DZ48" i="7"/>
  <c r="EE48" i="7" s="1"/>
  <c r="DI42" i="7"/>
  <c r="DN42" i="7" s="1"/>
  <c r="AS42" i="7"/>
  <c r="AX42" i="7" s="1"/>
  <c r="AS39" i="7"/>
  <c r="AX39" i="7" s="1"/>
  <c r="AB46" i="7"/>
  <c r="AG46" i="7" s="1"/>
  <c r="FH47" i="7"/>
  <c r="FM47" i="7" s="1"/>
  <c r="J25" i="7"/>
  <c r="C11" i="7" s="1"/>
  <c r="C12" i="7" s="1"/>
  <c r="C14" i="7" s="1"/>
  <c r="EQ41" i="7"/>
  <c r="EV41" i="7" s="1"/>
  <c r="BJ47" i="7"/>
  <c r="BO47" i="7" s="1"/>
  <c r="FY43" i="7"/>
  <c r="GD43" i="7" s="1"/>
  <c r="CA41" i="7"/>
  <c r="CF41" i="7" s="1"/>
  <c r="AC25" i="7"/>
  <c r="GP37" i="7"/>
  <c r="GU37" i="7" s="1"/>
  <c r="BJ44" i="7"/>
  <c r="BO44" i="7" s="1"/>
  <c r="K37" i="7"/>
  <c r="P37" i="7" s="1"/>
  <c r="FH36" i="7"/>
  <c r="FM36" i="7" s="1"/>
  <c r="AB38" i="7"/>
  <c r="AG38" i="7" s="1"/>
  <c r="EQ36" i="7"/>
  <c r="EV36" i="7" s="1"/>
  <c r="K38" i="7"/>
  <c r="P38" i="7" s="1"/>
  <c r="DI45" i="7"/>
  <c r="DN45" i="7" s="1"/>
  <c r="K43" i="7"/>
  <c r="P43" i="7" s="1"/>
  <c r="EQ45" i="7"/>
  <c r="EV45" i="7" s="1"/>
  <c r="AS48" i="7"/>
  <c r="AX48" i="7" s="1"/>
  <c r="DI46" i="7"/>
  <c r="DN46" i="7" s="1"/>
  <c r="AE25" i="7"/>
  <c r="AS46" i="7"/>
  <c r="AX46" i="7" s="1"/>
  <c r="GP41" i="7"/>
  <c r="GU41" i="7" s="1"/>
  <c r="GO25" i="7"/>
  <c r="GH11" i="7" s="1"/>
  <c r="GH12" i="7" s="1"/>
  <c r="GH14" i="7" s="1"/>
  <c r="N7" i="4" s="1"/>
  <c r="BJ37" i="7"/>
  <c r="BO37" i="7" s="1"/>
  <c r="GP35" i="7"/>
  <c r="GU35" i="7" s="1"/>
  <c r="GP42" i="7"/>
  <c r="GU42" i="7" s="1"/>
  <c r="FY44" i="7"/>
  <c r="GD44" i="7" s="1"/>
  <c r="DI47" i="7"/>
  <c r="DN47" i="7" s="1"/>
  <c r="AS36" i="7"/>
  <c r="AX36" i="7" s="1"/>
  <c r="BJ35" i="7"/>
  <c r="BO35" i="7" s="1"/>
  <c r="FH37" i="7"/>
  <c r="FM37" i="7" s="1"/>
  <c r="GP44" i="7"/>
  <c r="GU44" i="7" s="1"/>
  <c r="FY45" i="7"/>
  <c r="GD45" i="7" s="1"/>
  <c r="K46" i="7"/>
  <c r="P46" i="7" s="1"/>
  <c r="AS43" i="7"/>
  <c r="AX43" i="7" s="1"/>
  <c r="BJ46" i="7"/>
  <c r="BO46" i="7" s="1"/>
  <c r="AS44" i="7"/>
  <c r="AX44" i="7" s="1"/>
  <c r="AB45" i="7"/>
  <c r="AG45" i="7" s="1"/>
  <c r="AS37" i="7"/>
  <c r="AX37" i="7" s="1"/>
  <c r="EM25" i="7"/>
  <c r="EQ34" i="7"/>
  <c r="FY36" i="7"/>
  <c r="GD36" i="7" s="1"/>
  <c r="AR25" i="7"/>
  <c r="AK11" i="7" s="1"/>
  <c r="AK12" i="7" s="1"/>
  <c r="AK14" i="7" s="1"/>
  <c r="EQ38" i="7"/>
  <c r="EV38" i="7" s="1"/>
  <c r="BJ43" i="7"/>
  <c r="BO43" i="7" s="1"/>
  <c r="FY34" i="7"/>
  <c r="FU25" i="7"/>
  <c r="CA37" i="7"/>
  <c r="CF37" i="7" s="1"/>
  <c r="FY46" i="7"/>
  <c r="GD46" i="7" s="1"/>
  <c r="FH43" i="7"/>
  <c r="FM43" i="7" s="1"/>
  <c r="DZ42" i="7"/>
  <c r="EE42" i="7" s="1"/>
  <c r="K36" i="7"/>
  <c r="P36" i="7" s="1"/>
  <c r="DI35" i="7"/>
  <c r="DN35" i="7" s="1"/>
  <c r="EQ46" i="7"/>
  <c r="EV46" i="7" s="1"/>
  <c r="EQ47" i="7"/>
  <c r="EV47" i="7" s="1"/>
  <c r="CA44" i="7"/>
  <c r="CF44" i="7" s="1"/>
  <c r="EQ44" i="7"/>
  <c r="EV44" i="7" s="1"/>
  <c r="GP48" i="7"/>
  <c r="GU48" i="7" s="1"/>
  <c r="BJ48" i="7"/>
  <c r="BO48" i="7" s="1"/>
  <c r="EQ42" i="7"/>
  <c r="EV42" i="7" s="1"/>
  <c r="BJ42" i="7"/>
  <c r="BO42" i="7" s="1"/>
  <c r="DZ43" i="7"/>
  <c r="EE43" i="7" s="1"/>
  <c r="BZ25" i="7"/>
  <c r="BS11" i="7" s="1"/>
  <c r="BS12" i="7" s="1"/>
  <c r="BS14" i="7" s="1"/>
  <c r="FY47" i="7"/>
  <c r="GD47" i="7" s="1"/>
  <c r="K48" i="7"/>
  <c r="P48" i="7" s="1"/>
  <c r="FH44" i="7"/>
  <c r="FM44" i="7" s="1"/>
  <c r="DH25" i="7"/>
  <c r="DA11" i="7" s="1"/>
  <c r="DA12" i="7" s="1"/>
  <c r="DA14" i="7" s="1"/>
  <c r="I7" i="4" s="1"/>
  <c r="DI34" i="7"/>
  <c r="GP39" i="7"/>
  <c r="GU39" i="7" s="1"/>
  <c r="DR12" i="7"/>
  <c r="DR14" i="7" s="1"/>
  <c r="J7" i="4" s="1"/>
  <c r="EQ40" i="7"/>
  <c r="EV40" i="7" s="1"/>
  <c r="CO25" i="7"/>
  <c r="CJ9" i="7" s="1"/>
  <c r="CJ12" i="7" s="1"/>
  <c r="CJ14" i="7" s="1"/>
  <c r="BB12" i="7"/>
  <c r="BB14" i="7" s="1"/>
  <c r="AG25" i="7"/>
  <c r="T13" i="7"/>
  <c r="CP25" i="7"/>
  <c r="CJ10" i="7" s="1"/>
  <c r="EJ48" i="6"/>
  <c r="EN48" i="6" s="1"/>
  <c r="DR48" i="6"/>
  <c r="DC48" i="6"/>
  <c r="DG48" i="6" s="1"/>
  <c r="CM48" i="6"/>
  <c r="AN48" i="6"/>
  <c r="AM48" i="6"/>
  <c r="AQ48" i="6" s="1"/>
  <c r="V48" i="6"/>
  <c r="Z48" i="6" s="1"/>
  <c r="DR47" i="6"/>
  <c r="BC47" i="6"/>
  <c r="BG47" i="6" s="1"/>
  <c r="AN47" i="6"/>
  <c r="F47" i="6"/>
  <c r="DR46" i="6"/>
  <c r="AN46" i="6"/>
  <c r="AM46" i="6"/>
  <c r="AQ46" i="6" s="1"/>
  <c r="BD45" i="6"/>
  <c r="BH45" i="6" s="1"/>
  <c r="DC44" i="6"/>
  <c r="DG44" i="6" s="1"/>
  <c r="AM44" i="6"/>
  <c r="AQ44" i="6" s="1"/>
  <c r="F44" i="6"/>
  <c r="FB43" i="6"/>
  <c r="FF43" i="6" s="1"/>
  <c r="FA43" i="6"/>
  <c r="FE43" i="6" s="1"/>
  <c r="EJ43" i="6"/>
  <c r="EN43" i="6" s="1"/>
  <c r="DR43" i="6"/>
  <c r="AM43" i="6"/>
  <c r="AQ43" i="6" s="1"/>
  <c r="V43" i="6"/>
  <c r="Z43" i="6" s="1"/>
  <c r="F43" i="6"/>
  <c r="E43" i="6"/>
  <c r="I43" i="6" s="1"/>
  <c r="GJ42" i="6"/>
  <c r="GN42" i="6" s="1"/>
  <c r="DT42" i="6"/>
  <c r="DX42" i="6" s="1"/>
  <c r="DR42" i="6"/>
  <c r="BD42" i="6"/>
  <c r="BH42" i="6" s="1"/>
  <c r="BC42" i="6"/>
  <c r="BG42" i="6" s="1"/>
  <c r="AN42" i="6"/>
  <c r="V42" i="6"/>
  <c r="Z42" i="6" s="1"/>
  <c r="T42" i="6"/>
  <c r="GI41" i="6"/>
  <c r="GM41" i="6" s="1"/>
  <c r="FB41" i="6"/>
  <c r="FF41" i="6" s="1"/>
  <c r="EK41" i="6"/>
  <c r="EO41" i="6" s="1"/>
  <c r="DR41" i="6"/>
  <c r="BV41" i="6"/>
  <c r="BD41" i="6"/>
  <c r="BH41" i="6" s="1"/>
  <c r="BC41" i="6"/>
  <c r="BG41" i="6" s="1"/>
  <c r="AN41" i="6"/>
  <c r="W41" i="6"/>
  <c r="V41" i="6"/>
  <c r="Z41" i="6" s="1"/>
  <c r="GH40" i="6"/>
  <c r="FT40" i="6"/>
  <c r="FF40" i="6"/>
  <c r="FB40" i="6"/>
  <c r="FA40" i="6"/>
  <c r="FE40" i="6" s="1"/>
  <c r="BV40" i="6"/>
  <c r="BC40" i="6"/>
  <c r="BG40" i="6" s="1"/>
  <c r="AN40" i="6"/>
  <c r="AM40" i="6"/>
  <c r="AQ40" i="6" s="1"/>
  <c r="T40" i="6"/>
  <c r="F40" i="6"/>
  <c r="GH39" i="6"/>
  <c r="FB39" i="6"/>
  <c r="FF39" i="6" s="1"/>
  <c r="EZ39" i="6"/>
  <c r="CL39" i="6"/>
  <c r="CP39" i="6" s="1"/>
  <c r="CJ39" i="6"/>
  <c r="BE39" i="6"/>
  <c r="BC39" i="6"/>
  <c r="BG39" i="6" s="1"/>
  <c r="AM39" i="6"/>
  <c r="AQ39" i="6" s="1"/>
  <c r="AL39" i="6"/>
  <c r="AP39" i="6" s="1"/>
  <c r="AK39" i="6"/>
  <c r="Z39" i="6"/>
  <c r="V39" i="6"/>
  <c r="F39" i="6"/>
  <c r="E39" i="6"/>
  <c r="I39" i="6" s="1"/>
  <c r="GH38" i="6"/>
  <c r="FQ38" i="6"/>
  <c r="FB38" i="6"/>
  <c r="FF38" i="6" s="1"/>
  <c r="FA38" i="6"/>
  <c r="FE38" i="6" s="1"/>
  <c r="EO38" i="6"/>
  <c r="EK38" i="6"/>
  <c r="DR38" i="6"/>
  <c r="BT38" i="6"/>
  <c r="BX38" i="6" s="1"/>
  <c r="BD38" i="6"/>
  <c r="BH38" i="6" s="1"/>
  <c r="BC38" i="6"/>
  <c r="BG38" i="6" s="1"/>
  <c r="AN38" i="6"/>
  <c r="W38" i="6"/>
  <c r="V38" i="6"/>
  <c r="Z38" i="6" s="1"/>
  <c r="F38" i="6"/>
  <c r="GJ37" i="6"/>
  <c r="GN37" i="6" s="1"/>
  <c r="FR37" i="6"/>
  <c r="FV37" i="6" s="1"/>
  <c r="FB37" i="6"/>
  <c r="FF37" i="6" s="1"/>
  <c r="EJ37" i="6"/>
  <c r="EN37" i="6" s="1"/>
  <c r="DT37" i="6"/>
  <c r="DX37" i="6" s="1"/>
  <c r="DR37" i="6"/>
  <c r="BE37" i="6"/>
  <c r="BC37" i="6"/>
  <c r="BG37" i="6" s="1"/>
  <c r="AN37" i="6"/>
  <c r="Z37" i="6"/>
  <c r="W37" i="6"/>
  <c r="V37" i="6"/>
  <c r="T37" i="6"/>
  <c r="F37" i="6"/>
  <c r="E37" i="6"/>
  <c r="I37" i="6" s="1"/>
  <c r="FF36" i="6"/>
  <c r="FB36" i="6"/>
  <c r="EI36" i="6"/>
  <c r="DR36" i="6"/>
  <c r="DC36" i="6"/>
  <c r="DG36" i="6" s="1"/>
  <c r="CM36" i="6"/>
  <c r="BT36" i="6"/>
  <c r="BX36" i="6" s="1"/>
  <c r="BC36" i="6"/>
  <c r="BG36" i="6" s="1"/>
  <c r="AN36" i="6"/>
  <c r="W36" i="6"/>
  <c r="V36" i="6"/>
  <c r="Z36" i="6" s="1"/>
  <c r="F36" i="6"/>
  <c r="E36" i="6"/>
  <c r="I36" i="6" s="1"/>
  <c r="FF35" i="6"/>
  <c r="FB35" i="6"/>
  <c r="FA35" i="6"/>
  <c r="FE35" i="6" s="1"/>
  <c r="DX35" i="6"/>
  <c r="DT35" i="6"/>
  <c r="DR35" i="6"/>
  <c r="CM35" i="6"/>
  <c r="CL35" i="6"/>
  <c r="CP35" i="6" s="1"/>
  <c r="BC35" i="6"/>
  <c r="BG35" i="6" s="1"/>
  <c r="AN35" i="6"/>
  <c r="AL35" i="6"/>
  <c r="AP35" i="6" s="1"/>
  <c r="W35" i="6"/>
  <c r="V35" i="6"/>
  <c r="Z35" i="6" s="1"/>
  <c r="T35" i="6"/>
  <c r="F35" i="6"/>
  <c r="FQ34" i="6"/>
  <c r="FB34" i="6"/>
  <c r="FF34" i="6" s="1"/>
  <c r="FA34" i="6"/>
  <c r="FE34" i="6" s="1"/>
  <c r="EJ34" i="6"/>
  <c r="EN34" i="6" s="1"/>
  <c r="DR34" i="6"/>
  <c r="DC34" i="6"/>
  <c r="DG34" i="6" s="1"/>
  <c r="CL34" i="6"/>
  <c r="CP34" i="6" s="1"/>
  <c r="BH34" i="6"/>
  <c r="BD34" i="6"/>
  <c r="BC34" i="6"/>
  <c r="BG34" i="6" s="1"/>
  <c r="AN34" i="6"/>
  <c r="W34" i="6"/>
  <c r="V34" i="6"/>
  <c r="Z34" i="6" s="1"/>
  <c r="D34" i="6"/>
  <c r="H34" i="6" s="1"/>
  <c r="GK25" i="6"/>
  <c r="GK38" i="6" s="1"/>
  <c r="GJ25" i="6"/>
  <c r="GI25" i="6"/>
  <c r="GI40" i="6" s="1"/>
  <c r="GM40" i="6" s="1"/>
  <c r="GH25" i="6"/>
  <c r="GG25" i="6"/>
  <c r="FT25" i="6"/>
  <c r="FT42" i="6" s="1"/>
  <c r="FS25" i="6"/>
  <c r="FR25" i="6"/>
  <c r="FR41" i="6" s="1"/>
  <c r="FV41" i="6" s="1"/>
  <c r="FQ25" i="6"/>
  <c r="FP25" i="6"/>
  <c r="FC25" i="6"/>
  <c r="FC38" i="6" s="1"/>
  <c r="FB25" i="6"/>
  <c r="FA25" i="6"/>
  <c r="EZ25" i="6"/>
  <c r="EY25" i="6"/>
  <c r="EL25" i="6"/>
  <c r="EK25" i="6"/>
  <c r="EJ25" i="6"/>
  <c r="EJ36" i="6" s="1"/>
  <c r="EN36" i="6" s="1"/>
  <c r="EI25" i="6"/>
  <c r="EI35" i="6" s="1"/>
  <c r="EH25" i="6"/>
  <c r="DU25" i="6"/>
  <c r="DT25" i="6"/>
  <c r="DS25" i="6"/>
  <c r="DS38" i="6" s="1"/>
  <c r="DW38" i="6" s="1"/>
  <c r="DR25" i="6"/>
  <c r="DR40" i="6" s="1"/>
  <c r="DQ25" i="6"/>
  <c r="DD25" i="6"/>
  <c r="DD36" i="6" s="1"/>
  <c r="DC25" i="6"/>
  <c r="DB25" i="6"/>
  <c r="DB37" i="6" s="1"/>
  <c r="DF37" i="6" s="1"/>
  <c r="DA25" i="6"/>
  <c r="DA34" i="6" s="1"/>
  <c r="CZ25" i="6"/>
  <c r="CM25" i="6"/>
  <c r="CK25" i="6"/>
  <c r="CJ25" i="6"/>
  <c r="CI25" i="6"/>
  <c r="BV25" i="6"/>
  <c r="BU25" i="6"/>
  <c r="BT25" i="6"/>
  <c r="BS25" i="6"/>
  <c r="BR25" i="6"/>
  <c r="BE25" i="6"/>
  <c r="BD25" i="6"/>
  <c r="BA25" i="6"/>
  <c r="AN25" i="6"/>
  <c r="AN39" i="6" s="1"/>
  <c r="AM25" i="6"/>
  <c r="AL25" i="6"/>
  <c r="AK25" i="6"/>
  <c r="AJ25" i="6"/>
  <c r="W25" i="6"/>
  <c r="V25" i="6"/>
  <c r="U25" i="6"/>
  <c r="U35" i="6" s="1"/>
  <c r="Y35" i="6" s="1"/>
  <c r="T25" i="6"/>
  <c r="T39" i="6" s="1"/>
  <c r="S25" i="6"/>
  <c r="F25" i="6"/>
  <c r="E25" i="6"/>
  <c r="D25" i="6"/>
  <c r="C25" i="6"/>
  <c r="B25" i="6"/>
  <c r="GH18" i="6"/>
  <c r="FQ18" i="6"/>
  <c r="EZ18" i="6"/>
  <c r="EI18" i="6"/>
  <c r="DR18" i="6"/>
  <c r="DA18" i="6"/>
  <c r="CJ18" i="6"/>
  <c r="BS18" i="6"/>
  <c r="BB18" i="6"/>
  <c r="AK18" i="6"/>
  <c r="T18" i="6"/>
  <c r="C18" i="6"/>
  <c r="CH1" i="6"/>
  <c r="CL25" i="6" s="1"/>
  <c r="CL42" i="6" s="1"/>
  <c r="CP42" i="6" s="1"/>
  <c r="AZ1" i="6"/>
  <c r="BC25" i="6" s="1"/>
  <c r="FJ44" i="7"/>
  <c r="FJ48" i="7"/>
  <c r="DV37" i="2"/>
  <c r="DE38" i="6"/>
  <c r="EC46" i="7"/>
  <c r="GO38" i="6"/>
  <c r="GS37" i="7"/>
  <c r="GQ45" i="7"/>
  <c r="FJ38" i="7"/>
  <c r="X40" i="2"/>
  <c r="N43" i="7"/>
  <c r="FZ43" i="7"/>
  <c r="FI45" i="7"/>
  <c r="EA37" i="7"/>
  <c r="DV45" i="2"/>
  <c r="DV35" i="6"/>
  <c r="DV37" i="6"/>
  <c r="BL36" i="7"/>
  <c r="N48" i="7"/>
  <c r="EA48" i="7"/>
  <c r="FK43" i="7"/>
  <c r="EM38" i="2"/>
  <c r="G47" i="2"/>
  <c r="GS36" i="7"/>
  <c r="EA35" i="7"/>
  <c r="EB43" i="7"/>
  <c r="DE41" i="6"/>
  <c r="DE42" i="6"/>
  <c r="GQ37" i="7"/>
  <c r="GQ48" i="7"/>
  <c r="G44" i="2"/>
  <c r="ET46" i="7"/>
  <c r="FD34" i="6"/>
  <c r="EB37" i="7"/>
  <c r="BL35" i="7"/>
  <c r="GS34" i="7"/>
  <c r="GL43" i="2"/>
  <c r="ER44" i="7"/>
  <c r="CN47" i="7"/>
  <c r="GL40" i="6"/>
  <c r="AU41" i="7"/>
  <c r="CN43" i="7"/>
  <c r="DL46" i="7"/>
  <c r="FU38" i="2"/>
  <c r="FU45" i="2"/>
  <c r="L40" i="7"/>
  <c r="M42" i="7"/>
  <c r="AO41" i="2"/>
  <c r="DE36" i="2"/>
  <c r="CE45" i="6"/>
  <c r="AT36" i="7"/>
  <c r="DM42" i="6"/>
  <c r="EU38" i="2"/>
  <c r="CE37" i="6"/>
  <c r="AW42" i="6"/>
  <c r="AE38" i="7"/>
  <c r="AF34" i="6"/>
  <c r="AF42" i="6"/>
  <c r="CE47" i="6"/>
  <c r="O41" i="6"/>
  <c r="AC46" i="7"/>
  <c r="AV36" i="7"/>
  <c r="AF47" i="6"/>
  <c r="AC39" i="7"/>
  <c r="AT35" i="7"/>
  <c r="DE36" i="6"/>
  <c r="EM48" i="2"/>
  <c r="GL39" i="2"/>
  <c r="CT40" i="7"/>
  <c r="EB45" i="7"/>
  <c r="DE43" i="2"/>
  <c r="O48" i="6"/>
  <c r="DL40" i="7"/>
  <c r="GS40" i="7"/>
  <c r="EB36" i="7"/>
  <c r="BW47" i="2"/>
  <c r="DE40" i="2"/>
  <c r="EM39" i="2"/>
  <c r="AO47" i="2"/>
  <c r="CN41" i="7"/>
  <c r="GR46" i="7"/>
  <c r="EA39" i="7"/>
  <c r="DV39" i="2"/>
  <c r="GL38" i="6"/>
  <c r="BW43" i="2"/>
  <c r="DE43" i="6"/>
  <c r="DK42" i="7"/>
  <c r="GA48" i="7"/>
  <c r="FD38" i="6"/>
  <c r="GB47" i="7"/>
  <c r="FI44" i="7"/>
  <c r="DV47" i="2"/>
  <c r="ED47" i="2" s="1"/>
  <c r="DV40" i="2"/>
  <c r="AU44" i="7"/>
  <c r="FD40" i="6"/>
  <c r="DJ44" i="7"/>
  <c r="ER48" i="7"/>
  <c r="BM41" i="7"/>
  <c r="CQ48" i="6"/>
  <c r="BK38" i="7"/>
  <c r="EB35" i="7"/>
  <c r="EM48" i="6"/>
  <c r="N34" i="7"/>
  <c r="DV42" i="2"/>
  <c r="BM39" i="7"/>
  <c r="GB36" i="7"/>
  <c r="BM42" i="7"/>
  <c r="BW45" i="2"/>
  <c r="FD35" i="2"/>
  <c r="ET41" i="7"/>
  <c r="GB44" i="7"/>
  <c r="DV43" i="2"/>
  <c r="GA44" i="7"/>
  <c r="BM48" i="7"/>
  <c r="M40" i="7"/>
  <c r="FD45" i="2"/>
  <c r="FD42" i="2"/>
  <c r="FL42" i="2" s="1"/>
  <c r="GB34" i="7"/>
  <c r="N47" i="7"/>
  <c r="DV39" i="6"/>
  <c r="FU44" i="6"/>
  <c r="CE43" i="6"/>
  <c r="AC45" i="7"/>
  <c r="CD45" i="7"/>
  <c r="AT46" i="7"/>
  <c r="ED37" i="6"/>
  <c r="ED42" i="2"/>
  <c r="AF43" i="6"/>
  <c r="AW38" i="6"/>
  <c r="AE46" i="7"/>
  <c r="CD34" i="7"/>
  <c r="CB35" i="7"/>
  <c r="DM38" i="6"/>
  <c r="DM40" i="2"/>
  <c r="AE42" i="7"/>
  <c r="CB42" i="7"/>
  <c r="AE45" i="7"/>
  <c r="CB44" i="7"/>
  <c r="AW41" i="2"/>
  <c r="EM40" i="2"/>
  <c r="FI46" i="7"/>
  <c r="DV41" i="6"/>
  <c r="ED41" i="6" s="1"/>
  <c r="FK46" i="7"/>
  <c r="GQ46" i="7"/>
  <c r="GA45" i="7"/>
  <c r="GT40" i="6"/>
  <c r="FL45" i="2"/>
  <c r="BM47" i="7"/>
  <c r="N40" i="7"/>
  <c r="ES43" i="7"/>
  <c r="FD42" i="6"/>
  <c r="BW37" i="2"/>
  <c r="FD43" i="2"/>
  <c r="FU46" i="6"/>
  <c r="N38" i="7"/>
  <c r="BL38" i="7"/>
  <c r="DV35" i="2"/>
  <c r="GL36" i="6"/>
  <c r="GL42" i="6"/>
  <c r="DE47" i="6"/>
  <c r="AA37" i="6"/>
  <c r="ET44" i="7"/>
  <c r="BK37" i="7"/>
  <c r="FD48" i="2"/>
  <c r="FU47" i="6"/>
  <c r="GQ43" i="7"/>
  <c r="GL34" i="6"/>
  <c r="CT38" i="7"/>
  <c r="FJ34" i="7"/>
  <c r="DV46" i="6"/>
  <c r="G37" i="2"/>
  <c r="O37" i="2" s="1"/>
  <c r="CC42" i="7"/>
  <c r="DE34" i="6"/>
  <c r="FK45" i="7"/>
  <c r="ET48" i="7"/>
  <c r="GA40" i="7"/>
  <c r="G41" i="2"/>
  <c r="N46" i="7"/>
  <c r="ER41" i="7"/>
  <c r="G48" i="2"/>
  <c r="CT47" i="7"/>
  <c r="BW48" i="2"/>
  <c r="CE48" i="2" s="1"/>
  <c r="EM43" i="6"/>
  <c r="CN42" i="7"/>
  <c r="GQ34" i="7"/>
  <c r="FD37" i="2"/>
  <c r="FD47" i="2"/>
  <c r="FZ45" i="7"/>
  <c r="GR38" i="7"/>
  <c r="EM42" i="2"/>
  <c r="CT43" i="7"/>
  <c r="FZ46" i="7"/>
  <c r="CN48" i="7"/>
  <c r="DE48" i="6"/>
  <c r="M34" i="7"/>
  <c r="BL42" i="7"/>
  <c r="EM46" i="2"/>
  <c r="G43" i="2"/>
  <c r="CD40" i="7"/>
  <c r="O45" i="6"/>
  <c r="GC46" i="6"/>
  <c r="CE45" i="2"/>
  <c r="CB41" i="7"/>
  <c r="CD43" i="7"/>
  <c r="CB45" i="7"/>
  <c r="ED35" i="6"/>
  <c r="O47" i="2"/>
  <c r="AT44" i="7"/>
  <c r="AF44" i="6"/>
  <c r="O48" i="2"/>
  <c r="AW39" i="6"/>
  <c r="EM41" i="6"/>
  <c r="L41" i="7"/>
  <c r="DE47" i="2"/>
  <c r="GQ44" i="7"/>
  <c r="DV38" i="6"/>
  <c r="X39" i="2"/>
  <c r="AF39" i="2" s="1"/>
  <c r="CD48" i="7"/>
  <c r="CN36" i="7"/>
  <c r="CN39" i="7"/>
  <c r="AU46" i="7"/>
  <c r="EM37" i="2"/>
  <c r="DE48" i="2"/>
  <c r="DM48" i="2" s="1"/>
  <c r="DE37" i="2"/>
  <c r="BL34" i="7"/>
  <c r="FI34" i="7"/>
  <c r="GS42" i="7"/>
  <c r="DV47" i="6"/>
  <c r="EM46" i="6"/>
  <c r="X47" i="2"/>
  <c r="BW42" i="2"/>
  <c r="CN44" i="7"/>
  <c r="BL44" i="7"/>
  <c r="DV43" i="6"/>
  <c r="GL40" i="2"/>
  <c r="GB35" i="7"/>
  <c r="DE45" i="6"/>
  <c r="G34" i="2"/>
  <c r="AU39" i="7"/>
  <c r="AU36" i="7"/>
  <c r="EM41" i="2"/>
  <c r="EM42" i="6"/>
  <c r="EU42" i="6" s="1"/>
  <c r="M37" i="7"/>
  <c r="DE39" i="6"/>
  <c r="FK35" i="7"/>
  <c r="BM36" i="7"/>
  <c r="DL47" i="7"/>
  <c r="DE42" i="2"/>
  <c r="GL46" i="6"/>
  <c r="GS39" i="7"/>
  <c r="L42" i="7"/>
  <c r="FU42" i="2"/>
  <c r="GC42" i="2" s="1"/>
  <c r="AD46" i="7"/>
  <c r="FZ47" i="7"/>
  <c r="G39" i="2"/>
  <c r="DJ46" i="7"/>
  <c r="GQ39" i="7"/>
  <c r="GL41" i="6"/>
  <c r="FU44" i="2"/>
  <c r="GC44" i="2" s="1"/>
  <c r="DK36" i="7"/>
  <c r="CC40" i="7"/>
  <c r="CN34" i="7"/>
  <c r="GB46" i="7"/>
  <c r="FJ35" i="7"/>
  <c r="DK35" i="7"/>
  <c r="FU37" i="6"/>
  <c r="FD34" i="2"/>
  <c r="FZ42" i="7"/>
  <c r="G45" i="2"/>
  <c r="O45" i="2" s="1"/>
  <c r="X38" i="2"/>
  <c r="FD46" i="6"/>
  <c r="CD46" i="7"/>
  <c r="CB47" i="7"/>
  <c r="AF40" i="2"/>
  <c r="AV43" i="7"/>
  <c r="O46" i="6"/>
  <c r="AT43" i="7"/>
  <c r="O34" i="6"/>
  <c r="GC45" i="2"/>
  <c r="GC38" i="2"/>
  <c r="O40" i="6"/>
  <c r="ED38" i="6"/>
  <c r="FL48" i="2"/>
  <c r="CE42" i="6"/>
  <c r="GT42" i="6"/>
  <c r="AV34" i="7"/>
  <c r="AW37" i="6"/>
  <c r="CE44" i="6"/>
  <c r="AW44" i="6"/>
  <c r="AF35" i="6"/>
  <c r="BL45" i="7"/>
  <c r="X44" i="2"/>
  <c r="AO46" i="2"/>
  <c r="EC39" i="7"/>
  <c r="GL48" i="6"/>
  <c r="GT48" i="6" s="1"/>
  <c r="EC44" i="7"/>
  <c r="FD47" i="6"/>
  <c r="ES38" i="7"/>
  <c r="DV48" i="6"/>
  <c r="DK46" i="7"/>
  <c r="M45" i="7"/>
  <c r="GA37" i="7"/>
  <c r="DE37" i="6"/>
  <c r="DM37" i="6" s="1"/>
  <c r="G46" i="2"/>
  <c r="CD39" i="7"/>
  <c r="O37" i="6"/>
  <c r="DM41" i="6"/>
  <c r="AW43" i="6"/>
  <c r="CV34" i="7"/>
  <c r="FL37" i="2"/>
  <c r="CE34" i="6"/>
  <c r="ED40" i="2"/>
  <c r="EB44" i="7"/>
  <c r="FU36" i="2"/>
  <c r="BK34" i="7"/>
  <c r="DK44" i="7"/>
  <c r="FK48" i="7"/>
  <c r="EM44" i="2"/>
  <c r="FD45" i="6"/>
  <c r="FL45" i="6" s="1"/>
  <c r="X34" i="2"/>
  <c r="CN35" i="7"/>
  <c r="ER46" i="7"/>
  <c r="FZ37" i="7"/>
  <c r="FU34" i="2"/>
  <c r="DV42" i="6"/>
  <c r="ED42" i="6" s="1"/>
  <c r="AU37" i="7"/>
  <c r="AO44" i="2"/>
  <c r="FD37" i="6"/>
  <c r="GA38" i="7"/>
  <c r="BM35" i="7"/>
  <c r="FU48" i="2"/>
  <c r="ET42" i="7"/>
  <c r="AR38" i="6"/>
  <c r="EC48" i="7"/>
  <c r="EC42" i="7"/>
  <c r="DK43" i="7"/>
  <c r="GL47" i="2"/>
  <c r="GT47" i="2" s="1"/>
  <c r="FX42" i="6"/>
  <c r="DK47" i="7"/>
  <c r="FD44" i="2"/>
  <c r="FL44" i="2" s="1"/>
  <c r="GS35" i="7"/>
  <c r="M48" i="7"/>
  <c r="AU48" i="7"/>
  <c r="DV36" i="6"/>
  <c r="ED36" i="6" s="1"/>
  <c r="DV34" i="6"/>
  <c r="AU45" i="7"/>
  <c r="AD40" i="7"/>
  <c r="FU43" i="2"/>
  <c r="BM38" i="7"/>
  <c r="L39" i="7"/>
  <c r="M36" i="7"/>
  <c r="ER36" i="7"/>
  <c r="GL34" i="2"/>
  <c r="EA47" i="7"/>
  <c r="DV40" i="6"/>
  <c r="FJ40" i="7"/>
  <c r="CT35" i="7"/>
  <c r="AD38" i="7"/>
  <c r="GL44" i="2"/>
  <c r="GL37" i="6"/>
  <c r="FD36" i="6"/>
  <c r="FL36" i="6" s="1"/>
  <c r="FU47" i="2"/>
  <c r="FU40" i="2"/>
  <c r="GC40" i="2" s="1"/>
  <c r="DV38" i="2"/>
  <c r="ED38" i="2" s="1"/>
  <c r="AT34" i="7"/>
  <c r="ED34" i="6"/>
  <c r="ED35" i="2"/>
  <c r="GC37" i="6"/>
  <c r="AW45" i="6"/>
  <c r="ED48" i="6"/>
  <c r="O46" i="2"/>
  <c r="AF40" i="6"/>
  <c r="O41" i="2"/>
  <c r="CD41" i="7"/>
  <c r="CV36" i="7"/>
  <c r="AE39" i="7"/>
  <c r="EU46" i="2"/>
  <c r="CE41" i="6"/>
  <c r="GT38" i="6"/>
  <c r="EU46" i="6"/>
  <c r="DM47" i="2"/>
  <c r="FL34" i="6"/>
  <c r="CE35" i="6"/>
  <c r="AF48" i="6"/>
  <c r="AE41" i="7"/>
  <c r="M35" i="7"/>
  <c r="EM47" i="6"/>
  <c r="EU47" i="6" s="1"/>
  <c r="EB41" i="7"/>
  <c r="DK38" i="7"/>
  <c r="GR36" i="7"/>
  <c r="DJ42" i="7"/>
  <c r="EC47" i="7"/>
  <c r="GS48" i="7"/>
  <c r="ER42" i="7"/>
  <c r="ES47" i="7"/>
  <c r="L43" i="7"/>
  <c r="AU43" i="7"/>
  <c r="DJ47" i="7"/>
  <c r="FU39" i="2"/>
  <c r="EM38" i="6"/>
  <c r="EU38" i="6" s="1"/>
  <c r="GL35" i="6"/>
  <c r="GT35" i="6" s="1"/>
  <c r="FD44" i="6"/>
  <c r="FL44" i="6" s="1"/>
  <c r="GC39" i="2"/>
  <c r="EU39" i="2"/>
  <c r="EU42" i="2"/>
  <c r="AT47" i="7"/>
  <c r="DM47" i="6"/>
  <c r="AT39" i="7"/>
  <c r="CC44" i="7"/>
  <c r="DE35" i="6"/>
  <c r="DM35" i="6" s="1"/>
  <c r="G35" i="2"/>
  <c r="CT44" i="7"/>
  <c r="CT48" i="7"/>
  <c r="GL35" i="2"/>
  <c r="FU39" i="6"/>
  <c r="FZ38" i="7"/>
  <c r="AR36" i="6"/>
  <c r="BK46" i="7"/>
  <c r="BL43" i="7"/>
  <c r="AD41" i="7"/>
  <c r="X45" i="2"/>
  <c r="AF45" i="2" s="1"/>
  <c r="GL45" i="6"/>
  <c r="FI48" i="7"/>
  <c r="AR41" i="6"/>
  <c r="DE44" i="2"/>
  <c r="DM44" i="2" s="1"/>
  <c r="DK40" i="7"/>
  <c r="GS47" i="7"/>
  <c r="AO42" i="2"/>
  <c r="AW42" i="2" s="1"/>
  <c r="BK35" i="7"/>
  <c r="FD39" i="6"/>
  <c r="FL39" i="6" s="1"/>
  <c r="ES37" i="7"/>
  <c r="M39" i="7"/>
  <c r="BM37" i="7"/>
  <c r="G42" i="2"/>
  <c r="O42" i="2" s="1"/>
  <c r="J38" i="6"/>
  <c r="BW46" i="2"/>
  <c r="CE46" i="2" s="1"/>
  <c r="DK34" i="7"/>
  <c r="ES40" i="7"/>
  <c r="DV46" i="2"/>
  <c r="BW34" i="2"/>
  <c r="CE34" i="2" s="1"/>
  <c r="BK39" i="7"/>
  <c r="ET35" i="7"/>
  <c r="DV34" i="2"/>
  <c r="ED34" i="2" s="1"/>
  <c r="EM43" i="2"/>
  <c r="N42" i="7"/>
  <c r="ES41" i="7"/>
  <c r="GR42" i="7"/>
  <c r="FZ35" i="7"/>
  <c r="CN46" i="7"/>
  <c r="CV46" i="7" s="1"/>
  <c r="DE45" i="2"/>
  <c r="DL42" i="7"/>
  <c r="GL47" i="6"/>
  <c r="GT47" i="6" s="1"/>
  <c r="AO35" i="2"/>
  <c r="AW35" i="2" s="1"/>
  <c r="BM45" i="7"/>
  <c r="ES44" i="7"/>
  <c r="FU35" i="2"/>
  <c r="GB45" i="7"/>
  <c r="GL37" i="2"/>
  <c r="GT37" i="2" s="1"/>
  <c r="FD36" i="2"/>
  <c r="FL36" i="2" s="1"/>
  <c r="FD39" i="2"/>
  <c r="FL39" i="2" s="1"/>
  <c r="DM43" i="2"/>
  <c r="CB46" i="7"/>
  <c r="DM48" i="6"/>
  <c r="CE42" i="2"/>
  <c r="ED47" i="6"/>
  <c r="CE37" i="2"/>
  <c r="DM43" i="6"/>
  <c r="GT35" i="2"/>
  <c r="AF39" i="6"/>
  <c r="GT37" i="6"/>
  <c r="DM42" i="2"/>
  <c r="O47" i="6"/>
  <c r="FL43" i="2"/>
  <c r="AW48" i="6"/>
  <c r="O39" i="6"/>
  <c r="CV47" i="7"/>
  <c r="AF46" i="6"/>
  <c r="O35" i="2"/>
  <c r="FL34" i="2"/>
  <c r="O34" i="2"/>
  <c r="AF34" i="2"/>
  <c r="AV44" i="7"/>
  <c r="CB40" i="7"/>
  <c r="AV35" i="7"/>
  <c r="O44" i="2"/>
  <c r="AW34" i="6"/>
  <c r="O38" i="6"/>
  <c r="BM44" i="7"/>
  <c r="EB39" i="7"/>
  <c r="DE46" i="2"/>
  <c r="GR39" i="7"/>
  <c r="FU45" i="6"/>
  <c r="GB42" i="7"/>
  <c r="CT41" i="7"/>
  <c r="EB48" i="7"/>
  <c r="BW35" i="2"/>
  <c r="CE35" i="2" s="1"/>
  <c r="GA47" i="7"/>
  <c r="BW36" i="2"/>
  <c r="FU42" i="6"/>
  <c r="EB47" i="7"/>
  <c r="FU36" i="6"/>
  <c r="GR48" i="7"/>
  <c r="GL36" i="2"/>
  <c r="GT36" i="2" s="1"/>
  <c r="GB48" i="7"/>
  <c r="L45" i="7"/>
  <c r="FU43" i="6"/>
  <c r="AO34" i="2"/>
  <c r="CN45" i="7"/>
  <c r="FU40" i="6"/>
  <c r="GL38" i="2"/>
  <c r="GT38" i="2" s="1"/>
  <c r="FD40" i="2"/>
  <c r="EU41" i="2"/>
  <c r="ED43" i="2"/>
  <c r="GC47" i="6"/>
  <c r="O42" i="6"/>
  <c r="AW40" i="6"/>
  <c r="AW44" i="2"/>
  <c r="AW46" i="2"/>
  <c r="CV42" i="7"/>
  <c r="CE38" i="6"/>
  <c r="DM39" i="6"/>
  <c r="CB48" i="7"/>
  <c r="EB34" i="7"/>
  <c r="AD42" i="7"/>
  <c r="AA35" i="6"/>
  <c r="N39" i="7"/>
  <c r="FD46" i="2"/>
  <c r="AO48" i="2"/>
  <c r="ET34" i="7"/>
  <c r="DE34" i="2"/>
  <c r="DM34" i="2" s="1"/>
  <c r="FJ43" i="7"/>
  <c r="N35" i="7"/>
  <c r="FD38" i="2"/>
  <c r="FL38" i="2" s="1"/>
  <c r="GA43" i="7"/>
  <c r="DE41" i="2"/>
  <c r="DM41" i="2" s="1"/>
  <c r="CE40" i="6"/>
  <c r="O43" i="2"/>
  <c r="FL40" i="6"/>
  <c r="GC39" i="6"/>
  <c r="ED43" i="6"/>
  <c r="DM46" i="2"/>
  <c r="AF44" i="2"/>
  <c r="AT41" i="7"/>
  <c r="AW41" i="6"/>
  <c r="GQ38" i="7"/>
  <c r="DV41" i="2"/>
  <c r="ED41" i="2" s="1"/>
  <c r="GB38" i="7"/>
  <c r="AD34" i="7"/>
  <c r="ET43" i="7"/>
  <c r="FU34" i="6"/>
  <c r="GC34" i="6" s="1"/>
  <c r="GA46" i="7"/>
  <c r="AD37" i="7"/>
  <c r="DL45" i="7"/>
  <c r="BL39" i="7"/>
  <c r="AR42" i="6"/>
  <c r="GS41" i="7"/>
  <c r="DV44" i="2"/>
  <c r="ED44" i="2" s="1"/>
  <c r="AV37" i="7"/>
  <c r="ED37" i="2"/>
  <c r="AW46" i="6"/>
  <c r="CD35" i="7"/>
  <c r="ED46" i="6"/>
  <c r="O35" i="6"/>
  <c r="AV46" i="7"/>
  <c r="CQ35" i="6"/>
  <c r="GS43" i="7"/>
  <c r="EA42" i="7"/>
  <c r="GL39" i="6"/>
  <c r="GT39" i="6" s="1"/>
  <c r="ER34" i="7"/>
  <c r="BK44" i="7"/>
  <c r="FZ40" i="7"/>
  <c r="BL47" i="7"/>
  <c r="AO36" i="2"/>
  <c r="DJ45" i="7"/>
  <c r="DL38" i="7"/>
  <c r="AD45" i="7"/>
  <c r="CV48" i="7"/>
  <c r="GT45" i="6"/>
  <c r="O39" i="2"/>
  <c r="CE43" i="2"/>
  <c r="CD47" i="7"/>
  <c r="AF45" i="6"/>
  <c r="GT40" i="2"/>
  <c r="ED39" i="6"/>
  <c r="GC43" i="2"/>
  <c r="EU37" i="2"/>
  <c r="AW47" i="2"/>
  <c r="GC48" i="2"/>
  <c r="FZ48" i="7"/>
  <c r="EC37" i="7"/>
  <c r="FU37" i="2"/>
  <c r="BW39" i="2"/>
  <c r="CE39" i="2" s="1"/>
  <c r="DJ40" i="7"/>
  <c r="DV44" i="6"/>
  <c r="ED44" i="6" s="1"/>
  <c r="DM34" i="6"/>
  <c r="AW35" i="6"/>
  <c r="FL46" i="2"/>
  <c r="GC36" i="2"/>
  <c r="DE39" i="2"/>
  <c r="GQ47" i="7"/>
  <c r="G40" i="2"/>
  <c r="O40" i="2" s="1"/>
  <c r="AD36" i="7"/>
  <c r="GL48" i="2"/>
  <c r="GT48" i="2" s="1"/>
  <c r="GB40" i="7"/>
  <c r="BZ40" i="6"/>
  <c r="CD44" i="7"/>
  <c r="CE48" i="6"/>
  <c r="GC34" i="2"/>
  <c r="GT41" i="6"/>
  <c r="FL42" i="6"/>
  <c r="GL45" i="2"/>
  <c r="GL46" i="2"/>
  <c r="GT46" i="2" s="1"/>
  <c r="FJ47" i="7"/>
  <c r="GA39" i="7"/>
  <c r="EM35" i="6"/>
  <c r="EU35" i="6" s="1"/>
  <c r="FJ46" i="7"/>
  <c r="AD43" i="7"/>
  <c r="AO40" i="2"/>
  <c r="AW40" i="2" s="1"/>
  <c r="EM36" i="2"/>
  <c r="EU36" i="2" s="1"/>
  <c r="CB37" i="7"/>
  <c r="DM36" i="6"/>
  <c r="GQ36" i="7"/>
  <c r="L46" i="7"/>
  <c r="DJ41" i="7"/>
  <c r="BK40" i="7"/>
  <c r="N45" i="7"/>
  <c r="GS44" i="7"/>
  <c r="GB43" i="7"/>
  <c r="EM45" i="2"/>
  <c r="EU45" i="2" s="1"/>
  <c r="DV48" i="2"/>
  <c r="ED48" i="2" s="1"/>
  <c r="AC41" i="7"/>
  <c r="ED40" i="6"/>
  <c r="AW47" i="6"/>
  <c r="GT34" i="2"/>
  <c r="CV41" i="7"/>
  <c r="DM39" i="2"/>
  <c r="FJ37" i="7"/>
  <c r="FD35" i="6"/>
  <c r="FL35" i="6" s="1"/>
  <c r="EC41" i="7"/>
  <c r="FZ34" i="7"/>
  <c r="DE38" i="2"/>
  <c r="FI43" i="7"/>
  <c r="EM47" i="2"/>
  <c r="EU47" i="2" s="1"/>
  <c r="CE36" i="2"/>
  <c r="GT36" i="6"/>
  <c r="ED45" i="2"/>
  <c r="EU44" i="2"/>
  <c r="GT34" i="6"/>
  <c r="L34" i="7"/>
  <c r="ER43" i="7"/>
  <c r="AO43" i="2"/>
  <c r="AW43" i="2" s="1"/>
  <c r="EM49" i="6"/>
  <c r="GC37" i="2"/>
  <c r="BW41" i="2"/>
  <c r="CE41" i="2" s="1"/>
  <c r="EM34" i="6"/>
  <c r="EU34" i="6" s="1"/>
  <c r="J40" i="6"/>
  <c r="DE44" i="6"/>
  <c r="AC42" i="7"/>
  <c r="CE36" i="6"/>
  <c r="ED39" i="2"/>
  <c r="GL41" i="2"/>
  <c r="GT41" i="2" s="1"/>
  <c r="GL43" i="6"/>
  <c r="GT43" i="6" s="1"/>
  <c r="BK48" i="7"/>
  <c r="BW40" i="2"/>
  <c r="CE40" i="2" s="1"/>
  <c r="DM38" i="2"/>
  <c r="EU43" i="6"/>
  <c r="GT44" i="2"/>
  <c r="BK36" i="7"/>
  <c r="DJ48" i="7"/>
  <c r="CE46" i="6"/>
  <c r="CT34" i="7"/>
  <c r="X48" i="2"/>
  <c r="AF48" i="2" s="1"/>
  <c r="FL40" i="2"/>
  <c r="DH36" i="6"/>
  <c r="AV39" i="7"/>
  <c r="GC40" i="6"/>
  <c r="X41" i="2"/>
  <c r="AF41" i="2" s="1"/>
  <c r="GQ40" i="7"/>
  <c r="FK34" i="7"/>
  <c r="DM44" i="6"/>
  <c r="ET36" i="7"/>
  <c r="GT39" i="2"/>
  <c r="BL37" i="7"/>
  <c r="FU46" i="2"/>
  <c r="CQ36" i="6"/>
  <c r="DM45" i="2"/>
  <c r="FZ44" i="7"/>
  <c r="AV47" i="7"/>
  <c r="ED46" i="2"/>
  <c r="GC45" i="6"/>
  <c r="BW38" i="2"/>
  <c r="CE38" i="2" s="1"/>
  <c r="CC48" i="7"/>
  <c r="FI36" i="7"/>
  <c r="EM44" i="6"/>
  <c r="EU44" i="6" s="1"/>
  <c r="FU48" i="6"/>
  <c r="GC48" i="6" s="1"/>
  <c r="L47" i="7"/>
  <c r="DM36" i="2"/>
  <c r="GS46" i="7"/>
  <c r="GQ41" i="7"/>
  <c r="AD48" i="7"/>
  <c r="DL41" i="7"/>
  <c r="DE35" i="2"/>
  <c r="DM35" i="2" s="1"/>
  <c r="DK48" i="7"/>
  <c r="L38" i="7"/>
  <c r="AO45" i="2"/>
  <c r="AW45" i="2" s="1"/>
  <c r="BK47" i="7"/>
  <c r="DV36" i="2"/>
  <c r="ED36" i="2" s="1"/>
  <c r="BL48" i="7"/>
  <c r="BM34" i="7"/>
  <c r="DL44" i="7"/>
  <c r="CT45" i="7"/>
  <c r="EM35" i="2"/>
  <c r="L48" i="7"/>
  <c r="FD41" i="2"/>
  <c r="FL41" i="2" s="1"/>
  <c r="GS45" i="7"/>
  <c r="AW36" i="6"/>
  <c r="CE39" i="6"/>
  <c r="AF36" i="6"/>
  <c r="EU43" i="2"/>
  <c r="CV39" i="7"/>
  <c r="DM37" i="2"/>
  <c r="FL47" i="6"/>
  <c r="AF38" i="6"/>
  <c r="AT37" i="7"/>
  <c r="AF47" i="2"/>
  <c r="CB34" i="7"/>
  <c r="AV48" i="7"/>
  <c r="CV43" i="7"/>
  <c r="O36" i="6"/>
  <c r="DE40" i="6"/>
  <c r="DM40" i="6" s="1"/>
  <c r="DV45" i="6"/>
  <c r="ED45" i="6" s="1"/>
  <c r="DJ38" i="7"/>
  <c r="FU41" i="6"/>
  <c r="GC41" i="6" s="1"/>
  <c r="CN40" i="7"/>
  <c r="CV40" i="7" s="1"/>
  <c r="M46" i="7"/>
  <c r="BM46" i="7"/>
  <c r="AU47" i="7"/>
  <c r="GL42" i="2"/>
  <c r="DL48" i="7"/>
  <c r="DK39" i="7"/>
  <c r="EA46" i="7"/>
  <c r="G36" i="2"/>
  <c r="O36" i="2" s="1"/>
  <c r="ER35" i="7"/>
  <c r="FU41" i="2"/>
  <c r="GC41" i="2" s="1"/>
  <c r="BK41" i="7"/>
  <c r="M47" i="7"/>
  <c r="EM39" i="6"/>
  <c r="EU39" i="6" s="1"/>
  <c r="CD37" i="7"/>
  <c r="AV41" i="7"/>
  <c r="GC44" i="6"/>
  <c r="FL37" i="6"/>
  <c r="FL38" i="6"/>
  <c r="AW34" i="2"/>
  <c r="GT45" i="2"/>
  <c r="AF38" i="2"/>
  <c r="AV42" i="7"/>
  <c r="CV44" i="7"/>
  <c r="AW48" i="2"/>
  <c r="X35" i="2"/>
  <c r="AF35" i="2" s="1"/>
  <c r="X37" i="2"/>
  <c r="DK37" i="7"/>
  <c r="CT37" i="7"/>
  <c r="EB40" i="7"/>
  <c r="BM40" i="7"/>
  <c r="AO38" i="2"/>
  <c r="AW38" i="2" s="1"/>
  <c r="FU38" i="6"/>
  <c r="GC38" i="6" s="1"/>
  <c r="GQ42" i="7"/>
  <c r="FU35" i="6"/>
  <c r="GC35" i="6" s="1"/>
  <c r="GS38" i="7"/>
  <c r="FI35" i="7"/>
  <c r="BM43" i="7"/>
  <c r="EM37" i="6"/>
  <c r="EU37" i="6" s="1"/>
  <c r="CN37" i="7"/>
  <c r="CV37" i="7" s="1"/>
  <c r="CN38" i="7"/>
  <c r="CV38" i="7" s="1"/>
  <c r="AU40" i="7"/>
  <c r="AF41" i="6"/>
  <c r="GC46" i="2"/>
  <c r="AT48" i="7"/>
  <c r="ES42" i="7"/>
  <c r="J37" i="6"/>
  <c r="CT46" i="7"/>
  <c r="BK45" i="7"/>
  <c r="BK43" i="7"/>
  <c r="BK42" i="7"/>
  <c r="GC35" i="2"/>
  <c r="GT43" i="2"/>
  <c r="AV38" i="7"/>
  <c r="GC43" i="6"/>
  <c r="AT38" i="7"/>
  <c r="EU41" i="6"/>
  <c r="ER47" i="7"/>
  <c r="EA44" i="7"/>
  <c r="GB37" i="7"/>
  <c r="X46" i="2"/>
  <c r="EA45" i="7"/>
  <c r="N41" i="7"/>
  <c r="AO37" i="2"/>
  <c r="AW37" i="2" s="1"/>
  <c r="FJ42" i="7"/>
  <c r="FL47" i="2"/>
  <c r="EU48" i="6"/>
  <c r="FL46" i="6"/>
  <c r="CV45" i="7"/>
  <c r="CE47" i="2"/>
  <c r="CV35" i="7"/>
  <c r="FZ36" i="7"/>
  <c r="EC35" i="7"/>
  <c r="X42" i="2"/>
  <c r="AF42" i="2" s="1"/>
  <c r="GQ35" i="7"/>
  <c r="FK44" i="7"/>
  <c r="O44" i="6"/>
  <c r="GT42" i="2"/>
  <c r="GC47" i="2"/>
  <c r="GT46" i="6"/>
  <c r="AW36" i="2"/>
  <c r="GL44" i="6"/>
  <c r="GT44" i="6" s="1"/>
  <c r="AA41" i="6"/>
  <c r="X36" i="2"/>
  <c r="CC47" i="7"/>
  <c r="BW44" i="2"/>
  <c r="CE44" i="2" s="1"/>
  <c r="BL40" i="7"/>
  <c r="EM45" i="6"/>
  <c r="EU45" i="6" s="1"/>
  <c r="AF46" i="2"/>
  <c r="EU35" i="2"/>
  <c r="CD42" i="7"/>
  <c r="AF37" i="2"/>
  <c r="EU40" i="2"/>
  <c r="CT42" i="7"/>
  <c r="EC45" i="7"/>
  <c r="ET47" i="7"/>
  <c r="DK45" i="7"/>
  <c r="EM40" i="6"/>
  <c r="EU40" i="6" s="1"/>
  <c r="X43" i="2"/>
  <c r="AF43" i="2" s="1"/>
  <c r="DE46" i="6"/>
  <c r="DM46" i="6" s="1"/>
  <c r="EM36" i="6"/>
  <c r="EU36" i="6" s="1"/>
  <c r="GC36" i="6"/>
  <c r="DM45" i="6"/>
  <c r="O43" i="6"/>
  <c r="CB39" i="7"/>
  <c r="AD35" i="7"/>
  <c r="AC38" i="7"/>
  <c r="ES45" i="7"/>
  <c r="G38" i="2"/>
  <c r="O38" i="2" s="1"/>
  <c r="FL35" i="2"/>
  <c r="EA41" i="7"/>
  <c r="AO39" i="2"/>
  <c r="AW39" i="2" s="1"/>
  <c r="AF36" i="2"/>
  <c r="FD41" i="6"/>
  <c r="FL41" i="6" s="1"/>
  <c r="AT42" i="7"/>
  <c r="FD43" i="6"/>
  <c r="FL43" i="6" s="1"/>
  <c r="L35" i="7"/>
  <c r="CB43" i="7"/>
  <c r="EM34" i="2"/>
  <c r="EU34" i="2" s="1"/>
  <c r="FK36" i="7"/>
  <c r="GC42" i="6"/>
  <c r="AF37" i="6"/>
  <c r="FD48" i="6"/>
  <c r="FL48" i="6" s="1"/>
  <c r="EB46" i="7"/>
  <c r="GK36" i="6" l="1"/>
  <c r="FT38" i="6"/>
  <c r="FT41" i="6"/>
  <c r="DD44" i="6"/>
  <c r="DD39" i="6"/>
  <c r="DD37" i="6"/>
  <c r="DD35" i="6"/>
  <c r="DD34" i="6"/>
  <c r="CV25" i="7"/>
  <c r="CR46" i="7"/>
  <c r="CW46" i="7" s="1"/>
  <c r="CR35" i="7"/>
  <c r="CW35" i="7" s="1"/>
  <c r="CC25" i="7"/>
  <c r="CR48" i="7"/>
  <c r="CW48" i="7" s="1"/>
  <c r="AV25" i="7"/>
  <c r="AT25" i="7"/>
  <c r="CR47" i="7"/>
  <c r="CW47" i="7" s="1"/>
  <c r="CR38" i="7"/>
  <c r="CW38" i="7" s="1"/>
  <c r="GQ25" i="7"/>
  <c r="DJ25" i="7"/>
  <c r="CT25" i="7"/>
  <c r="FZ25" i="7"/>
  <c r="AU25" i="7"/>
  <c r="M25" i="7"/>
  <c r="GS25" i="7"/>
  <c r="FJ25" i="7"/>
  <c r="DL25" i="7"/>
  <c r="GB25" i="7"/>
  <c r="GA25" i="7"/>
  <c r="CD25" i="7"/>
  <c r="AD25" i="7"/>
  <c r="CR39" i="7"/>
  <c r="CW39" i="7" s="1"/>
  <c r="FK25" i="7"/>
  <c r="CB25" i="7"/>
  <c r="BL25" i="7"/>
  <c r="CR37" i="7"/>
  <c r="CW37" i="7" s="1"/>
  <c r="CR43" i="7"/>
  <c r="CW43" i="7" s="1"/>
  <c r="EC25" i="7"/>
  <c r="EB25" i="7"/>
  <c r="L25" i="7"/>
  <c r="EA25" i="7"/>
  <c r="N25" i="7"/>
  <c r="CR45" i="7"/>
  <c r="CW45" i="7" s="1"/>
  <c r="CR42" i="7"/>
  <c r="CW42" i="7" s="1"/>
  <c r="GR25" i="7"/>
  <c r="CR40" i="7"/>
  <c r="CW40" i="7" s="1"/>
  <c r="CR34" i="7"/>
  <c r="CN25" i="7"/>
  <c r="CR44" i="7"/>
  <c r="CW44" i="7" s="1"/>
  <c r="DK25" i="7"/>
  <c r="ER25" i="7"/>
  <c r="BK25" i="7"/>
  <c r="FI25" i="7"/>
  <c r="CR41" i="7"/>
  <c r="CW41" i="7" s="1"/>
  <c r="CR36" i="7"/>
  <c r="CW36" i="7" s="1"/>
  <c r="ET25" i="7"/>
  <c r="BM25" i="7"/>
  <c r="ES25" i="7"/>
  <c r="DZ25" i="7"/>
  <c r="EE34" i="7"/>
  <c r="AS25" i="7"/>
  <c r="AX34" i="7"/>
  <c r="GP25" i="7"/>
  <c r="GU34" i="7"/>
  <c r="DI25" i="7"/>
  <c r="DN34" i="7"/>
  <c r="EQ25" i="7"/>
  <c r="EV34" i="7"/>
  <c r="BJ25" i="7"/>
  <c r="BO34" i="7"/>
  <c r="K25" i="7"/>
  <c r="P34" i="7"/>
  <c r="FY25" i="7"/>
  <c r="GD34" i="7"/>
  <c r="CA25" i="7"/>
  <c r="CF34" i="7"/>
  <c r="FH25" i="7"/>
  <c r="FM34" i="7"/>
  <c r="GK34" i="6"/>
  <c r="GI38" i="6"/>
  <c r="GM38" i="6" s="1"/>
  <c r="GI39" i="6"/>
  <c r="GM39" i="6" s="1"/>
  <c r="FR40" i="6"/>
  <c r="FV40" i="6" s="1"/>
  <c r="EJ35" i="6"/>
  <c r="EN35" i="6" s="1"/>
  <c r="DS40" i="6"/>
  <c r="DW40" i="6" s="1"/>
  <c r="DS37" i="6"/>
  <c r="DW37" i="6" s="1"/>
  <c r="DS47" i="6"/>
  <c r="DW47" i="6" s="1"/>
  <c r="DS35" i="6"/>
  <c r="DW35" i="6" s="1"/>
  <c r="DS34" i="6"/>
  <c r="DW34" i="6" s="1"/>
  <c r="DS36" i="6"/>
  <c r="DW36" i="6" s="1"/>
  <c r="DS46" i="6"/>
  <c r="DW46" i="6" s="1"/>
  <c r="C46" i="6"/>
  <c r="C41" i="6"/>
  <c r="C39" i="6"/>
  <c r="C44" i="6"/>
  <c r="C43" i="6"/>
  <c r="C42" i="6"/>
  <c r="C40" i="6"/>
  <c r="C47" i="6"/>
  <c r="C48" i="6"/>
  <c r="C45" i="6"/>
  <c r="C37" i="6"/>
  <c r="CK48" i="6"/>
  <c r="CO48" i="6" s="1"/>
  <c r="CK47" i="6"/>
  <c r="CO47" i="6" s="1"/>
  <c r="CK46" i="6"/>
  <c r="CO46" i="6" s="1"/>
  <c r="CK45" i="6"/>
  <c r="CO45" i="6" s="1"/>
  <c r="CK44" i="6"/>
  <c r="CO44" i="6" s="1"/>
  <c r="CK43" i="6"/>
  <c r="CO43" i="6" s="1"/>
  <c r="CK39" i="6"/>
  <c r="CO39" i="6" s="1"/>
  <c r="CK41" i="6"/>
  <c r="CO41" i="6" s="1"/>
  <c r="CK37" i="6"/>
  <c r="CO37" i="6" s="1"/>
  <c r="CK36" i="6"/>
  <c r="CO36" i="6" s="1"/>
  <c r="CK35" i="6"/>
  <c r="CO35" i="6" s="1"/>
  <c r="CK34" i="6"/>
  <c r="CO34" i="6" s="1"/>
  <c r="CK42" i="6"/>
  <c r="CO42" i="6" s="1"/>
  <c r="U40" i="6"/>
  <c r="Y40" i="6" s="1"/>
  <c r="BS48" i="6"/>
  <c r="BS47" i="6"/>
  <c r="BS46" i="6"/>
  <c r="BS45" i="6"/>
  <c r="BS44" i="6"/>
  <c r="BS40" i="6"/>
  <c r="BS37" i="6"/>
  <c r="BS41" i="6"/>
  <c r="BS38" i="6"/>
  <c r="BS43" i="6"/>
  <c r="GJ47" i="6"/>
  <c r="GN47" i="6" s="1"/>
  <c r="GJ48" i="6"/>
  <c r="GN48" i="6" s="1"/>
  <c r="GJ46" i="6"/>
  <c r="GN46" i="6" s="1"/>
  <c r="GJ41" i="6"/>
  <c r="GN41" i="6" s="1"/>
  <c r="GJ38" i="6"/>
  <c r="GN38" i="6" s="1"/>
  <c r="GJ40" i="6"/>
  <c r="GN40" i="6" s="1"/>
  <c r="GJ43" i="6"/>
  <c r="GN43" i="6" s="1"/>
  <c r="GJ34" i="6"/>
  <c r="GN34" i="6" s="1"/>
  <c r="GJ35" i="6"/>
  <c r="GN35" i="6" s="1"/>
  <c r="GJ44" i="6"/>
  <c r="GN44" i="6" s="1"/>
  <c r="U34" i="6"/>
  <c r="Y34" i="6" s="1"/>
  <c r="GJ36" i="6"/>
  <c r="GN36" i="6" s="1"/>
  <c r="AK38" i="6"/>
  <c r="CL44" i="6"/>
  <c r="CP44" i="6" s="1"/>
  <c r="BT48" i="6"/>
  <c r="BX48" i="6" s="1"/>
  <c r="BT47" i="6"/>
  <c r="BX47" i="6" s="1"/>
  <c r="BT46" i="6"/>
  <c r="BX46" i="6" s="1"/>
  <c r="BT45" i="6"/>
  <c r="BX45" i="6" s="1"/>
  <c r="BT44" i="6"/>
  <c r="BX44" i="6" s="1"/>
  <c r="BT43" i="6"/>
  <c r="BX43" i="6" s="1"/>
  <c r="BT37" i="6"/>
  <c r="BX37" i="6" s="1"/>
  <c r="BT40" i="6"/>
  <c r="BX40" i="6" s="1"/>
  <c r="BT42" i="6"/>
  <c r="BX42" i="6" s="1"/>
  <c r="BT39" i="6"/>
  <c r="BX39" i="6" s="1"/>
  <c r="BT34" i="6"/>
  <c r="BX34" i="6" s="1"/>
  <c r="BT35" i="6"/>
  <c r="BX35" i="6" s="1"/>
  <c r="Z25" i="6"/>
  <c r="T10" i="6" s="1"/>
  <c r="BS36" i="6"/>
  <c r="C38" i="6"/>
  <c r="U42" i="6"/>
  <c r="Y42" i="6" s="1"/>
  <c r="U41" i="6"/>
  <c r="Y41" i="6" s="1"/>
  <c r="U43" i="6"/>
  <c r="Y43" i="6" s="1"/>
  <c r="U48" i="6"/>
  <c r="Y48" i="6" s="1"/>
  <c r="U46" i="6"/>
  <c r="Y46" i="6" s="1"/>
  <c r="U45" i="6"/>
  <c r="Y45" i="6" s="1"/>
  <c r="U44" i="6"/>
  <c r="Y44" i="6" s="1"/>
  <c r="U36" i="6"/>
  <c r="Y36" i="6" s="1"/>
  <c r="U39" i="6"/>
  <c r="Y39" i="6" s="1"/>
  <c r="U37" i="6"/>
  <c r="Y37" i="6" s="1"/>
  <c r="U47" i="6"/>
  <c r="Y47" i="6" s="1"/>
  <c r="U38" i="6"/>
  <c r="Y38" i="6" s="1"/>
  <c r="DA48" i="6"/>
  <c r="DA44" i="6"/>
  <c r="DA47" i="6"/>
  <c r="DA45" i="6"/>
  <c r="DA42" i="6"/>
  <c r="DA38" i="6"/>
  <c r="DA43" i="6"/>
  <c r="DA39" i="6"/>
  <c r="DA40" i="6"/>
  <c r="DA35" i="6"/>
  <c r="DA36" i="6"/>
  <c r="DA46" i="6"/>
  <c r="DA41" i="6"/>
  <c r="DB44" i="6"/>
  <c r="DF44" i="6" s="1"/>
  <c r="DB47" i="6"/>
  <c r="DF47" i="6" s="1"/>
  <c r="DB42" i="6"/>
  <c r="DF42" i="6" s="1"/>
  <c r="DB41" i="6"/>
  <c r="DF41" i="6" s="1"/>
  <c r="DB46" i="6"/>
  <c r="DF46" i="6" s="1"/>
  <c r="DB40" i="6"/>
  <c r="DF40" i="6" s="1"/>
  <c r="DB39" i="6"/>
  <c r="DF39" i="6" s="1"/>
  <c r="DB48" i="6"/>
  <c r="DF48" i="6" s="1"/>
  <c r="DB36" i="6"/>
  <c r="DF36" i="6" s="1"/>
  <c r="DB34" i="6"/>
  <c r="DF34" i="6" s="1"/>
  <c r="DB43" i="6"/>
  <c r="DF43" i="6" s="1"/>
  <c r="DB38" i="6"/>
  <c r="DF38" i="6" s="1"/>
  <c r="DB35" i="6"/>
  <c r="DF35" i="6" s="1"/>
  <c r="DB45" i="6"/>
  <c r="DF45" i="6" s="1"/>
  <c r="DU48" i="6"/>
  <c r="DU47" i="6"/>
  <c r="DU46" i="6"/>
  <c r="DU43" i="6"/>
  <c r="DU42" i="6"/>
  <c r="DU45" i="6"/>
  <c r="DU39" i="6"/>
  <c r="DU37" i="6"/>
  <c r="DU35" i="6"/>
  <c r="DU40" i="6"/>
  <c r="DU41" i="6"/>
  <c r="DU34" i="6"/>
  <c r="DU38" i="6"/>
  <c r="DU36" i="6"/>
  <c r="FS48" i="6"/>
  <c r="FW48" i="6" s="1"/>
  <c r="FS47" i="6"/>
  <c r="FW47" i="6" s="1"/>
  <c r="FS46" i="6"/>
  <c r="FW46" i="6" s="1"/>
  <c r="FS45" i="6"/>
  <c r="FW45" i="6" s="1"/>
  <c r="FS44" i="6"/>
  <c r="FW44" i="6" s="1"/>
  <c r="FS43" i="6"/>
  <c r="FW43" i="6" s="1"/>
  <c r="FS42" i="6"/>
  <c r="FW42" i="6" s="1"/>
  <c r="FS37" i="6"/>
  <c r="FW37" i="6" s="1"/>
  <c r="FS36" i="6"/>
  <c r="FW36" i="6" s="1"/>
  <c r="FS35" i="6"/>
  <c r="FW35" i="6" s="1"/>
  <c r="FS34" i="6"/>
  <c r="FW34" i="6" s="1"/>
  <c r="FS39" i="6"/>
  <c r="FW39" i="6" s="1"/>
  <c r="FS41" i="6"/>
  <c r="FW41" i="6" s="1"/>
  <c r="FS40" i="6"/>
  <c r="FW40" i="6" s="1"/>
  <c r="FS38" i="6"/>
  <c r="FW38" i="6" s="1"/>
  <c r="CK40" i="6"/>
  <c r="CO40" i="6" s="1"/>
  <c r="DU44" i="6"/>
  <c r="EI48" i="6"/>
  <c r="EI45" i="6"/>
  <c r="EI40" i="6"/>
  <c r="EI39" i="6"/>
  <c r="EI47" i="6"/>
  <c r="EI42" i="6"/>
  <c r="EI41" i="6"/>
  <c r="EI38" i="6"/>
  <c r="EI44" i="6"/>
  <c r="EI46" i="6"/>
  <c r="EI43" i="6"/>
  <c r="EI37" i="6"/>
  <c r="EI34" i="6"/>
  <c r="BS35" i="6"/>
  <c r="BS39" i="6"/>
  <c r="GJ39" i="6"/>
  <c r="GN39" i="6" s="1"/>
  <c r="BT41" i="6"/>
  <c r="BX41" i="6" s="1"/>
  <c r="BS42" i="6"/>
  <c r="D46" i="6"/>
  <c r="H46" i="6" s="1"/>
  <c r="D42" i="6"/>
  <c r="H42" i="6" s="1"/>
  <c r="D41" i="6"/>
  <c r="H41" i="6" s="1"/>
  <c r="D48" i="6"/>
  <c r="H48" i="6" s="1"/>
  <c r="D43" i="6"/>
  <c r="H43" i="6" s="1"/>
  <c r="D45" i="6"/>
  <c r="H45" i="6" s="1"/>
  <c r="D40" i="6"/>
  <c r="H40" i="6" s="1"/>
  <c r="H25" i="6" s="1"/>
  <c r="C9" i="6" s="1"/>
  <c r="D47" i="6"/>
  <c r="H47" i="6" s="1"/>
  <c r="D39" i="6"/>
  <c r="H39" i="6" s="1"/>
  <c r="D37" i="6"/>
  <c r="H37" i="6" s="1"/>
  <c r="D38" i="6"/>
  <c r="H38" i="6" s="1"/>
  <c r="D35" i="6"/>
  <c r="H35" i="6" s="1"/>
  <c r="DA37" i="6"/>
  <c r="CJ48" i="6"/>
  <c r="CJ47" i="6"/>
  <c r="CJ46" i="6"/>
  <c r="CJ45" i="6"/>
  <c r="CJ44" i="6"/>
  <c r="CJ43" i="6"/>
  <c r="CJ41" i="6"/>
  <c r="CJ42" i="6"/>
  <c r="CJ40" i="6"/>
  <c r="CJ37" i="6"/>
  <c r="CJ36" i="6"/>
  <c r="CJ35" i="6"/>
  <c r="CJ34" i="6"/>
  <c r="CJ38" i="6"/>
  <c r="EZ46" i="6"/>
  <c r="EZ48" i="6"/>
  <c r="EZ45" i="6"/>
  <c r="EZ42" i="6"/>
  <c r="EZ38" i="6"/>
  <c r="EZ44" i="6"/>
  <c r="EZ41" i="6"/>
  <c r="EZ37" i="6"/>
  <c r="EZ36" i="6"/>
  <c r="EZ35" i="6"/>
  <c r="EZ34" i="6"/>
  <c r="EZ40" i="6"/>
  <c r="EZ47" i="6"/>
  <c r="EZ43" i="6"/>
  <c r="AK45" i="6"/>
  <c r="AK47" i="6"/>
  <c r="AK40" i="6"/>
  <c r="AK43" i="6"/>
  <c r="AK48" i="6"/>
  <c r="AK44" i="6"/>
  <c r="AK42" i="6"/>
  <c r="AK41" i="6"/>
  <c r="AK37" i="6"/>
  <c r="AK35" i="6"/>
  <c r="AK46" i="6"/>
  <c r="AK36" i="6"/>
  <c r="AK34" i="6"/>
  <c r="C36" i="6"/>
  <c r="CL37" i="6"/>
  <c r="CP37" i="6" s="1"/>
  <c r="D44" i="6"/>
  <c r="H44" i="6" s="1"/>
  <c r="GJ45" i="6"/>
  <c r="GN45" i="6" s="1"/>
  <c r="EL44" i="6"/>
  <c r="EL48" i="6"/>
  <c r="EL47" i="6"/>
  <c r="EL43" i="6"/>
  <c r="EL39" i="6"/>
  <c r="EL42" i="6"/>
  <c r="EL40" i="6"/>
  <c r="EL46" i="6"/>
  <c r="EL41" i="6"/>
  <c r="EL37" i="6"/>
  <c r="EL45" i="6"/>
  <c r="EL34" i="6"/>
  <c r="EL38" i="6"/>
  <c r="EL35" i="6"/>
  <c r="C35" i="6"/>
  <c r="O25" i="6" s="1"/>
  <c r="EL36" i="6"/>
  <c r="CK38" i="6"/>
  <c r="CO38" i="6" s="1"/>
  <c r="FC48" i="6"/>
  <c r="FC47" i="6"/>
  <c r="FC46" i="6"/>
  <c r="FC45" i="6"/>
  <c r="FC44" i="6"/>
  <c r="FC43" i="6"/>
  <c r="FC39" i="6"/>
  <c r="FC41" i="6"/>
  <c r="FC36" i="6"/>
  <c r="FC37" i="6"/>
  <c r="FC40" i="6"/>
  <c r="FC42" i="6"/>
  <c r="FC34" i="6"/>
  <c r="CL46" i="6"/>
  <c r="CP46" i="6" s="1"/>
  <c r="CL47" i="6"/>
  <c r="CP47" i="6" s="1"/>
  <c r="CL38" i="6"/>
  <c r="CP38" i="6" s="1"/>
  <c r="CL48" i="6"/>
  <c r="CP48" i="6" s="1"/>
  <c r="CL43" i="6"/>
  <c r="CP43" i="6" s="1"/>
  <c r="CL36" i="6"/>
  <c r="CP36" i="6" s="1"/>
  <c r="CP25" i="6" s="1"/>
  <c r="CJ10" i="6" s="1"/>
  <c r="CL40" i="6"/>
  <c r="CP40" i="6" s="1"/>
  <c r="CL45" i="6"/>
  <c r="CP45" i="6" s="1"/>
  <c r="T47" i="6"/>
  <c r="T44" i="6"/>
  <c r="T46" i="6"/>
  <c r="T48" i="6"/>
  <c r="T38" i="6"/>
  <c r="T36" i="6"/>
  <c r="T34" i="6"/>
  <c r="T45" i="6"/>
  <c r="T43" i="6"/>
  <c r="C34" i="6"/>
  <c r="BS34" i="6"/>
  <c r="FC35" i="6"/>
  <c r="D36" i="6"/>
  <c r="H36" i="6" s="1"/>
  <c r="T41" i="6"/>
  <c r="CL41" i="6"/>
  <c r="CP41" i="6" s="1"/>
  <c r="E46" i="6"/>
  <c r="I46" i="6" s="1"/>
  <c r="E44" i="6"/>
  <c r="I44" i="6" s="1"/>
  <c r="E48" i="6"/>
  <c r="I48" i="6" s="1"/>
  <c r="E47" i="6"/>
  <c r="I47" i="6" s="1"/>
  <c r="E42" i="6"/>
  <c r="I42" i="6" s="1"/>
  <c r="AL47" i="6"/>
  <c r="AP47" i="6" s="1"/>
  <c r="AL46" i="6"/>
  <c r="AP46" i="6" s="1"/>
  <c r="AL44" i="6"/>
  <c r="AP44" i="6" s="1"/>
  <c r="AL43" i="6"/>
  <c r="AP43" i="6" s="1"/>
  <c r="AL48" i="6"/>
  <c r="AP48" i="6" s="1"/>
  <c r="AL42" i="6"/>
  <c r="AP42" i="6" s="1"/>
  <c r="AL41" i="6"/>
  <c r="AP41" i="6" s="1"/>
  <c r="AL45" i="6"/>
  <c r="AP45" i="6" s="1"/>
  <c r="AL40" i="6"/>
  <c r="AP40" i="6" s="1"/>
  <c r="AL38" i="6"/>
  <c r="AP38" i="6" s="1"/>
  <c r="AL36" i="6"/>
  <c r="AP36" i="6" s="1"/>
  <c r="AL34" i="6"/>
  <c r="AP34" i="6" s="1"/>
  <c r="BD48" i="6"/>
  <c r="BH48" i="6" s="1"/>
  <c r="BD47" i="6"/>
  <c r="BH47" i="6" s="1"/>
  <c r="BH25" i="6" s="1"/>
  <c r="BB10" i="6" s="1"/>
  <c r="BD46" i="6"/>
  <c r="BH46" i="6" s="1"/>
  <c r="BD44" i="6"/>
  <c r="BH44" i="6" s="1"/>
  <c r="BD43" i="6"/>
  <c r="BH43" i="6" s="1"/>
  <c r="BD39" i="6"/>
  <c r="BH39" i="6" s="1"/>
  <c r="BD40" i="6"/>
  <c r="BH40" i="6" s="1"/>
  <c r="BD37" i="6"/>
  <c r="BH37" i="6" s="1"/>
  <c r="BD35" i="6"/>
  <c r="BH35" i="6" s="1"/>
  <c r="BU48" i="6"/>
  <c r="BY48" i="6" s="1"/>
  <c r="BU47" i="6"/>
  <c r="BY47" i="6" s="1"/>
  <c r="BU46" i="6"/>
  <c r="BY46" i="6" s="1"/>
  <c r="BU45" i="6"/>
  <c r="BY45" i="6" s="1"/>
  <c r="BU44" i="6"/>
  <c r="BY44" i="6" s="1"/>
  <c r="BU43" i="6"/>
  <c r="BY43" i="6" s="1"/>
  <c r="BU42" i="6"/>
  <c r="BY42" i="6" s="1"/>
  <c r="BU37" i="6"/>
  <c r="BY37" i="6" s="1"/>
  <c r="BU36" i="6"/>
  <c r="BY36" i="6" s="1"/>
  <c r="BU35" i="6"/>
  <c r="BY35" i="6" s="1"/>
  <c r="BU34" i="6"/>
  <c r="BY34" i="6" s="1"/>
  <c r="BU39" i="6"/>
  <c r="BY39" i="6" s="1"/>
  <c r="BU41" i="6"/>
  <c r="BY41" i="6" s="1"/>
  <c r="CM46" i="6"/>
  <c r="CM42" i="6"/>
  <c r="CM41" i="6"/>
  <c r="CM45" i="6"/>
  <c r="CM43" i="6"/>
  <c r="CM44" i="6"/>
  <c r="CM40" i="6"/>
  <c r="CM39" i="6"/>
  <c r="CM38" i="6"/>
  <c r="CM47" i="6"/>
  <c r="DC47" i="6"/>
  <c r="DG47" i="6" s="1"/>
  <c r="DC39" i="6"/>
  <c r="DG39" i="6" s="1"/>
  <c r="DC40" i="6"/>
  <c r="DG40" i="6" s="1"/>
  <c r="DC38" i="6"/>
  <c r="DG38" i="6" s="1"/>
  <c r="DG25" i="6" s="1"/>
  <c r="DA10" i="6" s="1"/>
  <c r="DC46" i="6"/>
  <c r="DG46" i="6" s="1"/>
  <c r="DC45" i="6"/>
  <c r="DG45" i="6" s="1"/>
  <c r="DC37" i="6"/>
  <c r="DG37" i="6" s="1"/>
  <c r="DC35" i="6"/>
  <c r="DG35" i="6" s="1"/>
  <c r="DC43" i="6"/>
  <c r="DG43" i="6" s="1"/>
  <c r="DC41" i="6"/>
  <c r="DG41" i="6" s="1"/>
  <c r="EJ45" i="6"/>
  <c r="EN45" i="6" s="1"/>
  <c r="EJ44" i="6"/>
  <c r="EN44" i="6" s="1"/>
  <c r="EJ47" i="6"/>
  <c r="EN47" i="6" s="1"/>
  <c r="EJ42" i="6"/>
  <c r="EN42" i="6" s="1"/>
  <c r="EJ46" i="6"/>
  <c r="EN46" i="6" s="1"/>
  <c r="EJ41" i="6"/>
  <c r="EN41" i="6" s="1"/>
  <c r="EJ38" i="6"/>
  <c r="EN38" i="6" s="1"/>
  <c r="FA45" i="6"/>
  <c r="FE45" i="6" s="1"/>
  <c r="FA44" i="6"/>
  <c r="FE44" i="6" s="1"/>
  <c r="FA46" i="6"/>
  <c r="FE46" i="6" s="1"/>
  <c r="FA42" i="6"/>
  <c r="FE42" i="6" s="1"/>
  <c r="FA39" i="6"/>
  <c r="FE39" i="6" s="1"/>
  <c r="FQ48" i="6"/>
  <c r="FQ47" i="6"/>
  <c r="FQ46" i="6"/>
  <c r="FQ45" i="6"/>
  <c r="FQ44" i="6"/>
  <c r="FQ41" i="6"/>
  <c r="FQ40" i="6"/>
  <c r="FQ43" i="6"/>
  <c r="FQ37" i="6"/>
  <c r="FQ35" i="6"/>
  <c r="E34" i="6"/>
  <c r="I34" i="6" s="1"/>
  <c r="CM34" i="6"/>
  <c r="AL37" i="6"/>
  <c r="AP37" i="6" s="1"/>
  <c r="DC42" i="6"/>
  <c r="DG42" i="6" s="1"/>
  <c r="E45" i="6"/>
  <c r="I45" i="6" s="1"/>
  <c r="BC45" i="6"/>
  <c r="BG45" i="6" s="1"/>
  <c r="BC43" i="6"/>
  <c r="BG43" i="6" s="1"/>
  <c r="BC46" i="6"/>
  <c r="BG46" i="6" s="1"/>
  <c r="BC44" i="6"/>
  <c r="BG44" i="6" s="1"/>
  <c r="BC48" i="6"/>
  <c r="BG48" i="6" s="1"/>
  <c r="F42" i="6"/>
  <c r="F41" i="6"/>
  <c r="F48" i="6"/>
  <c r="F46" i="6"/>
  <c r="W46" i="6"/>
  <c r="W44" i="6"/>
  <c r="W48" i="6"/>
  <c r="W43" i="6"/>
  <c r="W40" i="6"/>
  <c r="W42" i="6"/>
  <c r="W39" i="6"/>
  <c r="W47" i="6"/>
  <c r="W45" i="6"/>
  <c r="AM47" i="6"/>
  <c r="AQ47" i="6" s="1"/>
  <c r="AM45" i="6"/>
  <c r="AQ45" i="6" s="1"/>
  <c r="AM41" i="6"/>
  <c r="AQ41" i="6" s="1"/>
  <c r="AM38" i="6"/>
  <c r="AQ38" i="6" s="1"/>
  <c r="AM37" i="6"/>
  <c r="AQ37" i="6" s="1"/>
  <c r="AM36" i="6"/>
  <c r="AQ36" i="6" s="1"/>
  <c r="AM35" i="6"/>
  <c r="AQ35" i="6" s="1"/>
  <c r="AM34" i="6"/>
  <c r="AQ34" i="6" s="1"/>
  <c r="BE48" i="6"/>
  <c r="BE47" i="6"/>
  <c r="BE46" i="6"/>
  <c r="BE45" i="6"/>
  <c r="BE44" i="6"/>
  <c r="BE42" i="6"/>
  <c r="BE43" i="6"/>
  <c r="BE40" i="6"/>
  <c r="BE41" i="6"/>
  <c r="BE38" i="6"/>
  <c r="BE36" i="6"/>
  <c r="BE34" i="6"/>
  <c r="BV48" i="6"/>
  <c r="BV47" i="6"/>
  <c r="BV46" i="6"/>
  <c r="BV45" i="6"/>
  <c r="BV44" i="6"/>
  <c r="BV43" i="6"/>
  <c r="BV37" i="6"/>
  <c r="BV36" i="6"/>
  <c r="BV35" i="6"/>
  <c r="BV34" i="6"/>
  <c r="BV38" i="6"/>
  <c r="BV42" i="6"/>
  <c r="DT48" i="6"/>
  <c r="DX48" i="6" s="1"/>
  <c r="DT44" i="6"/>
  <c r="DX44" i="6" s="1"/>
  <c r="DT47" i="6"/>
  <c r="DX47" i="6" s="1"/>
  <c r="DT46" i="6"/>
  <c r="DX46" i="6" s="1"/>
  <c r="DT40" i="6"/>
  <c r="DX40" i="6" s="1"/>
  <c r="DT39" i="6"/>
  <c r="DX39" i="6" s="1"/>
  <c r="DT41" i="6"/>
  <c r="DX41" i="6" s="1"/>
  <c r="DT38" i="6"/>
  <c r="DT45" i="6"/>
  <c r="DX45" i="6" s="1"/>
  <c r="DT43" i="6"/>
  <c r="DX43" i="6" s="1"/>
  <c r="DT36" i="6"/>
  <c r="DX36" i="6" s="1"/>
  <c r="DT34" i="6"/>
  <c r="DX34" i="6" s="1"/>
  <c r="EK45" i="6"/>
  <c r="EO45" i="6" s="1"/>
  <c r="EK44" i="6"/>
  <c r="EO44" i="6" s="1"/>
  <c r="EK48" i="6"/>
  <c r="EO48" i="6" s="1"/>
  <c r="EK43" i="6"/>
  <c r="EO43" i="6" s="1"/>
  <c r="EK47" i="6"/>
  <c r="EO47" i="6" s="1"/>
  <c r="EK42" i="6"/>
  <c r="EO42" i="6" s="1"/>
  <c r="EK46" i="6"/>
  <c r="EO46" i="6" s="1"/>
  <c r="EK37" i="6"/>
  <c r="EO37" i="6" s="1"/>
  <c r="EK36" i="6"/>
  <c r="EO36" i="6" s="1"/>
  <c r="EK35" i="6"/>
  <c r="EO35" i="6" s="1"/>
  <c r="EK34" i="6"/>
  <c r="EO34" i="6" s="1"/>
  <c r="EK40" i="6"/>
  <c r="EO40" i="6" s="1"/>
  <c r="FR48" i="6"/>
  <c r="FV48" i="6" s="1"/>
  <c r="FR47" i="6"/>
  <c r="FV47" i="6" s="1"/>
  <c r="FR46" i="6"/>
  <c r="FV46" i="6" s="1"/>
  <c r="FR45" i="6"/>
  <c r="FV45" i="6" s="1"/>
  <c r="FR44" i="6"/>
  <c r="FV44" i="6" s="1"/>
  <c r="FR43" i="6"/>
  <c r="FV43" i="6" s="1"/>
  <c r="FR36" i="6"/>
  <c r="FV36" i="6" s="1"/>
  <c r="FR34" i="6"/>
  <c r="FV34" i="6" s="1"/>
  <c r="FR38" i="6"/>
  <c r="FV38" i="6" s="1"/>
  <c r="F34" i="6"/>
  <c r="E35" i="6"/>
  <c r="I35" i="6" s="1"/>
  <c r="BD36" i="6"/>
  <c r="BH36" i="6" s="1"/>
  <c r="FQ36" i="6"/>
  <c r="FA37" i="6"/>
  <c r="FE37" i="6" s="1"/>
  <c r="F45" i="6"/>
  <c r="GK43" i="6"/>
  <c r="GK47" i="6"/>
  <c r="GK41" i="6"/>
  <c r="GK48" i="6"/>
  <c r="GK46" i="6"/>
  <c r="GK45" i="6"/>
  <c r="GK40" i="6"/>
  <c r="GK39" i="6"/>
  <c r="GK44" i="6"/>
  <c r="GK42" i="6"/>
  <c r="GK37" i="6"/>
  <c r="GK35" i="6"/>
  <c r="CM37" i="6"/>
  <c r="BU38" i="6"/>
  <c r="BY38" i="6" s="1"/>
  <c r="EJ39" i="6"/>
  <c r="EN39" i="6" s="1"/>
  <c r="FQ39" i="6"/>
  <c r="FA41" i="6"/>
  <c r="FE41" i="6" s="1"/>
  <c r="FQ42" i="6"/>
  <c r="FA48" i="6"/>
  <c r="FE48" i="6" s="1"/>
  <c r="BE35" i="6"/>
  <c r="FR35" i="6"/>
  <c r="FV35" i="6" s="1"/>
  <c r="FA36" i="6"/>
  <c r="FE36" i="6" s="1"/>
  <c r="E38" i="6"/>
  <c r="I38" i="6" s="1"/>
  <c r="BV39" i="6"/>
  <c r="EK39" i="6"/>
  <c r="EO39" i="6" s="1"/>
  <c r="FR39" i="6"/>
  <c r="FV39" i="6" s="1"/>
  <c r="E40" i="6"/>
  <c r="I40" i="6" s="1"/>
  <c r="AM42" i="6"/>
  <c r="AQ42" i="6" s="1"/>
  <c r="FR42" i="6"/>
  <c r="FV42" i="6" s="1"/>
  <c r="BU40" i="6"/>
  <c r="BY40" i="6" s="1"/>
  <c r="EJ40" i="6"/>
  <c r="EN40" i="6" s="1"/>
  <c r="E41" i="6"/>
  <c r="I41" i="6" s="1"/>
  <c r="FA47" i="6"/>
  <c r="FE47" i="6" s="1"/>
  <c r="V46" i="6"/>
  <c r="Z46" i="6" s="1"/>
  <c r="V47" i="6"/>
  <c r="Z47" i="6" s="1"/>
  <c r="V40" i="6"/>
  <c r="Z40" i="6" s="1"/>
  <c r="FB48" i="6"/>
  <c r="FF48" i="6" s="1"/>
  <c r="FB47" i="6"/>
  <c r="FF47" i="6" s="1"/>
  <c r="FB46" i="6"/>
  <c r="FF46" i="6" s="1"/>
  <c r="FB45" i="6"/>
  <c r="FF45" i="6" s="1"/>
  <c r="FB44" i="6"/>
  <c r="FF44" i="6" s="1"/>
  <c r="FB42" i="6"/>
  <c r="FF42" i="6" s="1"/>
  <c r="FF25" i="6" s="1"/>
  <c r="EZ10" i="6" s="1"/>
  <c r="V44" i="6"/>
  <c r="Z44" i="6" s="1"/>
  <c r="V45" i="6"/>
  <c r="Z45" i="6" s="1"/>
  <c r="AN44" i="6"/>
  <c r="AN43" i="6"/>
  <c r="BB25" i="6"/>
  <c r="DD42" i="6"/>
  <c r="DD41" i="6"/>
  <c r="DD43" i="6"/>
  <c r="DD48" i="6"/>
  <c r="DD47" i="6"/>
  <c r="DD45" i="6"/>
  <c r="DR45" i="6"/>
  <c r="DR44" i="6"/>
  <c r="FT48" i="6"/>
  <c r="FT47" i="6"/>
  <c r="FT46" i="6"/>
  <c r="FT45" i="6"/>
  <c r="FT44" i="6"/>
  <c r="FT43" i="6"/>
  <c r="FT39" i="6"/>
  <c r="GH48" i="6"/>
  <c r="GH47" i="6"/>
  <c r="GH46" i="6"/>
  <c r="GH45" i="6"/>
  <c r="GH44" i="6"/>
  <c r="GH43" i="6"/>
  <c r="GH42" i="6"/>
  <c r="GH34" i="6"/>
  <c r="GH35" i="6"/>
  <c r="GH36" i="6"/>
  <c r="GH37" i="6"/>
  <c r="DR39" i="6"/>
  <c r="DD46" i="6"/>
  <c r="DS42" i="6"/>
  <c r="DW42" i="6" s="1"/>
  <c r="DS41" i="6"/>
  <c r="DW41" i="6" s="1"/>
  <c r="DS44" i="6"/>
  <c r="DW44" i="6" s="1"/>
  <c r="DS48" i="6"/>
  <c r="DW48" i="6" s="1"/>
  <c r="DS45" i="6"/>
  <c r="DW45" i="6" s="1"/>
  <c r="DS43" i="6"/>
  <c r="DW43" i="6" s="1"/>
  <c r="GI48" i="6"/>
  <c r="GM48" i="6" s="1"/>
  <c r="GI47" i="6"/>
  <c r="GM47" i="6" s="1"/>
  <c r="GI46" i="6"/>
  <c r="GM46" i="6" s="1"/>
  <c r="GI45" i="6"/>
  <c r="GM45" i="6" s="1"/>
  <c r="GI44" i="6"/>
  <c r="GM44" i="6" s="1"/>
  <c r="GI43" i="6"/>
  <c r="GM43" i="6" s="1"/>
  <c r="GI42" i="6"/>
  <c r="GM42" i="6" s="1"/>
  <c r="FT34" i="6"/>
  <c r="GI34" i="6"/>
  <c r="GM34" i="6" s="1"/>
  <c r="FT35" i="6"/>
  <c r="GI35" i="6"/>
  <c r="GM35" i="6" s="1"/>
  <c r="FT36" i="6"/>
  <c r="GI36" i="6"/>
  <c r="GM36" i="6" s="1"/>
  <c r="FT37" i="6"/>
  <c r="GI37" i="6"/>
  <c r="GM37" i="6" s="1"/>
  <c r="DD38" i="6"/>
  <c r="DS39" i="6"/>
  <c r="DW39" i="6" s="1"/>
  <c r="DD40" i="6"/>
  <c r="GH41" i="6"/>
  <c r="AN45" i="6"/>
  <c r="EC35" i="2"/>
  <c r="ER48" i="6"/>
  <c r="ER35" i="6"/>
  <c r="EC41" i="6"/>
  <c r="AR46" i="6"/>
  <c r="CB46" i="2"/>
  <c r="FX40" i="6"/>
  <c r="CU45" i="7"/>
  <c r="CD37" i="2"/>
  <c r="GB38" i="2"/>
  <c r="DJ48" i="2"/>
  <c r="ER40" i="2"/>
  <c r="DJ43" i="6"/>
  <c r="ER34" i="6"/>
  <c r="CS34" i="7"/>
  <c r="EA46" i="2"/>
  <c r="EC38" i="2"/>
  <c r="DJ43" i="2"/>
  <c r="CU43" i="7"/>
  <c r="DL48" i="2"/>
  <c r="CD38" i="2"/>
  <c r="EA37" i="2"/>
  <c r="FI47" i="6"/>
  <c r="EA43" i="2"/>
  <c r="FI43" i="2"/>
  <c r="CD40" i="2"/>
  <c r="DJ46" i="2"/>
  <c r="EA38" i="6"/>
  <c r="FK38" i="6"/>
  <c r="FK43" i="6"/>
  <c r="AA36" i="6"/>
  <c r="CT35" i="6"/>
  <c r="CD41" i="2"/>
  <c r="CD47" i="2"/>
  <c r="AU42" i="6"/>
  <c r="FI38" i="2"/>
  <c r="X35" i="6"/>
  <c r="AO39" i="6"/>
  <c r="M37" i="6"/>
  <c r="DH37" i="6"/>
  <c r="FK39" i="6"/>
  <c r="CB42" i="2"/>
  <c r="CB36" i="2"/>
  <c r="ET39" i="6"/>
  <c r="CS44" i="7"/>
  <c r="FI48" i="2"/>
  <c r="EA43" i="6"/>
  <c r="DL44" i="2"/>
  <c r="FK45" i="2"/>
  <c r="DJ46" i="6"/>
  <c r="EC44" i="2"/>
  <c r="GB40" i="2"/>
  <c r="ER41" i="2"/>
  <c r="CD48" i="2"/>
  <c r="AU41" i="6"/>
  <c r="FZ47" i="6"/>
  <c r="DL44" i="6"/>
  <c r="CD42" i="2"/>
  <c r="CC40" i="6"/>
  <c r="ET42" i="6"/>
  <c r="EA36" i="6"/>
  <c r="EA38" i="2"/>
  <c r="FK46" i="2"/>
  <c r="ET45" i="2"/>
  <c r="AR40" i="6"/>
  <c r="FI40" i="2"/>
  <c r="FI45" i="6"/>
  <c r="CB38" i="2"/>
  <c r="ER38" i="2"/>
  <c r="EA37" i="6"/>
  <c r="EA39" i="2"/>
  <c r="GB34" i="6"/>
  <c r="FI37" i="6"/>
  <c r="DL46" i="2"/>
  <c r="ER44" i="2"/>
  <c r="DJ48" i="6"/>
  <c r="DJ45" i="2"/>
  <c r="DL45" i="2"/>
  <c r="ET47" i="6"/>
  <c r="ET40" i="2"/>
  <c r="AR47" i="6"/>
  <c r="DJ41" i="6"/>
  <c r="FI38" i="6"/>
  <c r="FI34" i="2"/>
  <c r="AR35" i="6"/>
  <c r="CT48" i="6"/>
  <c r="J39" i="6"/>
  <c r="ER44" i="6"/>
  <c r="FK37" i="2"/>
  <c r="DJ42" i="6"/>
  <c r="ER34" i="2"/>
  <c r="FI39" i="2"/>
  <c r="FK41" i="2"/>
  <c r="ET40" i="6"/>
  <c r="GB37" i="6"/>
  <c r="FK48" i="2"/>
  <c r="ET38" i="2"/>
  <c r="FI34" i="6"/>
  <c r="EA48" i="2"/>
  <c r="EA46" i="6"/>
  <c r="GB38" i="6"/>
  <c r="FK38" i="2"/>
  <c r="FK40" i="2"/>
  <c r="FZ41" i="6"/>
  <c r="DL40" i="2"/>
  <c r="AA38" i="6"/>
  <c r="CD43" i="2"/>
  <c r="GB44" i="2"/>
  <c r="FZ36" i="6"/>
  <c r="CS36" i="7"/>
  <c r="DL37" i="2"/>
  <c r="ET43" i="6"/>
  <c r="DL35" i="6"/>
  <c r="DJ42" i="2"/>
  <c r="GA42" i="6"/>
  <c r="DL42" i="2"/>
  <c r="GB48" i="6"/>
  <c r="CU46" i="7"/>
  <c r="ER36" i="6"/>
  <c r="ET39" i="2"/>
  <c r="ET35" i="2"/>
  <c r="EC44" i="6"/>
  <c r="DL36" i="6"/>
  <c r="AD37" i="6"/>
  <c r="EC34" i="2"/>
  <c r="FZ39" i="6"/>
  <c r="CU47" i="7"/>
  <c r="DH39" i="6"/>
  <c r="EC37" i="6"/>
  <c r="FK42" i="6"/>
  <c r="EC41" i="2"/>
  <c r="CU41" i="7"/>
  <c r="GB39" i="6"/>
  <c r="FI47" i="2"/>
  <c r="EA47" i="6"/>
  <c r="FZ42" i="2"/>
  <c r="GB35" i="2"/>
  <c r="DJ37" i="6"/>
  <c r="EA34" i="2"/>
  <c r="DL39" i="6"/>
  <c r="EA39" i="6"/>
  <c r="DJ40" i="6"/>
  <c r="BI39" i="6"/>
  <c r="EC48" i="2"/>
  <c r="GO36" i="6"/>
  <c r="ER39" i="2"/>
  <c r="CS47" i="7"/>
  <c r="CB45" i="2"/>
  <c r="CS40" i="7"/>
  <c r="FZ34" i="2"/>
  <c r="DL45" i="6"/>
  <c r="J43" i="6"/>
  <c r="FK41" i="6"/>
  <c r="FZ42" i="6"/>
  <c r="CB40" i="2"/>
  <c r="ER47" i="6"/>
  <c r="CD45" i="2"/>
  <c r="DL34" i="2"/>
  <c r="FZ40" i="6"/>
  <c r="CB34" i="2"/>
  <c r="FZ38" i="2"/>
  <c r="CS45" i="7"/>
  <c r="ER38" i="6"/>
  <c r="DL41" i="6"/>
  <c r="ER43" i="6"/>
  <c r="FK47" i="2"/>
  <c r="FI36" i="6"/>
  <c r="CD44" i="2"/>
  <c r="FK36" i="2"/>
  <c r="GB37" i="2"/>
  <c r="GB47" i="6"/>
  <c r="FZ46" i="2"/>
  <c r="GB35" i="6"/>
  <c r="FK35" i="6"/>
  <c r="DL42" i="6"/>
  <c r="DL34" i="6"/>
  <c r="CD34" i="2"/>
  <c r="FZ45" i="6"/>
  <c r="EC38" i="6"/>
  <c r="FK39" i="2"/>
  <c r="FI42" i="6"/>
  <c r="EC46" i="6"/>
  <c r="DL47" i="6"/>
  <c r="DL43" i="2"/>
  <c r="GB46" i="6"/>
  <c r="EC34" i="6"/>
  <c r="FZ44" i="6"/>
  <c r="EA41" i="2"/>
  <c r="ET35" i="6"/>
  <c r="EA44" i="6"/>
  <c r="AU36" i="6"/>
  <c r="DJ34" i="6"/>
  <c r="J47" i="6"/>
  <c r="CU38" i="7"/>
  <c r="EC42" i="6"/>
  <c r="AR48" i="6"/>
  <c r="EA45" i="6"/>
  <c r="CS43" i="7"/>
  <c r="FI46" i="2"/>
  <c r="ER42" i="2"/>
  <c r="DJ39" i="2"/>
  <c r="ER46" i="6"/>
  <c r="EC36" i="6"/>
  <c r="DJ44" i="6"/>
  <c r="EA44" i="2"/>
  <c r="EC47" i="2"/>
  <c r="DJ37" i="2"/>
  <c r="GB47" i="2"/>
  <c r="DJ45" i="6"/>
  <c r="CB39" i="2"/>
  <c r="FZ38" i="6"/>
  <c r="FI43" i="6"/>
  <c r="EC43" i="6"/>
  <c r="GO34" i="6"/>
  <c r="DL43" i="6"/>
  <c r="FZ47" i="2"/>
  <c r="CB48" i="2"/>
  <c r="GB36" i="2"/>
  <c r="ET42" i="2"/>
  <c r="ET41" i="6"/>
  <c r="FK44" i="2"/>
  <c r="CD39" i="2"/>
  <c r="ER46" i="2"/>
  <c r="DH35" i="6"/>
  <c r="DL36" i="2"/>
  <c r="FX41" i="6"/>
  <c r="FZ35" i="6"/>
  <c r="DJ41" i="2"/>
  <c r="FZ40" i="2"/>
  <c r="ET48" i="6"/>
  <c r="CU36" i="7"/>
  <c r="GB41" i="2"/>
  <c r="FK45" i="6"/>
  <c r="ET45" i="6"/>
  <c r="GB41" i="6"/>
  <c r="M40" i="6"/>
  <c r="DL39" i="2"/>
  <c r="ER37" i="2"/>
  <c r="CU35" i="7"/>
  <c r="FI41" i="2"/>
  <c r="EC37" i="2"/>
  <c r="DJ35" i="6"/>
  <c r="FK46" i="6"/>
  <c r="EA48" i="6"/>
  <c r="ET41" i="2"/>
  <c r="AR37" i="6"/>
  <c r="CU34" i="7"/>
  <c r="FZ43" i="6"/>
  <c r="DL46" i="6"/>
  <c r="FI35" i="2"/>
  <c r="ET44" i="6"/>
  <c r="CS46" i="7"/>
  <c r="EC39" i="2"/>
  <c r="DJ35" i="2"/>
  <c r="GB42" i="6"/>
  <c r="CB47" i="2"/>
  <c r="X40" i="6"/>
  <c r="ET34" i="2"/>
  <c r="FZ44" i="2"/>
  <c r="CU37" i="7"/>
  <c r="EC40" i="2"/>
  <c r="FK42" i="2"/>
  <c r="DJ47" i="6"/>
  <c r="CD35" i="2"/>
  <c r="CB37" i="2"/>
  <c r="ER43" i="2"/>
  <c r="FZ36" i="2"/>
  <c r="EC36" i="2"/>
  <c r="GB43" i="2"/>
  <c r="GB34" i="2"/>
  <c r="DL41" i="2"/>
  <c r="ER45" i="6"/>
  <c r="FK44" i="6"/>
  <c r="CS37" i="7"/>
  <c r="GB39" i="2"/>
  <c r="GB44" i="6"/>
  <c r="EA35" i="2"/>
  <c r="DL37" i="6"/>
  <c r="CB35" i="2"/>
  <c r="FK37" i="6"/>
  <c r="FI46" i="6"/>
  <c r="DJ39" i="6"/>
  <c r="ET36" i="6"/>
  <c r="FK34" i="2"/>
  <c r="ET36" i="2"/>
  <c r="ET34" i="6"/>
  <c r="FI48" i="6"/>
  <c r="FZ39" i="2"/>
  <c r="GB43" i="6"/>
  <c r="ER47" i="2"/>
  <c r="DH34" i="6"/>
  <c r="FZ41" i="2"/>
  <c r="EC35" i="6"/>
  <c r="CS48" i="7"/>
  <c r="EA47" i="2"/>
  <c r="FZ45" i="2"/>
  <c r="GB40" i="6"/>
  <c r="ER41" i="6"/>
  <c r="GB46" i="2"/>
  <c r="X42" i="6"/>
  <c r="FI36" i="2"/>
  <c r="BZ41" i="6"/>
  <c r="DL40" i="6"/>
  <c r="CN39" i="6"/>
  <c r="CV39" i="6" s="1"/>
  <c r="ET43" i="2"/>
  <c r="DJ36" i="6"/>
  <c r="FI45" i="2"/>
  <c r="EC42" i="2"/>
  <c r="EC45" i="2"/>
  <c r="FK40" i="6"/>
  <c r="ET44" i="2"/>
  <c r="EA42" i="6"/>
  <c r="FK48" i="6"/>
  <c r="FZ48" i="6"/>
  <c r="FZ34" i="6"/>
  <c r="DL35" i="2"/>
  <c r="FI35" i="6"/>
  <c r="ER42" i="6"/>
  <c r="DL38" i="6"/>
  <c r="DJ40" i="2"/>
  <c r="FI40" i="6"/>
  <c r="FZ48" i="2"/>
  <c r="DJ36" i="2"/>
  <c r="ER36" i="2"/>
  <c r="EA40" i="6"/>
  <c r="CS41" i="7"/>
  <c r="DJ38" i="6"/>
  <c r="CU48" i="7"/>
  <c r="FZ43" i="2"/>
  <c r="FI44" i="2"/>
  <c r="ET37" i="6"/>
  <c r="FI44" i="6"/>
  <c r="ER37" i="6"/>
  <c r="EC47" i="6"/>
  <c r="AU38" i="6"/>
  <c r="CB41" i="2"/>
  <c r="FX38" i="6"/>
  <c r="CU39" i="7"/>
  <c r="EC45" i="6"/>
  <c r="ET47" i="2"/>
  <c r="FG38" i="6"/>
  <c r="CT36" i="6"/>
  <c r="CS35" i="7"/>
  <c r="BI37" i="6"/>
  <c r="DJ47" i="2"/>
  <c r="J35" i="6"/>
  <c r="FK43" i="2"/>
  <c r="CU40" i="7"/>
  <c r="GB48" i="2"/>
  <c r="CU42" i="7"/>
  <c r="ER40" i="6"/>
  <c r="FK47" i="6"/>
  <c r="DJ44" i="2"/>
  <c r="X37" i="6"/>
  <c r="FZ37" i="6"/>
  <c r="DJ34" i="2"/>
  <c r="AR39" i="6"/>
  <c r="DL47" i="2"/>
  <c r="FI39" i="6"/>
  <c r="CB44" i="2"/>
  <c r="CS38" i="7"/>
  <c r="EC48" i="6"/>
  <c r="FI42" i="2"/>
  <c r="FZ35" i="2"/>
  <c r="EC39" i="6"/>
  <c r="FI41" i="6"/>
  <c r="GB45" i="2"/>
  <c r="GB36" i="6"/>
  <c r="AR34" i="6"/>
  <c r="FZ46" i="6"/>
  <c r="EA40" i="2"/>
  <c r="AD35" i="6"/>
  <c r="CS42" i="7"/>
  <c r="ER45" i="2"/>
  <c r="ET38" i="6"/>
  <c r="CD36" i="2"/>
  <c r="DL38" i="2"/>
  <c r="EC43" i="2"/>
  <c r="FI37" i="2"/>
  <c r="FK34" i="6"/>
  <c r="J44" i="6"/>
  <c r="EC40" i="6"/>
  <c r="GB42" i="2"/>
  <c r="FK35" i="2"/>
  <c r="DJ38" i="2"/>
  <c r="EA34" i="6"/>
  <c r="M38" i="6"/>
  <c r="EA36" i="2"/>
  <c r="FZ37" i="2"/>
  <c r="ET37" i="2"/>
  <c r="CS39" i="7"/>
  <c r="ER35" i="2"/>
  <c r="EA45" i="2"/>
  <c r="EA42" i="2"/>
  <c r="CD46" i="2"/>
  <c r="EC46" i="2"/>
  <c r="J36" i="6"/>
  <c r="CU44" i="7"/>
  <c r="X39" i="6"/>
  <c r="DK36" i="6"/>
  <c r="EA41" i="6"/>
  <c r="GR38" i="6"/>
  <c r="DL48" i="6"/>
  <c r="DH44" i="6"/>
  <c r="EA35" i="6"/>
  <c r="AA34" i="6"/>
  <c r="ET46" i="6"/>
  <c r="AD41" i="6"/>
  <c r="ET46" i="2"/>
  <c r="ER39" i="6"/>
  <c r="FK36" i="6"/>
  <c r="CB43" i="2"/>
  <c r="GB45" i="6"/>
  <c r="CS25" i="7" l="1"/>
  <c r="CU25" i="7"/>
  <c r="BB13" i="7"/>
  <c r="BO25" i="7"/>
  <c r="BS13" i="7"/>
  <c r="CF25" i="7"/>
  <c r="GU25" i="7"/>
  <c r="GH13" i="7"/>
  <c r="GD25" i="7"/>
  <c r="FQ13" i="7"/>
  <c r="P25" i="7"/>
  <c r="C13" i="7"/>
  <c r="DR13" i="7"/>
  <c r="EE25" i="7"/>
  <c r="EV25" i="7"/>
  <c r="EI13" i="7"/>
  <c r="CR25" i="7"/>
  <c r="CW34" i="7"/>
  <c r="AX25" i="7"/>
  <c r="AK13" i="7"/>
  <c r="FM25" i="7"/>
  <c r="EZ13" i="7"/>
  <c r="DA13" i="7"/>
  <c r="DN25" i="7"/>
  <c r="BG25" i="6"/>
  <c r="BB9" i="6" s="1"/>
  <c r="AW25" i="6"/>
  <c r="FE25" i="6"/>
  <c r="EZ9" i="6" s="1"/>
  <c r="EN25" i="6"/>
  <c r="EI9" i="6" s="1"/>
  <c r="DW25" i="6"/>
  <c r="DR9" i="6" s="1"/>
  <c r="AB42" i="6"/>
  <c r="AG42" i="6" s="1"/>
  <c r="AB40" i="6"/>
  <c r="AG40" i="6" s="1"/>
  <c r="AS39" i="6"/>
  <c r="AX39" i="6" s="1"/>
  <c r="AB37" i="6"/>
  <c r="AG37" i="6" s="1"/>
  <c r="AB39" i="6"/>
  <c r="AG39" i="6" s="1"/>
  <c r="AB35" i="6"/>
  <c r="AG35" i="6" s="1"/>
  <c r="FY38" i="6"/>
  <c r="GD38" i="6" s="1"/>
  <c r="GP38" i="6"/>
  <c r="GU38" i="6" s="1"/>
  <c r="DV25" i="6"/>
  <c r="DI34" i="6"/>
  <c r="AP25" i="6"/>
  <c r="AK9" i="6" s="1"/>
  <c r="GN25" i="6"/>
  <c r="GH10" i="6" s="1"/>
  <c r="DX25" i="6"/>
  <c r="DR10" i="6" s="1"/>
  <c r="BY25" i="6"/>
  <c r="BS10" i="6" s="1"/>
  <c r="FL25" i="6"/>
  <c r="BX25" i="6"/>
  <c r="BS9" i="6" s="1"/>
  <c r="CO25" i="6"/>
  <c r="CJ9" i="6" s="1"/>
  <c r="CE25" i="6"/>
  <c r="AF25" i="6"/>
  <c r="Y25" i="6"/>
  <c r="T9" i="6" s="1"/>
  <c r="DM25" i="6"/>
  <c r="GT25" i="6"/>
  <c r="AQ25" i="6"/>
  <c r="AK10" i="6" s="1"/>
  <c r="DF25" i="6"/>
  <c r="DA9" i="6" s="1"/>
  <c r="I25" i="6"/>
  <c r="C10" i="6" s="1"/>
  <c r="EU25" i="6"/>
  <c r="GC25" i="6"/>
  <c r="BB48" i="6"/>
  <c r="BB45" i="6"/>
  <c r="BB42" i="6"/>
  <c r="BB47" i="6"/>
  <c r="BB43" i="6"/>
  <c r="BB41" i="6"/>
  <c r="BB38" i="6"/>
  <c r="BB37" i="6"/>
  <c r="BB36" i="6"/>
  <c r="BB35" i="6"/>
  <c r="BB34" i="6"/>
  <c r="BB44" i="6"/>
  <c r="BB39" i="6"/>
  <c r="BB46" i="6"/>
  <c r="BB40" i="6"/>
  <c r="GM25" i="6"/>
  <c r="GH9" i="6" s="1"/>
  <c r="ED25" i="6"/>
  <c r="FV25" i="6"/>
  <c r="FQ9" i="6" s="1"/>
  <c r="DX38" i="6"/>
  <c r="EO25" i="6"/>
  <c r="EI10" i="6" s="1"/>
  <c r="FW25" i="6"/>
  <c r="FQ10" i="6" s="1"/>
  <c r="AR45" i="6"/>
  <c r="FX48" i="6"/>
  <c r="DK34" i="6"/>
  <c r="BZ48" i="6"/>
  <c r="FX36" i="6"/>
  <c r="FG37" i="6"/>
  <c r="EP36" i="6"/>
  <c r="GO47" i="6"/>
  <c r="AR43" i="6"/>
  <c r="BI47" i="6"/>
  <c r="AD38" i="6"/>
  <c r="DK37" i="6"/>
  <c r="BI34" i="6"/>
  <c r="FG35" i="6"/>
  <c r="BI40" i="6"/>
  <c r="GO41" i="6"/>
  <c r="EP37" i="6"/>
  <c r="GO40" i="6"/>
  <c r="BZ36" i="6"/>
  <c r="AA48" i="6"/>
  <c r="CS39" i="6"/>
  <c r="GQ38" i="6"/>
  <c r="DY35" i="6"/>
  <c r="J34" i="6"/>
  <c r="BZ46" i="6"/>
  <c r="M36" i="6"/>
  <c r="J45" i="6"/>
  <c r="CN43" i="6"/>
  <c r="BZ42" i="6"/>
  <c r="AU39" i="6"/>
  <c r="CN40" i="6"/>
  <c r="GO37" i="6"/>
  <c r="CQ47" i="6"/>
  <c r="DY47" i="6"/>
  <c r="FG45" i="6"/>
  <c r="AA40" i="6"/>
  <c r="AA46" i="6"/>
  <c r="DH46" i="6"/>
  <c r="DY48" i="6"/>
  <c r="BZ39" i="6"/>
  <c r="CQ41" i="6"/>
  <c r="CN44" i="6"/>
  <c r="G48" i="6"/>
  <c r="G44" i="6"/>
  <c r="DY34" i="6"/>
  <c r="M47" i="6"/>
  <c r="EP43" i="6"/>
  <c r="DH41" i="6"/>
  <c r="FX35" i="6"/>
  <c r="FX39" i="6"/>
  <c r="M44" i="6"/>
  <c r="DH48" i="6"/>
  <c r="EP45" i="6"/>
  <c r="AU47" i="6"/>
  <c r="GO35" i="6"/>
  <c r="EP41" i="6"/>
  <c r="BW42" i="6"/>
  <c r="AO41" i="6"/>
  <c r="BW37" i="6"/>
  <c r="AO45" i="6"/>
  <c r="BW35" i="6"/>
  <c r="X34" i="6"/>
  <c r="X43" i="6"/>
  <c r="G37" i="6"/>
  <c r="FG41" i="6"/>
  <c r="J42" i="6"/>
  <c r="FG39" i="6"/>
  <c r="GO42" i="6"/>
  <c r="BI48" i="6"/>
  <c r="EP47" i="6"/>
  <c r="BZ34" i="6"/>
  <c r="GS38" i="6"/>
  <c r="FX34" i="6"/>
  <c r="CN46" i="6"/>
  <c r="AA39" i="6"/>
  <c r="CN41" i="6"/>
  <c r="AO43" i="6"/>
  <c r="AU46" i="6"/>
  <c r="DY36" i="6"/>
  <c r="BZ47" i="6"/>
  <c r="GQ39" i="6"/>
  <c r="EP38" i="6"/>
  <c r="BI44" i="6"/>
  <c r="DY44" i="6"/>
  <c r="DY37" i="6"/>
  <c r="AA42" i="6"/>
  <c r="FG36" i="6"/>
  <c r="GO45" i="6"/>
  <c r="CN35" i="6"/>
  <c r="FX47" i="6"/>
  <c r="CN42" i="6"/>
  <c r="CV42" i="6" s="1"/>
  <c r="CN37" i="6"/>
  <c r="CN36" i="6"/>
  <c r="EP35" i="6"/>
  <c r="GS40" i="6"/>
  <c r="AU34" i="6"/>
  <c r="AO44" i="6"/>
  <c r="X36" i="6"/>
  <c r="M39" i="6"/>
  <c r="FG47" i="6"/>
  <c r="FX46" i="6"/>
  <c r="DH43" i="6"/>
  <c r="FG40" i="6"/>
  <c r="CC41" i="6"/>
  <c r="FX45" i="6"/>
  <c r="EP46" i="6"/>
  <c r="M43" i="6"/>
  <c r="GO39" i="6"/>
  <c r="FG34" i="6"/>
  <c r="J48" i="6"/>
  <c r="BW45" i="6"/>
  <c r="BW44" i="6"/>
  <c r="CV37" i="6"/>
  <c r="BW47" i="6"/>
  <c r="AO42" i="6"/>
  <c r="AC35" i="6"/>
  <c r="G43" i="6"/>
  <c r="CQ43" i="6"/>
  <c r="DY43" i="6"/>
  <c r="AA44" i="6"/>
  <c r="CQ39" i="6"/>
  <c r="GA41" i="6"/>
  <c r="BW40" i="6"/>
  <c r="AO40" i="6"/>
  <c r="G38" i="6"/>
  <c r="BW43" i="6"/>
  <c r="G40" i="6"/>
  <c r="G45" i="6"/>
  <c r="J46" i="6"/>
  <c r="EP34" i="6"/>
  <c r="BI42" i="6"/>
  <c r="CQ38" i="6"/>
  <c r="FX44" i="6"/>
  <c r="BL37" i="6"/>
  <c r="CN47" i="6"/>
  <c r="CV47" i="6" s="1"/>
  <c r="M35" i="6"/>
  <c r="DY42" i="6"/>
  <c r="GS39" i="6"/>
  <c r="DH45" i="6"/>
  <c r="CQ46" i="6"/>
  <c r="AU37" i="6"/>
  <c r="CN45" i="6"/>
  <c r="CV45" i="6" s="1"/>
  <c r="DY41" i="6"/>
  <c r="CQ45" i="6"/>
  <c r="CQ44" i="6"/>
  <c r="BW38" i="6"/>
  <c r="DY40" i="6"/>
  <c r="CQ42" i="6"/>
  <c r="EP42" i="6"/>
  <c r="CU39" i="6"/>
  <c r="BI36" i="6"/>
  <c r="FJ38" i="6"/>
  <c r="DK35" i="6"/>
  <c r="GO44" i="6"/>
  <c r="AU40" i="6"/>
  <c r="FG46" i="6"/>
  <c r="AO34" i="6"/>
  <c r="X41" i="6"/>
  <c r="G47" i="6"/>
  <c r="CQ40" i="6"/>
  <c r="AR44" i="6"/>
  <c r="BI41" i="6"/>
  <c r="J41" i="6"/>
  <c r="DY46" i="6"/>
  <c r="BZ37" i="6"/>
  <c r="CV43" i="6"/>
  <c r="BZ43" i="6"/>
  <c r="AA47" i="6"/>
  <c r="BZ38" i="6"/>
  <c r="BZ45" i="6"/>
  <c r="AT39" i="6"/>
  <c r="AE42" i="6"/>
  <c r="AC40" i="6"/>
  <c r="CV44" i="6"/>
  <c r="AE39" i="6"/>
  <c r="FG48" i="6"/>
  <c r="GR34" i="6"/>
  <c r="BI38" i="6"/>
  <c r="DY38" i="6"/>
  <c r="DH38" i="6"/>
  <c r="FG43" i="6"/>
  <c r="EP48" i="6"/>
  <c r="AO47" i="6"/>
  <c r="BW39" i="6"/>
  <c r="AO46" i="6"/>
  <c r="AO37" i="6"/>
  <c r="X44" i="6"/>
  <c r="DK44" i="6"/>
  <c r="DH40" i="6"/>
  <c r="FX37" i="6"/>
  <c r="G36" i="6"/>
  <c r="BZ35" i="6"/>
  <c r="AD34" i="6"/>
  <c r="BW36" i="6"/>
  <c r="AO38" i="6"/>
  <c r="BW34" i="6"/>
  <c r="CN34" i="6"/>
  <c r="CQ37" i="6"/>
  <c r="GA38" i="6"/>
  <c r="DK39" i="6"/>
  <c r="CN38" i="6"/>
  <c r="CV38" i="6" s="1"/>
  <c r="BI45" i="6"/>
  <c r="BI35" i="6"/>
  <c r="G41" i="6"/>
  <c r="AV39" i="6"/>
  <c r="G42" i="6"/>
  <c r="AE35" i="6"/>
  <c r="BW48" i="6"/>
  <c r="CV46" i="6"/>
  <c r="BZ44" i="6"/>
  <c r="AU35" i="6"/>
  <c r="DY39" i="6"/>
  <c r="DH47" i="6"/>
  <c r="CV35" i="6"/>
  <c r="AO36" i="6"/>
  <c r="X38" i="6"/>
  <c r="AA45" i="6"/>
  <c r="GO46" i="6"/>
  <c r="BL39" i="6"/>
  <c r="CV40" i="6"/>
  <c r="AE37" i="6"/>
  <c r="CV41" i="6"/>
  <c r="AD36" i="6"/>
  <c r="BI46" i="6"/>
  <c r="CQ34" i="6"/>
  <c r="EP44" i="6"/>
  <c r="BI43" i="6"/>
  <c r="CV36" i="6"/>
  <c r="CV34" i="6"/>
  <c r="X45" i="6"/>
  <c r="GO43" i="6"/>
  <c r="GR36" i="6"/>
  <c r="GA40" i="6"/>
  <c r="AC37" i="6"/>
  <c r="AO48" i="6"/>
  <c r="AE40" i="6"/>
  <c r="BW46" i="6"/>
  <c r="G39" i="6"/>
  <c r="AA43" i="6"/>
  <c r="DY45" i="6"/>
  <c r="DH42" i="6"/>
  <c r="FG42" i="6"/>
  <c r="G34" i="6"/>
  <c r="X46" i="6"/>
  <c r="CN48" i="6"/>
  <c r="CV48" i="6" s="1"/>
  <c r="FX43" i="6"/>
  <c r="GQ40" i="6"/>
  <c r="X48" i="6"/>
  <c r="BW41" i="6"/>
  <c r="AC42" i="6"/>
  <c r="AU48" i="6"/>
  <c r="GO48" i="6"/>
  <c r="EP39" i="6"/>
  <c r="FG44" i="6"/>
  <c r="G35" i="6"/>
  <c r="X47" i="6"/>
  <c r="AC39" i="6"/>
  <c r="EP40" i="6"/>
  <c r="AO35" i="6"/>
  <c r="G46" i="6"/>
  <c r="CW25" i="7" l="1"/>
  <c r="CJ13" i="7"/>
  <c r="FY34" i="6"/>
  <c r="GD34" i="6" s="1"/>
  <c r="GP40" i="6"/>
  <c r="GU40" i="6" s="1"/>
  <c r="GP39" i="6"/>
  <c r="GU39" i="6" s="1"/>
  <c r="EQ36" i="6"/>
  <c r="EV36" i="6" s="1"/>
  <c r="FH39" i="6"/>
  <c r="FM39" i="6" s="1"/>
  <c r="EQ35" i="6"/>
  <c r="EV35" i="6" s="1"/>
  <c r="FU25" i="6"/>
  <c r="DZ37" i="6"/>
  <c r="EE37" i="6" s="1"/>
  <c r="DZ40" i="6"/>
  <c r="EE40" i="6" s="1"/>
  <c r="DZ43" i="6"/>
  <c r="EE43" i="6" s="1"/>
  <c r="DZ34" i="6"/>
  <c r="EE34" i="6" s="1"/>
  <c r="DZ46" i="6"/>
  <c r="EE46" i="6" s="1"/>
  <c r="DZ42" i="6"/>
  <c r="EE42" i="6" s="1"/>
  <c r="DZ48" i="6"/>
  <c r="EE48" i="6" s="1"/>
  <c r="DZ47" i="6"/>
  <c r="EE47" i="6" s="1"/>
  <c r="DZ41" i="6"/>
  <c r="EE41" i="6" s="1"/>
  <c r="DZ38" i="6"/>
  <c r="EE38" i="6" s="1"/>
  <c r="DZ36" i="6"/>
  <c r="EE36" i="6" s="1"/>
  <c r="DZ35" i="6"/>
  <c r="EE35" i="6" s="1"/>
  <c r="DE25" i="6"/>
  <c r="CV25" i="6"/>
  <c r="FY48" i="6"/>
  <c r="GD48" i="6" s="1"/>
  <c r="AS41" i="6"/>
  <c r="AX41" i="6" s="1"/>
  <c r="K39" i="6"/>
  <c r="P39" i="6" s="1"/>
  <c r="FH42" i="6"/>
  <c r="FM42" i="6" s="1"/>
  <c r="CR36" i="6"/>
  <c r="CW36" i="6" s="1"/>
  <c r="DZ39" i="6"/>
  <c r="EE39" i="6" s="1"/>
  <c r="GP45" i="6"/>
  <c r="GU45" i="6" s="1"/>
  <c r="J25" i="6"/>
  <c r="C11" i="6" s="1"/>
  <c r="C12" i="6" s="1"/>
  <c r="C14" i="6" s="1"/>
  <c r="DZ45" i="6"/>
  <c r="EE45" i="6" s="1"/>
  <c r="AS38" i="6"/>
  <c r="AX38" i="6" s="1"/>
  <c r="AB47" i="6"/>
  <c r="AG47" i="6" s="1"/>
  <c r="BW25" i="6"/>
  <c r="CA34" i="6"/>
  <c r="EQ40" i="6"/>
  <c r="EV40" i="6" s="1"/>
  <c r="CA47" i="6"/>
  <c r="CF47" i="6" s="1"/>
  <c r="GP46" i="6"/>
  <c r="GU46" i="6" s="1"/>
  <c r="FY47" i="6"/>
  <c r="GD47" i="6" s="1"/>
  <c r="FH40" i="6"/>
  <c r="FM40" i="6" s="1"/>
  <c r="GP34" i="6"/>
  <c r="GL25" i="6"/>
  <c r="FY36" i="6"/>
  <c r="GD36" i="6" s="1"/>
  <c r="EQ44" i="6"/>
  <c r="EV44" i="6" s="1"/>
  <c r="DI38" i="6"/>
  <c r="DN38" i="6" s="1"/>
  <c r="K34" i="6"/>
  <c r="G25" i="6"/>
  <c r="FH38" i="6"/>
  <c r="FM38" i="6" s="1"/>
  <c r="CR34" i="6"/>
  <c r="CN25" i="6"/>
  <c r="FY40" i="6"/>
  <c r="GD40" i="6" s="1"/>
  <c r="EQ39" i="6"/>
  <c r="EV39" i="6" s="1"/>
  <c r="FY39" i="6"/>
  <c r="GD39" i="6" s="1"/>
  <c r="FH44" i="6"/>
  <c r="FM44" i="6" s="1"/>
  <c r="CA35" i="6"/>
  <c r="CF35" i="6" s="1"/>
  <c r="AS47" i="6"/>
  <c r="AX47" i="6" s="1"/>
  <c r="GP36" i="6"/>
  <c r="GU36" i="6" s="1"/>
  <c r="K48" i="6"/>
  <c r="P48" i="6" s="1"/>
  <c r="DI44" i="6"/>
  <c r="DN44" i="6" s="1"/>
  <c r="CA36" i="6"/>
  <c r="CF36" i="6" s="1"/>
  <c r="K36" i="6"/>
  <c r="P36" i="6" s="1"/>
  <c r="EQ45" i="6"/>
  <c r="EV45" i="6" s="1"/>
  <c r="CR44" i="6"/>
  <c r="CW44" i="6" s="1"/>
  <c r="CA41" i="6"/>
  <c r="CF41" i="6" s="1"/>
  <c r="AS37" i="6"/>
  <c r="AX37" i="6" s="1"/>
  <c r="K47" i="6"/>
  <c r="P47" i="6" s="1"/>
  <c r="DZ44" i="6"/>
  <c r="EE44" i="6" s="1"/>
  <c r="AB41" i="6"/>
  <c r="AG41" i="6" s="1"/>
  <c r="GP44" i="6"/>
  <c r="GU44" i="6" s="1"/>
  <c r="AB44" i="6"/>
  <c r="AG44" i="6" s="1"/>
  <c r="FH46" i="6"/>
  <c r="FM46" i="6" s="1"/>
  <c r="FY35" i="6"/>
  <c r="BI25" i="6"/>
  <c r="BB11" i="6" s="1"/>
  <c r="BB12" i="6" s="1"/>
  <c r="BB14" i="6" s="1"/>
  <c r="CR35" i="6"/>
  <c r="CW35" i="6" s="1"/>
  <c r="EQ38" i="6"/>
  <c r="EV38" i="6" s="1"/>
  <c r="FY45" i="6"/>
  <c r="GD45" i="6" s="1"/>
  <c r="K37" i="6"/>
  <c r="P37" i="6" s="1"/>
  <c r="GP42" i="6"/>
  <c r="GU42" i="6" s="1"/>
  <c r="DI48" i="6"/>
  <c r="DN48" i="6" s="1"/>
  <c r="CR41" i="6"/>
  <c r="CW41" i="6" s="1"/>
  <c r="GP35" i="6"/>
  <c r="GU35" i="6" s="1"/>
  <c r="K41" i="6"/>
  <c r="P41" i="6" s="1"/>
  <c r="DY25" i="6"/>
  <c r="DR11" i="6" s="1"/>
  <c r="DI47" i="6"/>
  <c r="DN47" i="6" s="1"/>
  <c r="EQ42" i="6"/>
  <c r="EV42" i="6" s="1"/>
  <c r="EQ43" i="6"/>
  <c r="EV43" i="6" s="1"/>
  <c r="AS40" i="6"/>
  <c r="AX40" i="6" s="1"/>
  <c r="EQ34" i="6"/>
  <c r="EM25" i="6"/>
  <c r="CR45" i="6"/>
  <c r="CW45" i="6" s="1"/>
  <c r="DI40" i="6"/>
  <c r="DN40" i="6" s="1"/>
  <c r="CR39" i="6"/>
  <c r="CW39" i="6" s="1"/>
  <c r="DH25" i="6"/>
  <c r="DA11" i="6" s="1"/>
  <c r="DA12" i="6" s="1"/>
  <c r="DA14" i="6" s="1"/>
  <c r="AS45" i="6"/>
  <c r="AX45" i="6" s="1"/>
  <c r="CR37" i="6"/>
  <c r="CW37" i="6" s="1"/>
  <c r="CR48" i="6"/>
  <c r="CW48" i="6" s="1"/>
  <c r="K45" i="6"/>
  <c r="P45" i="6" s="1"/>
  <c r="AB36" i="6"/>
  <c r="AG36" i="6" s="1"/>
  <c r="K43" i="6"/>
  <c r="P43" i="6" s="1"/>
  <c r="K40" i="6"/>
  <c r="P40" i="6" s="1"/>
  <c r="CA37" i="6"/>
  <c r="CF37" i="6" s="1"/>
  <c r="FY41" i="6"/>
  <c r="GD41" i="6" s="1"/>
  <c r="AS35" i="6"/>
  <c r="AX35" i="6" s="1"/>
  <c r="AB46" i="6"/>
  <c r="AG46" i="6" s="1"/>
  <c r="CA40" i="6"/>
  <c r="CF40" i="6" s="1"/>
  <c r="FY46" i="6"/>
  <c r="GD46" i="6" s="1"/>
  <c r="K46" i="6"/>
  <c r="P46" i="6" s="1"/>
  <c r="AS46" i="6"/>
  <c r="AX46" i="6" s="1"/>
  <c r="DI42" i="6"/>
  <c r="DN42" i="6" s="1"/>
  <c r="AO25" i="6"/>
  <c r="AS34" i="6"/>
  <c r="FY42" i="6"/>
  <c r="GD42" i="6" s="1"/>
  <c r="FD25" i="6"/>
  <c r="FH34" i="6"/>
  <c r="FX25" i="6"/>
  <c r="FQ11" i="6" s="1"/>
  <c r="FQ12" i="6" s="1"/>
  <c r="FQ14" i="6" s="1"/>
  <c r="K42" i="6"/>
  <c r="P42" i="6" s="1"/>
  <c r="DI37" i="6"/>
  <c r="DN37" i="6" s="1"/>
  <c r="K38" i="6"/>
  <c r="P38" i="6" s="1"/>
  <c r="GP41" i="6"/>
  <c r="GU41" i="6" s="1"/>
  <c r="AS42" i="6"/>
  <c r="AX42" i="6" s="1"/>
  <c r="CR40" i="6"/>
  <c r="CW40" i="6" s="1"/>
  <c r="AR25" i="6"/>
  <c r="AK11" i="6" s="1"/>
  <c r="CA43" i="6"/>
  <c r="CF43" i="6" s="1"/>
  <c r="GP47" i="6"/>
  <c r="GU47" i="6" s="1"/>
  <c r="AS44" i="6"/>
  <c r="AX44" i="6" s="1"/>
  <c r="FY43" i="6"/>
  <c r="GD43" i="6" s="1"/>
  <c r="AB43" i="6"/>
  <c r="AG43" i="6" s="1"/>
  <c r="CQ25" i="6"/>
  <c r="CJ11" i="6" s="1"/>
  <c r="CJ12" i="6" s="1"/>
  <c r="CJ14" i="6" s="1"/>
  <c r="AB34" i="6"/>
  <c r="X25" i="6"/>
  <c r="EQ47" i="6"/>
  <c r="EV47" i="6" s="1"/>
  <c r="AB48" i="6"/>
  <c r="AG48" i="6" s="1"/>
  <c r="AA25" i="6"/>
  <c r="T11" i="6" s="1"/>
  <c r="T12" i="6" s="1"/>
  <c r="T14" i="6" s="1"/>
  <c r="EA25" i="6"/>
  <c r="DI45" i="6"/>
  <c r="DN45" i="6" s="1"/>
  <c r="GO25" i="6"/>
  <c r="GH11" i="6" s="1"/>
  <c r="GH12" i="6" s="1"/>
  <c r="GH14" i="6" s="1"/>
  <c r="FH36" i="6"/>
  <c r="FM36" i="6" s="1"/>
  <c r="DI43" i="6"/>
  <c r="DN43" i="6" s="1"/>
  <c r="AS48" i="6"/>
  <c r="AX48" i="6" s="1"/>
  <c r="FH41" i="6"/>
  <c r="FM41" i="6" s="1"/>
  <c r="FH47" i="6"/>
  <c r="FM47" i="6" s="1"/>
  <c r="CA46" i="6"/>
  <c r="CF46" i="6" s="1"/>
  <c r="EQ48" i="6"/>
  <c r="EV48" i="6" s="1"/>
  <c r="GP48" i="6"/>
  <c r="GU48" i="6" s="1"/>
  <c r="DI39" i="6"/>
  <c r="DN39" i="6" s="1"/>
  <c r="CR42" i="6"/>
  <c r="CW42" i="6" s="1"/>
  <c r="EC25" i="6"/>
  <c r="CR43" i="6"/>
  <c r="CW43" i="6" s="1"/>
  <c r="DI41" i="6"/>
  <c r="DN41" i="6" s="1"/>
  <c r="CR47" i="6"/>
  <c r="CW47" i="6" s="1"/>
  <c r="EQ46" i="6"/>
  <c r="EV46" i="6" s="1"/>
  <c r="FY37" i="6"/>
  <c r="GD37" i="6" s="1"/>
  <c r="CA45" i="6"/>
  <c r="CF45" i="6" s="1"/>
  <c r="FH35" i="6"/>
  <c r="FM35" i="6" s="1"/>
  <c r="FG25" i="6"/>
  <c r="EZ11" i="6" s="1"/>
  <c r="EZ12" i="6" s="1"/>
  <c r="EZ14" i="6" s="1"/>
  <c r="GP37" i="6"/>
  <c r="GU37" i="6" s="1"/>
  <c r="AS36" i="6"/>
  <c r="AX36" i="6" s="1"/>
  <c r="CA39" i="6"/>
  <c r="CF39" i="6" s="1"/>
  <c r="AB45" i="6"/>
  <c r="AG45" i="6" s="1"/>
  <c r="K35" i="6"/>
  <c r="P35" i="6" s="1"/>
  <c r="BZ25" i="6"/>
  <c r="BS11" i="6" s="1"/>
  <c r="BS12" i="6" s="1"/>
  <c r="BS14" i="6" s="1"/>
  <c r="DI36" i="6"/>
  <c r="DN36" i="6" s="1"/>
  <c r="CA38" i="6"/>
  <c r="CF38" i="6" s="1"/>
  <c r="AB38" i="6"/>
  <c r="AG38" i="6" s="1"/>
  <c r="DI46" i="6"/>
  <c r="DN46" i="6" s="1"/>
  <c r="FH43" i="6"/>
  <c r="FM43" i="6" s="1"/>
  <c r="CA44" i="6"/>
  <c r="CF44" i="6" s="1"/>
  <c r="FH48" i="6"/>
  <c r="FM48" i="6" s="1"/>
  <c r="K44" i="6"/>
  <c r="P44" i="6" s="1"/>
  <c r="CA42" i="6"/>
  <c r="CF42" i="6" s="1"/>
  <c r="CA48" i="6"/>
  <c r="CF48" i="6" s="1"/>
  <c r="EQ41" i="6"/>
  <c r="EV41" i="6" s="1"/>
  <c r="EQ37" i="6"/>
  <c r="EV37" i="6" s="1"/>
  <c r="FH37" i="6"/>
  <c r="FM37" i="6" s="1"/>
  <c r="GP43" i="6"/>
  <c r="GU43" i="6" s="1"/>
  <c r="AS43" i="6"/>
  <c r="AX43" i="6" s="1"/>
  <c r="EP25" i="6"/>
  <c r="EI11" i="6" s="1"/>
  <c r="EI12" i="6" s="1"/>
  <c r="EI14" i="6" s="1"/>
  <c r="DI35" i="6"/>
  <c r="DN35" i="6" s="1"/>
  <c r="FY44" i="6"/>
  <c r="GD44" i="6" s="1"/>
  <c r="FH45" i="6"/>
  <c r="FM45" i="6" s="1"/>
  <c r="CR38" i="6"/>
  <c r="CW38" i="6" s="1"/>
  <c r="CR46" i="6"/>
  <c r="CW46" i="6" s="1"/>
  <c r="DN34" i="6"/>
  <c r="AK12" i="6"/>
  <c r="AK14" i="6" s="1"/>
  <c r="DR12" i="6"/>
  <c r="DR14" i="6" s="1"/>
  <c r="C18" i="2"/>
  <c r="ES44" i="6"/>
  <c r="BF34" i="6"/>
  <c r="GA43" i="6"/>
  <c r="CC35" i="6"/>
  <c r="GA45" i="6"/>
  <c r="BL47" i="6"/>
  <c r="BL43" i="6"/>
  <c r="FJ36" i="6"/>
  <c r="GQ34" i="6"/>
  <c r="GQ41" i="6"/>
  <c r="DK45" i="6"/>
  <c r="GA46" i="6"/>
  <c r="CU38" i="6"/>
  <c r="BL34" i="6"/>
  <c r="L38" i="6"/>
  <c r="N45" i="6"/>
  <c r="AV46" i="6"/>
  <c r="AT45" i="6"/>
  <c r="N42" i="6"/>
  <c r="L35" i="6"/>
  <c r="AV48" i="6"/>
  <c r="CS42" i="6"/>
  <c r="BF36" i="6"/>
  <c r="FJ39" i="6"/>
  <c r="AT40" i="6"/>
  <c r="AT41" i="6"/>
  <c r="AV34" i="6"/>
  <c r="AT42" i="6"/>
  <c r="CT47" i="6"/>
  <c r="AD45" i="6"/>
  <c r="CU42" i="6"/>
  <c r="GQ47" i="6"/>
  <c r="DK46" i="6"/>
  <c r="EB39" i="6"/>
  <c r="L39" i="6"/>
  <c r="CB40" i="6"/>
  <c r="DK38" i="6"/>
  <c r="N48" i="6"/>
  <c r="AC44" i="6"/>
  <c r="BF48" i="6"/>
  <c r="CU47" i="6"/>
  <c r="AE38" i="6"/>
  <c r="AT47" i="6"/>
  <c r="CU48" i="6"/>
  <c r="GR35" i="6"/>
  <c r="CB41" i="6"/>
  <c r="FJ48" i="6"/>
  <c r="BL42" i="6"/>
  <c r="M46" i="6"/>
  <c r="DK48" i="6"/>
  <c r="CC46" i="6"/>
  <c r="FJ41" i="6"/>
  <c r="GQ46" i="6"/>
  <c r="GR39" i="6"/>
  <c r="CC43" i="6"/>
  <c r="CC47" i="6"/>
  <c r="M42" i="6"/>
  <c r="BL38" i="6"/>
  <c r="BL40" i="6"/>
  <c r="GS36" i="6"/>
  <c r="DK43" i="6"/>
  <c r="CU41" i="6"/>
  <c r="ES43" i="6"/>
  <c r="GA37" i="6"/>
  <c r="CS44" i="6"/>
  <c r="AU43" i="6"/>
  <c r="FJ46" i="6"/>
  <c r="AC34" i="6"/>
  <c r="L34" i="6"/>
  <c r="AC38" i="6"/>
  <c r="AC41" i="6"/>
  <c r="CD43" i="6"/>
  <c r="AT34" i="6"/>
  <c r="AV40" i="6"/>
  <c r="AD39" i="6"/>
  <c r="BF40" i="6"/>
  <c r="GS44" i="6"/>
  <c r="M45" i="6"/>
  <c r="AE36" i="6"/>
  <c r="EB35" i="6"/>
  <c r="N41" i="6"/>
  <c r="FJ37" i="6"/>
  <c r="ES38" i="6"/>
  <c r="AD47" i="6"/>
  <c r="AC47" i="6"/>
  <c r="AC46" i="6"/>
  <c r="CC48" i="6"/>
  <c r="CS38" i="6"/>
  <c r="BL36" i="6"/>
  <c r="ES46" i="6"/>
  <c r="CT37" i="6"/>
  <c r="AV36" i="6"/>
  <c r="GA39" i="6"/>
  <c r="FJ42" i="6"/>
  <c r="EB40" i="6"/>
  <c r="CD35" i="6"/>
  <c r="CD46" i="6"/>
  <c r="AV44" i="6"/>
  <c r="CS34" i="6"/>
  <c r="CU43" i="6"/>
  <c r="CB37" i="6"/>
  <c r="BF37" i="6"/>
  <c r="BF47" i="6"/>
  <c r="AD44" i="6"/>
  <c r="CT44" i="6"/>
  <c r="ES48" i="6"/>
  <c r="AD48" i="6"/>
  <c r="ES37" i="6"/>
  <c r="CT43" i="6"/>
  <c r="CS47" i="6"/>
  <c r="GR47" i="6"/>
  <c r="CC39" i="6"/>
  <c r="BL45" i="6"/>
  <c r="CS48" i="6"/>
  <c r="CU37" i="6"/>
  <c r="CU40" i="6"/>
  <c r="GS37" i="6"/>
  <c r="N35" i="6"/>
  <c r="AT46" i="6"/>
  <c r="AV47" i="6"/>
  <c r="N36" i="6"/>
  <c r="CD41" i="6"/>
  <c r="N37" i="6"/>
  <c r="L46" i="6"/>
  <c r="N39" i="6"/>
  <c r="L47" i="6"/>
  <c r="AV43" i="6"/>
  <c r="AT35" i="6"/>
  <c r="CD37" i="6"/>
  <c r="AT36" i="6"/>
  <c r="BN36" i="6"/>
  <c r="CD39" i="6"/>
  <c r="CT39" i="6"/>
  <c r="CT45" i="6"/>
  <c r="CU45" i="6"/>
  <c r="CD48" i="6"/>
  <c r="AC43" i="6"/>
  <c r="CS36" i="6"/>
  <c r="AV38" i="6"/>
  <c r="CB46" i="6"/>
  <c r="CC36" i="6"/>
  <c r="CT41" i="6"/>
  <c r="CC44" i="6"/>
  <c r="N34" i="6"/>
  <c r="BF41" i="6"/>
  <c r="ES36" i="6"/>
  <c r="L41" i="6"/>
  <c r="CD38" i="6"/>
  <c r="BL35" i="6"/>
  <c r="BF39" i="6"/>
  <c r="BN39" i="6" s="1"/>
  <c r="CB35" i="6"/>
  <c r="GR40" i="6"/>
  <c r="CB34" i="6"/>
  <c r="L40" i="6"/>
  <c r="GA48" i="6"/>
  <c r="FJ43" i="6"/>
  <c r="M48" i="6"/>
  <c r="CB47" i="6"/>
  <c r="BN37" i="6"/>
  <c r="AD40" i="6"/>
  <c r="GR45" i="6"/>
  <c r="CS41" i="6"/>
  <c r="GQ45" i="6"/>
  <c r="GS42" i="6"/>
  <c r="DK41" i="6"/>
  <c r="FJ35" i="6"/>
  <c r="EB41" i="6"/>
  <c r="AD46" i="6"/>
  <c r="BL46" i="6"/>
  <c r="FJ40" i="6"/>
  <c r="AV45" i="6"/>
  <c r="GR42" i="6"/>
  <c r="CS40" i="6"/>
  <c r="BL41" i="6"/>
  <c r="EB38" i="6"/>
  <c r="AC48" i="6"/>
  <c r="GQ35" i="6"/>
  <c r="BL44" i="6"/>
  <c r="GA34" i="6"/>
  <c r="GR44" i="6"/>
  <c r="BN47" i="6"/>
  <c r="GS48" i="6"/>
  <c r="BN40" i="6"/>
  <c r="GA36" i="6"/>
  <c r="BF38" i="6"/>
  <c r="BN38" i="6" s="1"/>
  <c r="CC38" i="6"/>
  <c r="CB43" i="6"/>
  <c r="GR48" i="6"/>
  <c r="CC34" i="6"/>
  <c r="ES45" i="6"/>
  <c r="EB42" i="6"/>
  <c r="BL48" i="6"/>
  <c r="BF35" i="6"/>
  <c r="BN35" i="6" s="1"/>
  <c r="GQ42" i="6"/>
  <c r="DK40" i="6"/>
  <c r="GQ43" i="6"/>
  <c r="BF42" i="6"/>
  <c r="CT40" i="6"/>
  <c r="EB44" i="6"/>
  <c r="EB48" i="6"/>
  <c r="EB45" i="6"/>
  <c r="FJ45" i="6"/>
  <c r="EB47" i="6"/>
  <c r="EB37" i="6"/>
  <c r="BF45" i="6"/>
  <c r="CD45" i="6"/>
  <c r="AV42" i="6"/>
  <c r="AV37" i="6"/>
  <c r="AE43" i="6"/>
  <c r="BN34" i="6"/>
  <c r="L45" i="6"/>
  <c r="CB42" i="6"/>
  <c r="AV41" i="6"/>
  <c r="AC36" i="6"/>
  <c r="L44" i="6"/>
  <c r="CU36" i="6"/>
  <c r="GS46" i="6"/>
  <c r="FJ34" i="6"/>
  <c r="GA47" i="6"/>
  <c r="ES41" i="6"/>
  <c r="ES34" i="6"/>
  <c r="CS43" i="6"/>
  <c r="CT46" i="6"/>
  <c r="CT38" i="6"/>
  <c r="CD44" i="6"/>
  <c r="L48" i="6"/>
  <c r="AT44" i="6"/>
  <c r="N47" i="6"/>
  <c r="CS35" i="6"/>
  <c r="GA44" i="6"/>
  <c r="GS34" i="6"/>
  <c r="CC45" i="6"/>
  <c r="AD43" i="6"/>
  <c r="GR41" i="6"/>
  <c r="ES42" i="6"/>
  <c r="GR46" i="6"/>
  <c r="AT38" i="6"/>
  <c r="BN48" i="6"/>
  <c r="CD36" i="6"/>
  <c r="CD42" i="6"/>
  <c r="AE34" i="6"/>
  <c r="AT43" i="6"/>
  <c r="EB36" i="6"/>
  <c r="CU35" i="6"/>
  <c r="CC37" i="6"/>
  <c r="CB44" i="6"/>
  <c r="AE41" i="6"/>
  <c r="AT48" i="6"/>
  <c r="CS45" i="6"/>
  <c r="DK42" i="6"/>
  <c r="GS47" i="6"/>
  <c r="GR37" i="6"/>
  <c r="GS45" i="6"/>
  <c r="DK47" i="6"/>
  <c r="AU45" i="6"/>
  <c r="CB39" i="6"/>
  <c r="AE44" i="6"/>
  <c r="GQ37" i="6"/>
  <c r="BF43" i="6"/>
  <c r="BN43" i="6" s="1"/>
  <c r="GQ44" i="6"/>
  <c r="AE45" i="6"/>
  <c r="GS35" i="6"/>
  <c r="GQ36" i="6"/>
  <c r="CU44" i="6"/>
  <c r="GA35" i="6"/>
  <c r="CS37" i="6"/>
  <c r="ES39" i="6"/>
  <c r="M34" i="6"/>
  <c r="CB36" i="6"/>
  <c r="AC45" i="6"/>
  <c r="BF46" i="6"/>
  <c r="BN46" i="6" s="1"/>
  <c r="GS41" i="6"/>
  <c r="L36" i="6"/>
  <c r="N46" i="6"/>
  <c r="N44" i="6"/>
  <c r="CD47" i="6"/>
  <c r="N38" i="6"/>
  <c r="CU46" i="6"/>
  <c r="FJ47" i="6"/>
  <c r="GR43" i="6"/>
  <c r="M41" i="6"/>
  <c r="BF44" i="6"/>
  <c r="BN44" i="6" s="1"/>
  <c r="N43" i="6"/>
  <c r="AE46" i="6"/>
  <c r="AD42" i="6"/>
  <c r="CU34" i="6"/>
  <c r="AV35" i="6"/>
  <c r="CD34" i="6"/>
  <c r="BN41" i="6"/>
  <c r="EB46" i="6"/>
  <c r="ES47" i="6"/>
  <c r="GQ48" i="6"/>
  <c r="CS46" i="6"/>
  <c r="ES40" i="6"/>
  <c r="AU44" i="6"/>
  <c r="ES35" i="6"/>
  <c r="CT34" i="6"/>
  <c r="AE47" i="6"/>
  <c r="CB48" i="6"/>
  <c r="CB38" i="6"/>
  <c r="EB43" i="6"/>
  <c r="GS43" i="6"/>
  <c r="CC42" i="6"/>
  <c r="N40" i="6"/>
  <c r="L42" i="6"/>
  <c r="AE48" i="6"/>
  <c r="L43" i="6"/>
  <c r="CB45" i="6"/>
  <c r="CD40" i="6"/>
  <c r="EB34" i="6"/>
  <c r="CT42" i="6"/>
  <c r="FJ44" i="6"/>
  <c r="BN45" i="6"/>
  <c r="BN42" i="6"/>
  <c r="AT37" i="6"/>
  <c r="L37" i="6"/>
  <c r="N8" i="4" l="1"/>
  <c r="N6" i="4" s="1"/>
  <c r="L8" i="4"/>
  <c r="L6" i="4" s="1"/>
  <c r="K8" i="4"/>
  <c r="K6" i="4" s="1"/>
  <c r="I8" i="4"/>
  <c r="I6" i="4" s="1"/>
  <c r="M8" i="4"/>
  <c r="M6" i="4" s="1"/>
  <c r="J8" i="4"/>
  <c r="J6" i="4" s="1"/>
  <c r="GB25" i="6"/>
  <c r="FZ25" i="6"/>
  <c r="GD35" i="6"/>
  <c r="FY25" i="6"/>
  <c r="FQ13" i="6" s="1"/>
  <c r="DZ25" i="6"/>
  <c r="DL25" i="6"/>
  <c r="DJ25" i="6"/>
  <c r="DI25" i="6"/>
  <c r="DN25" i="6" s="1"/>
  <c r="BN25" i="6"/>
  <c r="BJ37" i="6"/>
  <c r="BO37" i="6" s="1"/>
  <c r="ER25" i="6"/>
  <c r="BJ47" i="6"/>
  <c r="BO47" i="6" s="1"/>
  <c r="ET25" i="6"/>
  <c r="CU25" i="6"/>
  <c r="AU25" i="6"/>
  <c r="AC25" i="6"/>
  <c r="FI25" i="6"/>
  <c r="AD25" i="6"/>
  <c r="FK25" i="6"/>
  <c r="BJ44" i="6"/>
  <c r="BO44" i="6" s="1"/>
  <c r="DK25" i="6"/>
  <c r="N25" i="6"/>
  <c r="BJ35" i="6"/>
  <c r="BO35" i="6" s="1"/>
  <c r="AV25" i="6"/>
  <c r="BL25" i="6"/>
  <c r="CS25" i="6"/>
  <c r="BJ48" i="6"/>
  <c r="BO48" i="6" s="1"/>
  <c r="BJ43" i="6"/>
  <c r="BO43" i="6" s="1"/>
  <c r="BJ42" i="6"/>
  <c r="BO42" i="6" s="1"/>
  <c r="BF25" i="6"/>
  <c r="BJ34" i="6"/>
  <c r="BJ45" i="6"/>
  <c r="BO45" i="6" s="1"/>
  <c r="ES25" i="6"/>
  <c r="GS25" i="6"/>
  <c r="CD25" i="6"/>
  <c r="BJ39" i="6"/>
  <c r="BO39" i="6" s="1"/>
  <c r="GQ25" i="6"/>
  <c r="BJ36" i="6"/>
  <c r="BO36" i="6" s="1"/>
  <c r="EB25" i="6"/>
  <c r="M25" i="6"/>
  <c r="GA25" i="6"/>
  <c r="AE25" i="6"/>
  <c r="CB25" i="6"/>
  <c r="BJ38" i="6"/>
  <c r="BO38" i="6" s="1"/>
  <c r="BJ41" i="6"/>
  <c r="BO41" i="6" s="1"/>
  <c r="BJ46" i="6"/>
  <c r="BO46" i="6" s="1"/>
  <c r="FJ25" i="6"/>
  <c r="CT25" i="6"/>
  <c r="AT25" i="6"/>
  <c r="BJ40" i="6"/>
  <c r="BO40" i="6" s="1"/>
  <c r="CC25" i="6"/>
  <c r="GR25" i="6"/>
  <c r="L25" i="6"/>
  <c r="K25" i="6"/>
  <c r="P34" i="6"/>
  <c r="AS25" i="6"/>
  <c r="AX34" i="6"/>
  <c r="EQ25" i="6"/>
  <c r="EV34" i="6"/>
  <c r="FH25" i="6"/>
  <c r="FM34" i="6"/>
  <c r="CR25" i="6"/>
  <c r="CW34" i="6"/>
  <c r="AB25" i="6"/>
  <c r="AG34" i="6"/>
  <c r="CA25" i="6"/>
  <c r="CF34" i="6"/>
  <c r="GP25" i="6"/>
  <c r="GU34" i="6"/>
  <c r="T18" i="2"/>
  <c r="BK34" i="6"/>
  <c r="BM34" i="6"/>
  <c r="BK41" i="6"/>
  <c r="BK44" i="6"/>
  <c r="BK36" i="6"/>
  <c r="BM48" i="6"/>
  <c r="BM36" i="6"/>
  <c r="BM44" i="6"/>
  <c r="BM37" i="6"/>
  <c r="BM47" i="6"/>
  <c r="BM46" i="6"/>
  <c r="BK40" i="6"/>
  <c r="BM41" i="6"/>
  <c r="BM43" i="6"/>
  <c r="BK45" i="6"/>
  <c r="BM42" i="6"/>
  <c r="BK43" i="6"/>
  <c r="BK39" i="6"/>
  <c r="BM35" i="6"/>
  <c r="BK42" i="6"/>
  <c r="BK48" i="6"/>
  <c r="BM39" i="6"/>
  <c r="BM38" i="6"/>
  <c r="BK35" i="6"/>
  <c r="BM45" i="6"/>
  <c r="BK37" i="6"/>
  <c r="BM40" i="6"/>
  <c r="BK47" i="6"/>
  <c r="BK46" i="6"/>
  <c r="BK38" i="6"/>
  <c r="DA13" i="6" l="1"/>
  <c r="GD25" i="6"/>
  <c r="EE25" i="6"/>
  <c r="DR13" i="6"/>
  <c r="BM25" i="6"/>
  <c r="BK25" i="6"/>
  <c r="CW25" i="6"/>
  <c r="CJ13" i="6"/>
  <c r="FM25" i="6"/>
  <c r="EZ13" i="6"/>
  <c r="AX25" i="6"/>
  <c r="AK13" i="6"/>
  <c r="C13" i="6"/>
  <c r="P25" i="6"/>
  <c r="GU25" i="6"/>
  <c r="GH13" i="6"/>
  <c r="T13" i="6"/>
  <c r="AG25" i="6"/>
  <c r="EV25" i="6"/>
  <c r="EI13" i="6"/>
  <c r="BS13" i="6"/>
  <c r="CF25" i="6"/>
  <c r="BJ25" i="6"/>
  <c r="BO34" i="6"/>
  <c r="GK25" i="2"/>
  <c r="GK48" i="2" s="1"/>
  <c r="GJ25" i="2"/>
  <c r="GJ48" i="2" s="1"/>
  <c r="GN48" i="2" s="1"/>
  <c r="GI25" i="2"/>
  <c r="GI47" i="2" s="1"/>
  <c r="GM47" i="2" s="1"/>
  <c r="GH25" i="2"/>
  <c r="GH45" i="2" s="1"/>
  <c r="GG25" i="2"/>
  <c r="GH18" i="2"/>
  <c r="FT25" i="2"/>
  <c r="FT48" i="2" s="1"/>
  <c r="FS25" i="2"/>
  <c r="FS48" i="2" s="1"/>
  <c r="FW48" i="2" s="1"/>
  <c r="FR25" i="2"/>
  <c r="FR48" i="2" s="1"/>
  <c r="FV48" i="2" s="1"/>
  <c r="FQ25" i="2"/>
  <c r="FQ38" i="2" s="1"/>
  <c r="FP25" i="2"/>
  <c r="FQ18" i="2"/>
  <c r="FC25" i="2"/>
  <c r="FC48" i="2" s="1"/>
  <c r="FB25" i="2"/>
  <c r="FB39" i="2" s="1"/>
  <c r="FF39" i="2" s="1"/>
  <c r="FA25" i="2"/>
  <c r="FA48" i="2" s="1"/>
  <c r="FE48" i="2" s="1"/>
  <c r="EZ25" i="2"/>
  <c r="EZ42" i="2" s="1"/>
  <c r="EY25" i="2"/>
  <c r="EZ18" i="2"/>
  <c r="EL25" i="2"/>
  <c r="EL48" i="2" s="1"/>
  <c r="EK25" i="2"/>
  <c r="EK48" i="2" s="1"/>
  <c r="EO48" i="2" s="1"/>
  <c r="EJ25" i="2"/>
  <c r="EJ48" i="2" s="1"/>
  <c r="EN48" i="2" s="1"/>
  <c r="EI25" i="2"/>
  <c r="EI46" i="2" s="1"/>
  <c r="EH25" i="2"/>
  <c r="EI18" i="2"/>
  <c r="DU25" i="2"/>
  <c r="DU48" i="2" s="1"/>
  <c r="DT25" i="2"/>
  <c r="DT48" i="2" s="1"/>
  <c r="DX48" i="2" s="1"/>
  <c r="DS25" i="2"/>
  <c r="DS35" i="2" s="1"/>
  <c r="DW35" i="2" s="1"/>
  <c r="DR25" i="2"/>
  <c r="DR46" i="2" s="1"/>
  <c r="DQ25" i="2"/>
  <c r="DR18" i="2"/>
  <c r="DD25" i="2"/>
  <c r="DD48" i="2" s="1"/>
  <c r="DC25" i="2"/>
  <c r="DC48" i="2" s="1"/>
  <c r="DG48" i="2" s="1"/>
  <c r="DB25" i="2"/>
  <c r="DB43" i="2" s="1"/>
  <c r="DF43" i="2" s="1"/>
  <c r="DA25" i="2"/>
  <c r="DA41" i="2" s="1"/>
  <c r="CZ25" i="2"/>
  <c r="DA18" i="2"/>
  <c r="CI25" i="2"/>
  <c r="CJ18" i="2"/>
  <c r="CH1" i="2"/>
  <c r="CM25" i="2" s="1"/>
  <c r="BV25" i="2"/>
  <c r="BV48" i="2" s="1"/>
  <c r="BU25" i="2"/>
  <c r="BU48" i="2" s="1"/>
  <c r="BY48" i="2" s="1"/>
  <c r="BT25" i="2"/>
  <c r="BT47" i="2" s="1"/>
  <c r="BX47" i="2" s="1"/>
  <c r="BS25" i="2"/>
  <c r="BS35" i="2" s="1"/>
  <c r="BR25" i="2"/>
  <c r="BS18" i="2"/>
  <c r="BA25" i="2"/>
  <c r="BB18" i="2"/>
  <c r="AZ1" i="2"/>
  <c r="BD25" i="2" s="1"/>
  <c r="AN25" i="2"/>
  <c r="AN43" i="2" s="1"/>
  <c r="AM25" i="2"/>
  <c r="AM48" i="2" s="1"/>
  <c r="AQ48" i="2" s="1"/>
  <c r="AL25" i="2"/>
  <c r="AL48" i="2" s="1"/>
  <c r="AP48" i="2" s="1"/>
  <c r="AK25" i="2"/>
  <c r="AK47" i="2" s="1"/>
  <c r="AJ25" i="2"/>
  <c r="AK18" i="2"/>
  <c r="W25" i="2"/>
  <c r="W47" i="2" s="1"/>
  <c r="V25" i="2"/>
  <c r="V48" i="2" s="1"/>
  <c r="Z48" i="2" s="1"/>
  <c r="U25" i="2"/>
  <c r="U48" i="2" s="1"/>
  <c r="Y48" i="2" s="1"/>
  <c r="T25" i="2"/>
  <c r="T48" i="2" s="1"/>
  <c r="S25" i="2"/>
  <c r="DY48" i="2"/>
  <c r="EP48" i="2"/>
  <c r="AT47" i="2"/>
  <c r="GO48" i="2"/>
  <c r="AR43" i="2"/>
  <c r="FX48" i="2"/>
  <c r="GS45" i="2"/>
  <c r="FG48" i="2"/>
  <c r="GQ45" i="2"/>
  <c r="AV47" i="2"/>
  <c r="BZ48" i="2"/>
  <c r="AA47" i="2"/>
  <c r="DH48" i="2"/>
  <c r="BO25" i="6" l="1"/>
  <c r="BB13" i="6"/>
  <c r="BV45" i="2"/>
  <c r="BV46" i="2"/>
  <c r="AK34" i="2"/>
  <c r="AK37" i="2"/>
  <c r="AK38" i="2"/>
  <c r="AN48" i="2"/>
  <c r="BV42" i="2"/>
  <c r="BV41" i="2"/>
  <c r="BS37" i="2"/>
  <c r="BS38" i="2"/>
  <c r="BV38" i="2"/>
  <c r="BU42" i="2"/>
  <c r="BY42" i="2" s="1"/>
  <c r="BS46" i="2"/>
  <c r="FR35" i="2"/>
  <c r="FV35" i="2" s="1"/>
  <c r="FR43" i="2"/>
  <c r="FV43" i="2" s="1"/>
  <c r="FR45" i="2"/>
  <c r="FV45" i="2" s="1"/>
  <c r="FQ39" i="2"/>
  <c r="CM48" i="2"/>
  <c r="CM38" i="2"/>
  <c r="CM37" i="2"/>
  <c r="CM45" i="2"/>
  <c r="CM42" i="2"/>
  <c r="CM41" i="2"/>
  <c r="CL25" i="2"/>
  <c r="CL48" i="2" s="1"/>
  <c r="CP48" i="2" s="1"/>
  <c r="CJ25" i="2"/>
  <c r="CJ47" i="2" s="1"/>
  <c r="CK25" i="2"/>
  <c r="CK42" i="2" s="1"/>
  <c r="CO42" i="2" s="1"/>
  <c r="BD43" i="2"/>
  <c r="BH43" i="2" s="1"/>
  <c r="BD41" i="2"/>
  <c r="BH41" i="2" s="1"/>
  <c r="BD38" i="2"/>
  <c r="BH38" i="2" s="1"/>
  <c r="BD37" i="2"/>
  <c r="BH37" i="2" s="1"/>
  <c r="BD46" i="2"/>
  <c r="BH46" i="2" s="1"/>
  <c r="BD34" i="2"/>
  <c r="BH34" i="2" s="1"/>
  <c r="BC25" i="2"/>
  <c r="BC44" i="2" s="1"/>
  <c r="BG44" i="2" s="1"/>
  <c r="BE25" i="2"/>
  <c r="BE47" i="2" s="1"/>
  <c r="BB25" i="2"/>
  <c r="BB44" i="2" s="1"/>
  <c r="FR34" i="2"/>
  <c r="FV34" i="2" s="1"/>
  <c r="FR37" i="2"/>
  <c r="FV37" i="2" s="1"/>
  <c r="GJ43" i="2"/>
  <c r="GN43" i="2" s="1"/>
  <c r="EZ34" i="2"/>
  <c r="EZ35" i="2"/>
  <c r="EZ37" i="2"/>
  <c r="EZ38" i="2"/>
  <c r="EZ39" i="2"/>
  <c r="EZ46" i="2"/>
  <c r="EZ43" i="2"/>
  <c r="EZ47" i="2"/>
  <c r="EZ45" i="2"/>
  <c r="FQ45" i="2"/>
  <c r="FQ43" i="2"/>
  <c r="FQ46" i="2"/>
  <c r="FQ47" i="2"/>
  <c r="FQ35" i="2"/>
  <c r="FQ42" i="2"/>
  <c r="FQ37" i="2"/>
  <c r="FQ34" i="2"/>
  <c r="FQ41" i="2"/>
  <c r="FR46" i="2"/>
  <c r="FV46" i="2" s="1"/>
  <c r="FR38" i="2"/>
  <c r="FV38" i="2" s="1"/>
  <c r="FR47" i="2"/>
  <c r="FV47" i="2" s="1"/>
  <c r="FR39" i="2"/>
  <c r="FV39" i="2" s="1"/>
  <c r="FR41" i="2"/>
  <c r="FV41" i="2" s="1"/>
  <c r="FR42" i="2"/>
  <c r="FV42" i="2" s="1"/>
  <c r="FA45" i="2"/>
  <c r="FE45" i="2" s="1"/>
  <c r="FA42" i="2"/>
  <c r="FE42" i="2" s="1"/>
  <c r="FA37" i="2"/>
  <c r="FE37" i="2" s="1"/>
  <c r="FA47" i="2"/>
  <c r="FE47" i="2" s="1"/>
  <c r="FA39" i="2"/>
  <c r="FE39" i="2" s="1"/>
  <c r="FA43" i="2"/>
  <c r="FE43" i="2" s="1"/>
  <c r="FA34" i="2"/>
  <c r="FE34" i="2" s="1"/>
  <c r="FA46" i="2"/>
  <c r="FE46" i="2" s="1"/>
  <c r="EZ41" i="2"/>
  <c r="FA35" i="2"/>
  <c r="FE35" i="2" s="1"/>
  <c r="FA41" i="2"/>
  <c r="FE41" i="2" s="1"/>
  <c r="FA38" i="2"/>
  <c r="FE38" i="2" s="1"/>
  <c r="GK37" i="2"/>
  <c r="GK43" i="2"/>
  <c r="GI45" i="2"/>
  <c r="GM45" i="2" s="1"/>
  <c r="GI40" i="2"/>
  <c r="GM40" i="2" s="1"/>
  <c r="GJ45" i="2"/>
  <c r="GN45" i="2" s="1"/>
  <c r="GK45" i="2"/>
  <c r="GJ39" i="2"/>
  <c r="GN39" i="2" s="1"/>
  <c r="GK34" i="2"/>
  <c r="GH40" i="2"/>
  <c r="GJ35" i="2"/>
  <c r="GN35" i="2" s="1"/>
  <c r="GK35" i="2"/>
  <c r="GH41" i="2"/>
  <c r="GI46" i="2"/>
  <c r="GM46" i="2" s="1"/>
  <c r="GH44" i="2"/>
  <c r="GK39" i="2"/>
  <c r="GI41" i="2"/>
  <c r="GM41" i="2" s="1"/>
  <c r="GI36" i="2"/>
  <c r="GM36" i="2" s="1"/>
  <c r="GJ47" i="2"/>
  <c r="GN47" i="2" s="1"/>
  <c r="GH37" i="2"/>
  <c r="GI42" i="2"/>
  <c r="GM42" i="2" s="1"/>
  <c r="GK47" i="2"/>
  <c r="GI38" i="2"/>
  <c r="GM38" i="2" s="1"/>
  <c r="GJ38" i="2"/>
  <c r="GN38" i="2" s="1"/>
  <c r="GI34" i="2"/>
  <c r="GM34" i="2" s="1"/>
  <c r="GJ34" i="2"/>
  <c r="GN34" i="2" s="1"/>
  <c r="GH36" i="2"/>
  <c r="GK41" i="2"/>
  <c r="GI37" i="2"/>
  <c r="GM37" i="2" s="1"/>
  <c r="GJ42" i="2"/>
  <c r="GN42" i="2" s="1"/>
  <c r="GH48" i="2"/>
  <c r="GI44" i="2"/>
  <c r="GM44" i="2" s="1"/>
  <c r="GJ46" i="2"/>
  <c r="GN46" i="2" s="1"/>
  <c r="GJ41" i="2"/>
  <c r="GN41" i="2" s="1"/>
  <c r="GJ37" i="2"/>
  <c r="GN37" i="2" s="1"/>
  <c r="GI48" i="2"/>
  <c r="GM48" i="2" s="1"/>
  <c r="GH34" i="2"/>
  <c r="GH38" i="2"/>
  <c r="GH42" i="2"/>
  <c r="GH46" i="2"/>
  <c r="GK38" i="2"/>
  <c r="GK42" i="2"/>
  <c r="GK46" i="2"/>
  <c r="GH35" i="2"/>
  <c r="GH39" i="2"/>
  <c r="GH43" i="2"/>
  <c r="GH47" i="2"/>
  <c r="GI35" i="2"/>
  <c r="GM35" i="2" s="1"/>
  <c r="GI39" i="2"/>
  <c r="GM39" i="2" s="1"/>
  <c r="GI43" i="2"/>
  <c r="GM43" i="2" s="1"/>
  <c r="GJ36" i="2"/>
  <c r="GN36" i="2" s="1"/>
  <c r="GJ40" i="2"/>
  <c r="GN40" i="2" s="1"/>
  <c r="GJ44" i="2"/>
  <c r="GN44" i="2" s="1"/>
  <c r="GK36" i="2"/>
  <c r="GK40" i="2"/>
  <c r="GK44" i="2"/>
  <c r="FS37" i="2"/>
  <c r="FW37" i="2" s="1"/>
  <c r="FS41" i="2"/>
  <c r="FW41" i="2" s="1"/>
  <c r="FS45" i="2"/>
  <c r="FW45" i="2" s="1"/>
  <c r="FT37" i="2"/>
  <c r="FT41" i="2"/>
  <c r="FT45" i="2"/>
  <c r="FS34" i="2"/>
  <c r="FW34" i="2" s="1"/>
  <c r="FS42" i="2"/>
  <c r="FW42" i="2" s="1"/>
  <c r="FS46" i="2"/>
  <c r="FW46" i="2" s="1"/>
  <c r="FS38" i="2"/>
  <c r="FW38" i="2" s="1"/>
  <c r="FT34" i="2"/>
  <c r="FT38" i="2"/>
  <c r="FT42" i="2"/>
  <c r="FT46" i="2"/>
  <c r="FS35" i="2"/>
  <c r="FW35" i="2" s="1"/>
  <c r="FS39" i="2"/>
  <c r="FW39" i="2" s="1"/>
  <c r="FS43" i="2"/>
  <c r="FW43" i="2" s="1"/>
  <c r="FT39" i="2"/>
  <c r="FQ36" i="2"/>
  <c r="FQ40" i="2"/>
  <c r="FQ44" i="2"/>
  <c r="FQ48" i="2"/>
  <c r="FT47" i="2"/>
  <c r="FR36" i="2"/>
  <c r="FV36" i="2" s="1"/>
  <c r="FR40" i="2"/>
  <c r="FV40" i="2" s="1"/>
  <c r="FR44" i="2"/>
  <c r="FV44" i="2" s="1"/>
  <c r="FS47" i="2"/>
  <c r="FW47" i="2" s="1"/>
  <c r="FS36" i="2"/>
  <c r="FW36" i="2" s="1"/>
  <c r="FS40" i="2"/>
  <c r="FW40" i="2" s="1"/>
  <c r="FS44" i="2"/>
  <c r="FW44" i="2" s="1"/>
  <c r="FT35" i="2"/>
  <c r="FT43" i="2"/>
  <c r="FT36" i="2"/>
  <c r="FT40" i="2"/>
  <c r="FT44" i="2"/>
  <c r="FB37" i="2"/>
  <c r="FF37" i="2" s="1"/>
  <c r="FB41" i="2"/>
  <c r="FF41" i="2" s="1"/>
  <c r="FB45" i="2"/>
  <c r="FF45" i="2" s="1"/>
  <c r="FC37" i="2"/>
  <c r="FC41" i="2"/>
  <c r="FC45" i="2"/>
  <c r="FB34" i="2"/>
  <c r="FF34" i="2" s="1"/>
  <c r="FB38" i="2"/>
  <c r="FF38" i="2" s="1"/>
  <c r="FB42" i="2"/>
  <c r="FF42" i="2" s="1"/>
  <c r="FB46" i="2"/>
  <c r="FF46" i="2" s="1"/>
  <c r="FC34" i="2"/>
  <c r="FC38" i="2"/>
  <c r="FC42" i="2"/>
  <c r="FC46" i="2"/>
  <c r="FB43" i="2"/>
  <c r="FF43" i="2" s="1"/>
  <c r="EZ36" i="2"/>
  <c r="EZ40" i="2"/>
  <c r="FA36" i="2"/>
  <c r="FE36" i="2" s="1"/>
  <c r="FA40" i="2"/>
  <c r="FE40" i="2" s="1"/>
  <c r="FA44" i="2"/>
  <c r="FE44" i="2" s="1"/>
  <c r="FB47" i="2"/>
  <c r="FF47" i="2" s="1"/>
  <c r="EZ44" i="2"/>
  <c r="EZ48" i="2"/>
  <c r="FB36" i="2"/>
  <c r="FF36" i="2" s="1"/>
  <c r="FB40" i="2"/>
  <c r="FF40" i="2" s="1"/>
  <c r="FB44" i="2"/>
  <c r="FF44" i="2" s="1"/>
  <c r="FB48" i="2"/>
  <c r="FF48" i="2" s="1"/>
  <c r="FB35" i="2"/>
  <c r="FF35" i="2" s="1"/>
  <c r="FC35" i="2"/>
  <c r="FC39" i="2"/>
  <c r="FC43" i="2"/>
  <c r="FC47" i="2"/>
  <c r="FC36" i="2"/>
  <c r="FC40" i="2"/>
  <c r="FC44" i="2"/>
  <c r="EI34" i="2"/>
  <c r="EI37" i="2"/>
  <c r="EI38" i="2"/>
  <c r="EI41" i="2"/>
  <c r="EI42" i="2"/>
  <c r="EI45" i="2"/>
  <c r="EK41" i="2"/>
  <c r="EO41" i="2" s="1"/>
  <c r="EL41" i="2"/>
  <c r="EK34" i="2"/>
  <c r="EO34" i="2" s="1"/>
  <c r="EJ35" i="2"/>
  <c r="EN35" i="2" s="1"/>
  <c r="EK35" i="2"/>
  <c r="EO35" i="2" s="1"/>
  <c r="EK43" i="2"/>
  <c r="EO43" i="2" s="1"/>
  <c r="EJ41" i="2"/>
  <c r="EN41" i="2" s="1"/>
  <c r="EJ34" i="2"/>
  <c r="EN34" i="2" s="1"/>
  <c r="EJ42" i="2"/>
  <c r="EN42" i="2" s="1"/>
  <c r="EJ43" i="2"/>
  <c r="EN43" i="2" s="1"/>
  <c r="EJ37" i="2"/>
  <c r="EN37" i="2" s="1"/>
  <c r="EJ45" i="2"/>
  <c r="EN45" i="2" s="1"/>
  <c r="EK37" i="2"/>
  <c r="EO37" i="2" s="1"/>
  <c r="EK45" i="2"/>
  <c r="EO45" i="2" s="1"/>
  <c r="EL37" i="2"/>
  <c r="EL45" i="2"/>
  <c r="EJ38" i="2"/>
  <c r="EN38" i="2" s="1"/>
  <c r="EJ46" i="2"/>
  <c r="EN46" i="2" s="1"/>
  <c r="EJ39" i="2"/>
  <c r="EN39" i="2" s="1"/>
  <c r="EJ47" i="2"/>
  <c r="EN47" i="2" s="1"/>
  <c r="EK39" i="2"/>
  <c r="EO39" i="2" s="1"/>
  <c r="EK47" i="2"/>
  <c r="EO47" i="2" s="1"/>
  <c r="EK38" i="2"/>
  <c r="EO38" i="2" s="1"/>
  <c r="EK42" i="2"/>
  <c r="EO42" i="2" s="1"/>
  <c r="EK46" i="2"/>
  <c r="EO46" i="2" s="1"/>
  <c r="EL34" i="2"/>
  <c r="EL38" i="2"/>
  <c r="EL42" i="2"/>
  <c r="EL46" i="2"/>
  <c r="EI35" i="2"/>
  <c r="EI39" i="2"/>
  <c r="EI43" i="2"/>
  <c r="EI47" i="2"/>
  <c r="EL35" i="2"/>
  <c r="EL39" i="2"/>
  <c r="EI36" i="2"/>
  <c r="EI40" i="2"/>
  <c r="EI44" i="2"/>
  <c r="EI48" i="2"/>
  <c r="EL43" i="2"/>
  <c r="EL47" i="2"/>
  <c r="EJ36" i="2"/>
  <c r="EN36" i="2" s="1"/>
  <c r="EJ40" i="2"/>
  <c r="EN40" i="2" s="1"/>
  <c r="EJ44" i="2"/>
  <c r="EN44" i="2" s="1"/>
  <c r="EK36" i="2"/>
  <c r="EO36" i="2" s="1"/>
  <c r="EK40" i="2"/>
  <c r="EO40" i="2" s="1"/>
  <c r="EK44" i="2"/>
  <c r="EO44" i="2" s="1"/>
  <c r="EL36" i="2"/>
  <c r="EL40" i="2"/>
  <c r="EL44" i="2"/>
  <c r="DU46" i="2"/>
  <c r="DU38" i="2"/>
  <c r="DT38" i="2"/>
  <c r="DX38" i="2" s="1"/>
  <c r="DT46" i="2"/>
  <c r="DX46" i="2" s="1"/>
  <c r="DS38" i="2"/>
  <c r="DW38" i="2" s="1"/>
  <c r="DS46" i="2"/>
  <c r="DW46" i="2" s="1"/>
  <c r="DR41" i="2"/>
  <c r="DS41" i="2"/>
  <c r="DW41" i="2" s="1"/>
  <c r="DU41" i="2"/>
  <c r="DR45" i="2"/>
  <c r="DT41" i="2"/>
  <c r="DX41" i="2" s="1"/>
  <c r="DR42" i="2"/>
  <c r="DS42" i="2"/>
  <c r="DW42" i="2" s="1"/>
  <c r="DT34" i="2"/>
  <c r="DX34" i="2" s="1"/>
  <c r="DU42" i="2"/>
  <c r="DS37" i="2"/>
  <c r="DW37" i="2" s="1"/>
  <c r="DS45" i="2"/>
  <c r="DW45" i="2" s="1"/>
  <c r="DR34" i="2"/>
  <c r="DS34" i="2"/>
  <c r="DW34" i="2" s="1"/>
  <c r="DT42" i="2"/>
  <c r="DX42" i="2" s="1"/>
  <c r="DU34" i="2"/>
  <c r="DR37" i="2"/>
  <c r="DT37" i="2"/>
  <c r="DX37" i="2" s="1"/>
  <c r="DT45" i="2"/>
  <c r="DX45" i="2" s="1"/>
  <c r="DU37" i="2"/>
  <c r="DU45" i="2"/>
  <c r="DR38" i="2"/>
  <c r="DB42" i="2"/>
  <c r="DF42" i="2" s="1"/>
  <c r="DB45" i="2"/>
  <c r="DF45" i="2" s="1"/>
  <c r="DB37" i="2"/>
  <c r="DF37" i="2" s="1"/>
  <c r="DB34" i="2"/>
  <c r="DF34" i="2" s="1"/>
  <c r="DA42" i="2"/>
  <c r="DA45" i="2"/>
  <c r="DA37" i="2"/>
  <c r="DA34" i="2"/>
  <c r="DD41" i="2"/>
  <c r="DA38" i="2"/>
  <c r="DA46" i="2"/>
  <c r="DC34" i="2"/>
  <c r="DG34" i="2" s="1"/>
  <c r="DD42" i="2"/>
  <c r="DC37" i="2"/>
  <c r="DG37" i="2" s="1"/>
  <c r="DD45" i="2"/>
  <c r="DB38" i="2"/>
  <c r="DF38" i="2" s="1"/>
  <c r="DB46" i="2"/>
  <c r="DF46" i="2" s="1"/>
  <c r="DC42" i="2"/>
  <c r="DG42" i="2" s="1"/>
  <c r="DC45" i="2"/>
  <c r="DG45" i="2" s="1"/>
  <c r="DD37" i="2"/>
  <c r="DC38" i="2"/>
  <c r="DG38" i="2" s="1"/>
  <c r="DC46" i="2"/>
  <c r="DG46" i="2" s="1"/>
  <c r="DD38" i="2"/>
  <c r="DD46" i="2"/>
  <c r="DD34" i="2"/>
  <c r="DB41" i="2"/>
  <c r="DF41" i="2" s="1"/>
  <c r="DC41" i="2"/>
  <c r="DG41" i="2" s="1"/>
  <c r="CM46" i="2"/>
  <c r="CM34" i="2"/>
  <c r="CL34" i="2"/>
  <c r="CP34" i="2" s="1"/>
  <c r="CL45" i="2"/>
  <c r="CP45" i="2" s="1"/>
  <c r="BV34" i="2"/>
  <c r="BV37" i="2"/>
  <c r="BU45" i="2"/>
  <c r="BY45" i="2" s="1"/>
  <c r="BU37" i="2"/>
  <c r="BY37" i="2" s="1"/>
  <c r="BU46" i="2"/>
  <c r="BY46" i="2" s="1"/>
  <c r="BU38" i="2"/>
  <c r="BY38" i="2" s="1"/>
  <c r="BU34" i="2"/>
  <c r="BY34" i="2" s="1"/>
  <c r="BT45" i="2"/>
  <c r="BX45" i="2" s="1"/>
  <c r="BT46" i="2"/>
  <c r="BX46" i="2" s="1"/>
  <c r="BT38" i="2"/>
  <c r="BX38" i="2" s="1"/>
  <c r="BT37" i="2"/>
  <c r="BX37" i="2" s="1"/>
  <c r="BS45" i="2"/>
  <c r="BS41" i="2"/>
  <c r="BT41" i="2"/>
  <c r="BX41" i="2" s="1"/>
  <c r="BU41" i="2"/>
  <c r="BY41" i="2" s="1"/>
  <c r="BS34" i="2"/>
  <c r="BS42" i="2"/>
  <c r="BT34" i="2"/>
  <c r="BX34" i="2" s="1"/>
  <c r="BT42" i="2"/>
  <c r="BX42" i="2" s="1"/>
  <c r="BE41" i="2"/>
  <c r="BE46" i="2"/>
  <c r="BE38" i="2"/>
  <c r="BD42" i="2"/>
  <c r="BH42" i="2" s="1"/>
  <c r="BD45" i="2"/>
  <c r="BH45" i="2" s="1"/>
  <c r="AM38" i="2"/>
  <c r="AQ38" i="2" s="1"/>
  <c r="AN38" i="2"/>
  <c r="AN40" i="2"/>
  <c r="AN34" i="2"/>
  <c r="AN37" i="2"/>
  <c r="AM41" i="2"/>
  <c r="AQ41" i="2" s="1"/>
  <c r="AN36" i="2"/>
  <c r="AK42" i="2"/>
  <c r="AN41" i="2"/>
  <c r="AK45" i="2"/>
  <c r="AN42" i="2"/>
  <c r="AN44" i="2"/>
  <c r="AN45" i="2"/>
  <c r="AN46" i="2"/>
  <c r="AM42" i="2"/>
  <c r="AQ42" i="2" s="1"/>
  <c r="AM34" i="2"/>
  <c r="AQ34" i="2" s="1"/>
  <c r="AM45" i="2"/>
  <c r="AQ45" i="2" s="1"/>
  <c r="AM46" i="2"/>
  <c r="AQ46" i="2" s="1"/>
  <c r="AM37" i="2"/>
  <c r="AQ37" i="2" s="1"/>
  <c r="AL37" i="2"/>
  <c r="AP37" i="2" s="1"/>
  <c r="AL41" i="2"/>
  <c r="AP41" i="2" s="1"/>
  <c r="AL42" i="2"/>
  <c r="AP42" i="2" s="1"/>
  <c r="AL45" i="2"/>
  <c r="AP45" i="2" s="1"/>
  <c r="AL34" i="2"/>
  <c r="AP34" i="2" s="1"/>
  <c r="AL38" i="2"/>
  <c r="AP38" i="2" s="1"/>
  <c r="AL46" i="2"/>
  <c r="AP46" i="2" s="1"/>
  <c r="AK46" i="2"/>
  <c r="AK41" i="2"/>
  <c r="T45" i="2"/>
  <c r="W44" i="2"/>
  <c r="W40" i="2"/>
  <c r="W45" i="2"/>
  <c r="V45" i="2"/>
  <c r="Z45" i="2" s="1"/>
  <c r="W38" i="2"/>
  <c r="U45" i="2"/>
  <c r="Y45" i="2" s="1"/>
  <c r="U37" i="2"/>
  <c r="Y37" i="2" s="1"/>
  <c r="U46" i="2"/>
  <c r="Y46" i="2" s="1"/>
  <c r="V37" i="2"/>
  <c r="Z37" i="2" s="1"/>
  <c r="T46" i="2"/>
  <c r="W37" i="2"/>
  <c r="T38" i="2"/>
  <c r="U38" i="2"/>
  <c r="Y38" i="2" s="1"/>
  <c r="V46" i="2"/>
  <c r="Z46" i="2" s="1"/>
  <c r="V38" i="2"/>
  <c r="Z38" i="2" s="1"/>
  <c r="V41" i="2"/>
  <c r="Z41" i="2" s="1"/>
  <c r="W46" i="2"/>
  <c r="U41" i="2"/>
  <c r="Y41" i="2" s="1"/>
  <c r="U34" i="2"/>
  <c r="Y34" i="2" s="1"/>
  <c r="W41" i="2"/>
  <c r="W48" i="2"/>
  <c r="T34" i="2"/>
  <c r="V34" i="2"/>
  <c r="Z34" i="2" s="1"/>
  <c r="T42" i="2"/>
  <c r="T41" i="2"/>
  <c r="W34" i="2"/>
  <c r="U42" i="2"/>
  <c r="Y42" i="2" s="1"/>
  <c r="W36" i="2"/>
  <c r="V42" i="2"/>
  <c r="Z42" i="2" s="1"/>
  <c r="T37" i="2"/>
  <c r="W42" i="2"/>
  <c r="DR35" i="2"/>
  <c r="DT35" i="2"/>
  <c r="DX35" i="2" s="1"/>
  <c r="DT39" i="2"/>
  <c r="DX39" i="2" s="1"/>
  <c r="DT43" i="2"/>
  <c r="DX43" i="2" s="1"/>
  <c r="DT47" i="2"/>
  <c r="DX47" i="2" s="1"/>
  <c r="DS43" i="2"/>
  <c r="DW43" i="2" s="1"/>
  <c r="DU35" i="2"/>
  <c r="DU39" i="2"/>
  <c r="DU43" i="2"/>
  <c r="DU47" i="2"/>
  <c r="DR47" i="2"/>
  <c r="DS47" i="2"/>
  <c r="DW47" i="2" s="1"/>
  <c r="DR36" i="2"/>
  <c r="DR40" i="2"/>
  <c r="DR44" i="2"/>
  <c r="DR48" i="2"/>
  <c r="DS36" i="2"/>
  <c r="DW36" i="2" s="1"/>
  <c r="DS40" i="2"/>
  <c r="DW40" i="2" s="1"/>
  <c r="DS44" i="2"/>
  <c r="DW44" i="2" s="1"/>
  <c r="DS48" i="2"/>
  <c r="DW48" i="2" s="1"/>
  <c r="DS39" i="2"/>
  <c r="DW39" i="2" s="1"/>
  <c r="DT36" i="2"/>
  <c r="DX36" i="2" s="1"/>
  <c r="DT40" i="2"/>
  <c r="DX40" i="2" s="1"/>
  <c r="DT44" i="2"/>
  <c r="DX44" i="2" s="1"/>
  <c r="DR39" i="2"/>
  <c r="DR43" i="2"/>
  <c r="DU36" i="2"/>
  <c r="DU40" i="2"/>
  <c r="DU44" i="2"/>
  <c r="DA35" i="2"/>
  <c r="DB35" i="2"/>
  <c r="DF35" i="2" s="1"/>
  <c r="DC35" i="2"/>
  <c r="DG35" i="2" s="1"/>
  <c r="DC39" i="2"/>
  <c r="DG39" i="2" s="1"/>
  <c r="DC43" i="2"/>
  <c r="DG43" i="2" s="1"/>
  <c r="DC47" i="2"/>
  <c r="DG47" i="2" s="1"/>
  <c r="DA47" i="2"/>
  <c r="DD35" i="2"/>
  <c r="DD39" i="2"/>
  <c r="DD43" i="2"/>
  <c r="DD47" i="2"/>
  <c r="DA43" i="2"/>
  <c r="DA36" i="2"/>
  <c r="DA40" i="2"/>
  <c r="DA44" i="2"/>
  <c r="DA48" i="2"/>
  <c r="DB36" i="2"/>
  <c r="DF36" i="2" s="1"/>
  <c r="DB40" i="2"/>
  <c r="DF40" i="2" s="1"/>
  <c r="DB44" i="2"/>
  <c r="DF44" i="2" s="1"/>
  <c r="DB48" i="2"/>
  <c r="DF48" i="2" s="1"/>
  <c r="DB39" i="2"/>
  <c r="DF39" i="2" s="1"/>
  <c r="DB47" i="2"/>
  <c r="DF47" i="2" s="1"/>
  <c r="DC36" i="2"/>
  <c r="DG36" i="2" s="1"/>
  <c r="DC40" i="2"/>
  <c r="DG40" i="2" s="1"/>
  <c r="DC44" i="2"/>
  <c r="DG44" i="2" s="1"/>
  <c r="DA39" i="2"/>
  <c r="DD36" i="2"/>
  <c r="DD40" i="2"/>
  <c r="DD44" i="2"/>
  <c r="CM35" i="2"/>
  <c r="CM39" i="2"/>
  <c r="CM43" i="2"/>
  <c r="CM47" i="2"/>
  <c r="CM36" i="2"/>
  <c r="CM40" i="2"/>
  <c r="CM44" i="2"/>
  <c r="BS39" i="2"/>
  <c r="BS47" i="2"/>
  <c r="BU35" i="2"/>
  <c r="BY35" i="2" s="1"/>
  <c r="BU39" i="2"/>
  <c r="BY39" i="2" s="1"/>
  <c r="BU43" i="2"/>
  <c r="BY43" i="2" s="1"/>
  <c r="BS36" i="2"/>
  <c r="BS40" i="2"/>
  <c r="BS44" i="2"/>
  <c r="BS48" i="2"/>
  <c r="BS43" i="2"/>
  <c r="BT35" i="2"/>
  <c r="BX35" i="2" s="1"/>
  <c r="BT39" i="2"/>
  <c r="BX39" i="2" s="1"/>
  <c r="BV35" i="2"/>
  <c r="BV39" i="2"/>
  <c r="BV43" i="2"/>
  <c r="BT36" i="2"/>
  <c r="BX36" i="2" s="1"/>
  <c r="BT40" i="2"/>
  <c r="BX40" i="2" s="1"/>
  <c r="BT44" i="2"/>
  <c r="BX44" i="2" s="1"/>
  <c r="BT48" i="2"/>
  <c r="BX48" i="2" s="1"/>
  <c r="BT43" i="2"/>
  <c r="BX43" i="2" s="1"/>
  <c r="BU47" i="2"/>
  <c r="BY47" i="2" s="1"/>
  <c r="BV47" i="2"/>
  <c r="BU36" i="2"/>
  <c r="BY36" i="2" s="1"/>
  <c r="BU40" i="2"/>
  <c r="BY40" i="2" s="1"/>
  <c r="BU44" i="2"/>
  <c r="BY44" i="2" s="1"/>
  <c r="BV36" i="2"/>
  <c r="BV40" i="2"/>
  <c r="BV44" i="2"/>
  <c r="BB35" i="2"/>
  <c r="BB39" i="2"/>
  <c r="BD35" i="2"/>
  <c r="BH35" i="2" s="1"/>
  <c r="BD47" i="2"/>
  <c r="BH47" i="2" s="1"/>
  <c r="BD36" i="2"/>
  <c r="BH36" i="2" s="1"/>
  <c r="BD40" i="2"/>
  <c r="BH40" i="2" s="1"/>
  <c r="BD44" i="2"/>
  <c r="BH44" i="2" s="1"/>
  <c r="BD48" i="2"/>
  <c r="BH48" i="2" s="1"/>
  <c r="BD39" i="2"/>
  <c r="BH39" i="2" s="1"/>
  <c r="AK35" i="2"/>
  <c r="AK39" i="2"/>
  <c r="AK43" i="2"/>
  <c r="AL39" i="2"/>
  <c r="AP39" i="2" s="1"/>
  <c r="AL43" i="2"/>
  <c r="AP43" i="2" s="1"/>
  <c r="AM47" i="2"/>
  <c r="AQ47" i="2" s="1"/>
  <c r="AN35" i="2"/>
  <c r="AN39" i="2"/>
  <c r="AN47" i="2"/>
  <c r="AK36" i="2"/>
  <c r="AK40" i="2"/>
  <c r="AK44" i="2"/>
  <c r="AK48" i="2"/>
  <c r="AL35" i="2"/>
  <c r="AP35" i="2" s="1"/>
  <c r="AL47" i="2"/>
  <c r="AP47" i="2" s="1"/>
  <c r="AM39" i="2"/>
  <c r="AQ39" i="2" s="1"/>
  <c r="AM43" i="2"/>
  <c r="AQ43" i="2" s="1"/>
  <c r="AL36" i="2"/>
  <c r="AP36" i="2" s="1"/>
  <c r="AL40" i="2"/>
  <c r="AP40" i="2" s="1"/>
  <c r="AL44" i="2"/>
  <c r="AP44" i="2" s="1"/>
  <c r="AM35" i="2"/>
  <c r="AQ35" i="2" s="1"/>
  <c r="AM36" i="2"/>
  <c r="AQ36" i="2" s="1"/>
  <c r="AM40" i="2"/>
  <c r="AQ40" i="2" s="1"/>
  <c r="AM44" i="2"/>
  <c r="AQ44" i="2" s="1"/>
  <c r="T35" i="2"/>
  <c r="U39" i="2"/>
  <c r="Y39" i="2" s="1"/>
  <c r="U43" i="2"/>
  <c r="Y43" i="2" s="1"/>
  <c r="U47" i="2"/>
  <c r="Y47" i="2" s="1"/>
  <c r="V35" i="2"/>
  <c r="Z35" i="2" s="1"/>
  <c r="V39" i="2"/>
  <c r="Z39" i="2" s="1"/>
  <c r="V43" i="2"/>
  <c r="Z43" i="2" s="1"/>
  <c r="V47" i="2"/>
  <c r="Z47" i="2" s="1"/>
  <c r="T39" i="2"/>
  <c r="T43" i="2"/>
  <c r="T47" i="2"/>
  <c r="U35" i="2"/>
  <c r="Y35" i="2" s="1"/>
  <c r="W39" i="2"/>
  <c r="W43" i="2"/>
  <c r="T36" i="2"/>
  <c r="T40" i="2"/>
  <c r="T44" i="2"/>
  <c r="U36" i="2"/>
  <c r="Y36" i="2" s="1"/>
  <c r="U40" i="2"/>
  <c r="Y40" i="2" s="1"/>
  <c r="U44" i="2"/>
  <c r="Y44" i="2" s="1"/>
  <c r="W35" i="2"/>
  <c r="V36" i="2"/>
  <c r="Z36" i="2" s="1"/>
  <c r="V40" i="2"/>
  <c r="Z40" i="2" s="1"/>
  <c r="V44" i="2"/>
  <c r="Z44" i="2" s="1"/>
  <c r="AV34" i="2"/>
  <c r="AA34" i="2"/>
  <c r="AV45" i="2"/>
  <c r="AR46" i="2"/>
  <c r="GO38" i="2"/>
  <c r="FX43" i="2"/>
  <c r="GO45" i="2"/>
  <c r="CQ34" i="2"/>
  <c r="GS44" i="2"/>
  <c r="AA45" i="2"/>
  <c r="GO35" i="2"/>
  <c r="AT48" i="2"/>
  <c r="GO46" i="2"/>
  <c r="AA37" i="2"/>
  <c r="BZ42" i="2"/>
  <c r="GO47" i="2"/>
  <c r="DH43" i="2"/>
  <c r="AR45" i="2"/>
  <c r="FX40" i="2"/>
  <c r="CQ42" i="2"/>
  <c r="DY43" i="2"/>
  <c r="GO37" i="2"/>
  <c r="FX47" i="2"/>
  <c r="CQ38" i="2"/>
  <c r="AT45" i="2"/>
  <c r="CQ46" i="2"/>
  <c r="FG40" i="2"/>
  <c r="AV36" i="2"/>
  <c r="BF35" i="2"/>
  <c r="BN35" i="2" s="1"/>
  <c r="GO43" i="2"/>
  <c r="AT35" i="2"/>
  <c r="AT44" i="2"/>
  <c r="DH34" i="2"/>
  <c r="EP39" i="2"/>
  <c r="AA44" i="2"/>
  <c r="BZ36" i="2"/>
  <c r="FG46" i="2"/>
  <c r="FG44" i="2"/>
  <c r="AA43" i="2"/>
  <c r="GS40" i="2"/>
  <c r="AA36" i="2"/>
  <c r="AT40" i="2"/>
  <c r="FX38" i="2"/>
  <c r="EP34" i="2"/>
  <c r="EP40" i="2"/>
  <c r="FG43" i="2"/>
  <c r="AR44" i="2"/>
  <c r="BZ37" i="2"/>
  <c r="EP36" i="2"/>
  <c r="DH45" i="2"/>
  <c r="BZ43" i="2"/>
  <c r="DY44" i="2"/>
  <c r="AR41" i="2"/>
  <c r="FX41" i="2"/>
  <c r="BZ41" i="2"/>
  <c r="AA42" i="2"/>
  <c r="FX42" i="2"/>
  <c r="DY35" i="2"/>
  <c r="AT46" i="2"/>
  <c r="AA41" i="2"/>
  <c r="BI41" i="2"/>
  <c r="BZ45" i="2"/>
  <c r="EP43" i="2"/>
  <c r="EP47" i="2"/>
  <c r="AA40" i="2"/>
  <c r="FG36" i="2"/>
  <c r="CQ47" i="2"/>
  <c r="BZ35" i="2"/>
  <c r="DH44" i="2"/>
  <c r="DH37" i="2"/>
  <c r="FX45" i="2"/>
  <c r="EP41" i="2"/>
  <c r="DY34" i="2"/>
  <c r="AT38" i="2"/>
  <c r="GQ47" i="2"/>
  <c r="AA38" i="2"/>
  <c r="FG41" i="2"/>
  <c r="DH42" i="2"/>
  <c r="GA48" i="2"/>
  <c r="BZ47" i="2"/>
  <c r="AV46" i="2"/>
  <c r="CQ45" i="2"/>
  <c r="GS46" i="2"/>
  <c r="GS47" i="2"/>
  <c r="EP44" i="2"/>
  <c r="GO39" i="2"/>
  <c r="GR48" i="2"/>
  <c r="FX34" i="2"/>
  <c r="DY37" i="2"/>
  <c r="BI46" i="2"/>
  <c r="GQ36" i="2"/>
  <c r="EP37" i="2"/>
  <c r="AT36" i="2"/>
  <c r="GS34" i="2"/>
  <c r="FG45" i="2"/>
  <c r="DY42" i="2"/>
  <c r="BI38" i="2"/>
  <c r="FG38" i="2"/>
  <c r="BZ38" i="2"/>
  <c r="FX37" i="2"/>
  <c r="GO36" i="2"/>
  <c r="DY41" i="2"/>
  <c r="AV35" i="2"/>
  <c r="AT34" i="2"/>
  <c r="GQ46" i="2"/>
  <c r="AV48" i="2"/>
  <c r="CQ48" i="2"/>
  <c r="GQ40" i="2"/>
  <c r="AV44" i="2"/>
  <c r="BI47" i="2"/>
  <c r="DH36" i="2"/>
  <c r="DH35" i="2"/>
  <c r="AR42" i="2"/>
  <c r="AA39" i="2"/>
  <c r="FJ48" i="2"/>
  <c r="FG47" i="2"/>
  <c r="EP38" i="2"/>
  <c r="DY46" i="2"/>
  <c r="BZ39" i="2"/>
  <c r="GQ44" i="2"/>
  <c r="DH47" i="2"/>
  <c r="FG34" i="2"/>
  <c r="EP42" i="2"/>
  <c r="CC48" i="2"/>
  <c r="BZ44" i="2"/>
  <c r="GO44" i="2"/>
  <c r="AR40" i="2"/>
  <c r="CQ35" i="2"/>
  <c r="DH38" i="2"/>
  <c r="FX36" i="2"/>
  <c r="AR48" i="2"/>
  <c r="DH41" i="2"/>
  <c r="DH40" i="2"/>
  <c r="EP45" i="2"/>
  <c r="BZ46" i="2"/>
  <c r="DY39" i="2"/>
  <c r="AE48" i="2"/>
  <c r="GQ34" i="2"/>
  <c r="FX46" i="2"/>
  <c r="ES48" i="2"/>
  <c r="DY38" i="2"/>
  <c r="EP35" i="2"/>
  <c r="FG35" i="2"/>
  <c r="AR37" i="2"/>
  <c r="AR38" i="2"/>
  <c r="BF39" i="2"/>
  <c r="BN39" i="2" s="1"/>
  <c r="AA46" i="2"/>
  <c r="GO41" i="2"/>
  <c r="AR47" i="2"/>
  <c r="CQ40" i="2"/>
  <c r="AV40" i="2"/>
  <c r="GQ38" i="2"/>
  <c r="CQ43" i="2"/>
  <c r="GQ43" i="2"/>
  <c r="CQ39" i="2"/>
  <c r="DY47" i="2"/>
  <c r="GO42" i="2"/>
  <c r="GO34" i="2"/>
  <c r="CQ36" i="2"/>
  <c r="DY40" i="2"/>
  <c r="CQ44" i="2"/>
  <c r="DK48" i="2"/>
  <c r="DH46" i="2"/>
  <c r="FG37" i="2"/>
  <c r="CQ41" i="2"/>
  <c r="BZ34" i="2"/>
  <c r="DY45" i="2"/>
  <c r="FX35" i="2"/>
  <c r="DY36" i="2"/>
  <c r="GS43" i="2"/>
  <c r="FX44" i="2"/>
  <c r="FG39" i="2"/>
  <c r="AR34" i="2"/>
  <c r="AT37" i="2"/>
  <c r="AV38" i="2"/>
  <c r="AD47" i="2"/>
  <c r="AC48" i="2"/>
  <c r="FG42" i="2"/>
  <c r="AA48" i="2"/>
  <c r="GS38" i="2"/>
  <c r="DH39" i="2"/>
  <c r="AV37" i="2"/>
  <c r="GS36" i="2"/>
  <c r="FX39" i="2"/>
  <c r="AU43" i="2"/>
  <c r="GO40" i="2"/>
  <c r="AA35" i="2"/>
  <c r="CQ37" i="2"/>
  <c r="AR36" i="2"/>
  <c r="CN47" i="2"/>
  <c r="CV47" i="2" s="1"/>
  <c r="AR35" i="2"/>
  <c r="BZ40" i="2"/>
  <c r="AR39" i="2"/>
  <c r="EP46" i="2"/>
  <c r="EB48" i="2"/>
  <c r="BF44" i="2"/>
  <c r="BN44" i="2" s="1"/>
  <c r="DX25" i="2" l="1"/>
  <c r="DR10" i="2" s="1"/>
  <c r="BC43" i="2"/>
  <c r="BG43" i="2" s="1"/>
  <c r="BC40" i="2"/>
  <c r="BG40" i="2" s="1"/>
  <c r="BC36" i="2"/>
  <c r="BG36" i="2" s="1"/>
  <c r="BC39" i="2"/>
  <c r="BG39" i="2" s="1"/>
  <c r="BE34" i="2"/>
  <c r="BE35" i="2"/>
  <c r="BE40" i="2"/>
  <c r="BE37" i="2"/>
  <c r="BE44" i="2"/>
  <c r="BE39" i="2"/>
  <c r="BE42" i="2"/>
  <c r="BC42" i="2"/>
  <c r="BG42" i="2" s="1"/>
  <c r="CK44" i="2"/>
  <c r="CO44" i="2" s="1"/>
  <c r="CK41" i="2"/>
  <c r="CO41" i="2" s="1"/>
  <c r="CL47" i="2"/>
  <c r="CP47" i="2" s="1"/>
  <c r="CK47" i="2"/>
  <c r="CO47" i="2" s="1"/>
  <c r="CK35" i="2"/>
  <c r="CO35" i="2" s="1"/>
  <c r="CK40" i="2"/>
  <c r="CO40" i="2" s="1"/>
  <c r="CK36" i="2"/>
  <c r="CO36" i="2" s="1"/>
  <c r="CK43" i="2"/>
  <c r="CO43" i="2" s="1"/>
  <c r="CK39" i="2"/>
  <c r="CO39" i="2" s="1"/>
  <c r="BE36" i="2"/>
  <c r="BB34" i="2"/>
  <c r="BE43" i="2"/>
  <c r="BC45" i="2"/>
  <c r="BG45" i="2" s="1"/>
  <c r="BC35" i="2"/>
  <c r="BG35" i="2" s="1"/>
  <c r="BC34" i="2"/>
  <c r="BG34" i="2" s="1"/>
  <c r="BC48" i="2"/>
  <c r="BG48" i="2" s="1"/>
  <c r="BB40" i="2"/>
  <c r="BB36" i="2"/>
  <c r="BB37" i="2"/>
  <c r="BB41" i="2"/>
  <c r="BB42" i="2"/>
  <c r="BB47" i="2"/>
  <c r="BB43" i="2"/>
  <c r="BB48" i="2"/>
  <c r="CJ43" i="2"/>
  <c r="CL43" i="2"/>
  <c r="CP43" i="2" s="1"/>
  <c r="CJ39" i="2"/>
  <c r="CL39" i="2"/>
  <c r="CP39" i="2" s="1"/>
  <c r="CJ48" i="2"/>
  <c r="CL35" i="2"/>
  <c r="CP35" i="2" s="1"/>
  <c r="CJ44" i="2"/>
  <c r="CL44" i="2"/>
  <c r="CP44" i="2" s="1"/>
  <c r="CJ40" i="2"/>
  <c r="CL40" i="2"/>
  <c r="CP40" i="2" s="1"/>
  <c r="CJ36" i="2"/>
  <c r="CJ35" i="2"/>
  <c r="CL41" i="2"/>
  <c r="CP41" i="2" s="1"/>
  <c r="CL36" i="2"/>
  <c r="CP36" i="2" s="1"/>
  <c r="CL42" i="2"/>
  <c r="CP42" i="2" s="1"/>
  <c r="CL37" i="2"/>
  <c r="CP37" i="2" s="1"/>
  <c r="CL38" i="2"/>
  <c r="CP38" i="2" s="1"/>
  <c r="CL46" i="2"/>
  <c r="CP46" i="2" s="1"/>
  <c r="CK48" i="2"/>
  <c r="CO48" i="2" s="1"/>
  <c r="CK38" i="2"/>
  <c r="CO38" i="2" s="1"/>
  <c r="CK45" i="2"/>
  <c r="CO45" i="2" s="1"/>
  <c r="CK37" i="2"/>
  <c r="CO37" i="2" s="1"/>
  <c r="CK34" i="2"/>
  <c r="CO34" i="2" s="1"/>
  <c r="CK46" i="2"/>
  <c r="CO46" i="2" s="1"/>
  <c r="CJ41" i="2"/>
  <c r="CJ38" i="2"/>
  <c r="CJ42" i="2"/>
  <c r="CJ46" i="2"/>
  <c r="CJ45" i="2"/>
  <c r="CJ37" i="2"/>
  <c r="CJ34" i="2"/>
  <c r="BB45" i="2"/>
  <c r="BB46" i="2"/>
  <c r="BB38" i="2"/>
  <c r="BE48" i="2"/>
  <c r="BE45" i="2"/>
  <c r="BC47" i="2"/>
  <c r="BG47" i="2" s="1"/>
  <c r="BC41" i="2"/>
  <c r="BG41" i="2" s="1"/>
  <c r="BC38" i="2"/>
  <c r="BG38" i="2" s="1"/>
  <c r="BC46" i="2"/>
  <c r="BG46" i="2" s="1"/>
  <c r="BC37" i="2"/>
  <c r="BG37" i="2" s="1"/>
  <c r="BH25" i="2"/>
  <c r="BB10" i="2" s="1"/>
  <c r="FV25" i="2"/>
  <c r="FQ9" i="2" s="1"/>
  <c r="FE25" i="2"/>
  <c r="EZ9" i="2" s="1"/>
  <c r="GN25" i="2"/>
  <c r="GH10" i="2" s="1"/>
  <c r="GM25" i="2"/>
  <c r="GH9" i="2" s="1"/>
  <c r="FW25" i="2"/>
  <c r="FQ10" i="2" s="1"/>
  <c r="FF25" i="2"/>
  <c r="EZ10" i="2" s="1"/>
  <c r="EO25" i="2"/>
  <c r="EI10" i="2" s="1"/>
  <c r="EN25" i="2"/>
  <c r="EI9" i="2" s="1"/>
  <c r="DW25" i="2"/>
  <c r="DR9" i="2" s="1"/>
  <c r="DF25" i="2"/>
  <c r="DA9" i="2" s="1"/>
  <c r="DG25" i="2"/>
  <c r="DA10" i="2" s="1"/>
  <c r="BX25" i="2"/>
  <c r="BS9" i="2" s="1"/>
  <c r="BY25" i="2"/>
  <c r="BS10" i="2" s="1"/>
  <c r="AQ25" i="2"/>
  <c r="AK10" i="2" s="1"/>
  <c r="AP25" i="2"/>
  <c r="AK9" i="2" s="1"/>
  <c r="Z25" i="2"/>
  <c r="T10" i="2" s="1"/>
  <c r="Y25" i="2"/>
  <c r="T9" i="2" s="1"/>
  <c r="BI37" i="2"/>
  <c r="ES36" i="2"/>
  <c r="BI35" i="2"/>
  <c r="AE45" i="2"/>
  <c r="AV43" i="2"/>
  <c r="DK43" i="2"/>
  <c r="BF36" i="2"/>
  <c r="FJ47" i="2"/>
  <c r="GQ39" i="2"/>
  <c r="AU39" i="2"/>
  <c r="AD35" i="2"/>
  <c r="EB45" i="2"/>
  <c r="GS48" i="2"/>
  <c r="ES43" i="2"/>
  <c r="AD36" i="2"/>
  <c r="BF47" i="2"/>
  <c r="BN47" i="2" s="1"/>
  <c r="BI44" i="2"/>
  <c r="GA34" i="2"/>
  <c r="AT42" i="2"/>
  <c r="BL46" i="2"/>
  <c r="AE40" i="2"/>
  <c r="BI34" i="2"/>
  <c r="AE44" i="2"/>
  <c r="DK46" i="2"/>
  <c r="GS42" i="2"/>
  <c r="GQ48" i="2"/>
  <c r="BI43" i="2"/>
  <c r="AU48" i="2"/>
  <c r="ES41" i="2"/>
  <c r="AE39" i="2"/>
  <c r="CT42" i="2"/>
  <c r="BM35" i="2"/>
  <c r="BF48" i="2"/>
  <c r="GR43" i="2"/>
  <c r="EB41" i="2"/>
  <c r="BF43" i="2"/>
  <c r="EB34" i="2"/>
  <c r="CT47" i="2"/>
  <c r="ES37" i="2"/>
  <c r="AD40" i="2"/>
  <c r="ES44" i="2"/>
  <c r="AE36" i="2"/>
  <c r="CT39" i="2"/>
  <c r="CN40" i="2"/>
  <c r="AU46" i="2"/>
  <c r="ES35" i="2"/>
  <c r="EB44" i="2"/>
  <c r="GQ37" i="2"/>
  <c r="AC47" i="2"/>
  <c r="AU36" i="2"/>
  <c r="GA37" i="2"/>
  <c r="AU45" i="2"/>
  <c r="AE35" i="2"/>
  <c r="EB35" i="2"/>
  <c r="CT36" i="2"/>
  <c r="FJ39" i="2"/>
  <c r="DK39" i="2"/>
  <c r="FJ37" i="2"/>
  <c r="AC44" i="2"/>
  <c r="BN36" i="2"/>
  <c r="GQ42" i="2"/>
  <c r="CN43" i="2"/>
  <c r="CV43" i="2" s="1"/>
  <c r="CN45" i="2"/>
  <c r="BK39" i="2"/>
  <c r="GA35" i="2"/>
  <c r="GS37" i="2"/>
  <c r="BM44" i="2"/>
  <c r="FJ45" i="2"/>
  <c r="BF45" i="2"/>
  <c r="AU40" i="2"/>
  <c r="CS47" i="2"/>
  <c r="GA43" i="2"/>
  <c r="AD48" i="2"/>
  <c r="CN46" i="2"/>
  <c r="BF41" i="2"/>
  <c r="BN41" i="2" s="1"/>
  <c r="ES40" i="2"/>
  <c r="AU37" i="2"/>
  <c r="AD34" i="2"/>
  <c r="GA36" i="2"/>
  <c r="DK44" i="2"/>
  <c r="CN48" i="2"/>
  <c r="AV41" i="2"/>
  <c r="AV42" i="2"/>
  <c r="GQ41" i="2"/>
  <c r="CC35" i="2"/>
  <c r="CN38" i="2"/>
  <c r="CV38" i="2" s="1"/>
  <c r="CT34" i="2"/>
  <c r="FJ38" i="2"/>
  <c r="AD45" i="2"/>
  <c r="CN41" i="2"/>
  <c r="ES47" i="2"/>
  <c r="AE41" i="2"/>
  <c r="AC35" i="2"/>
  <c r="AC37" i="2"/>
  <c r="CC34" i="2"/>
  <c r="CC37" i="2"/>
  <c r="EB42" i="2"/>
  <c r="EB36" i="2"/>
  <c r="CT48" i="2"/>
  <c r="AU38" i="2"/>
  <c r="AE37" i="2"/>
  <c r="FJ40" i="2"/>
  <c r="GA42" i="2"/>
  <c r="GR36" i="2"/>
  <c r="AC39" i="2"/>
  <c r="AE46" i="2"/>
  <c r="EB46" i="2"/>
  <c r="AC36" i="2"/>
  <c r="AC42" i="2"/>
  <c r="BL41" i="2"/>
  <c r="DK38" i="2"/>
  <c r="AC46" i="2"/>
  <c r="DK41" i="2"/>
  <c r="AE47" i="2"/>
  <c r="FJ41" i="2"/>
  <c r="GA39" i="2"/>
  <c r="CN39" i="2"/>
  <c r="CT38" i="2"/>
  <c r="FJ34" i="2"/>
  <c r="DK47" i="2"/>
  <c r="CV46" i="2"/>
  <c r="CN44" i="2"/>
  <c r="CV44" i="2" s="1"/>
  <c r="AU42" i="2"/>
  <c r="BK44" i="2"/>
  <c r="CT44" i="2"/>
  <c r="GA38" i="2"/>
  <c r="DK37" i="2"/>
  <c r="GS41" i="2"/>
  <c r="CU47" i="2"/>
  <c r="GR37" i="2"/>
  <c r="CN36" i="2"/>
  <c r="CC36" i="2"/>
  <c r="AD37" i="2"/>
  <c r="BI48" i="2"/>
  <c r="CT46" i="2"/>
  <c r="BI45" i="2"/>
  <c r="DK40" i="2"/>
  <c r="CC40" i="2"/>
  <c r="CN42" i="2"/>
  <c r="FJ36" i="2"/>
  <c r="GA46" i="2"/>
  <c r="CV40" i="2"/>
  <c r="GR44" i="2"/>
  <c r="FJ43" i="2"/>
  <c r="CC41" i="2"/>
  <c r="BF34" i="2"/>
  <c r="BN34" i="2" s="1"/>
  <c r="AU44" i="2"/>
  <c r="CC44" i="2"/>
  <c r="DK35" i="2"/>
  <c r="GR39" i="2"/>
  <c r="GR45" i="2"/>
  <c r="BI42" i="2"/>
  <c r="CT37" i="2"/>
  <c r="GR34" i="2"/>
  <c r="AU47" i="2"/>
  <c r="FJ42" i="2"/>
  <c r="CC38" i="2"/>
  <c r="CT41" i="2"/>
  <c r="BF38" i="2"/>
  <c r="BK35" i="2"/>
  <c r="AE34" i="2"/>
  <c r="CT40" i="2"/>
  <c r="CV39" i="2"/>
  <c r="CV41" i="2"/>
  <c r="AD41" i="2"/>
  <c r="GR35" i="2"/>
  <c r="GR47" i="2"/>
  <c r="GQ35" i="2"/>
  <c r="DK42" i="2"/>
  <c r="EB40" i="2"/>
  <c r="GR46" i="2"/>
  <c r="GA41" i="2"/>
  <c r="ES45" i="2"/>
  <c r="GR40" i="2"/>
  <c r="AE43" i="2"/>
  <c r="AC41" i="2"/>
  <c r="GA47" i="2"/>
  <c r="GR38" i="2"/>
  <c r="DK34" i="2"/>
  <c r="AD43" i="2"/>
  <c r="AD39" i="2"/>
  <c r="ES42" i="2"/>
  <c r="GS35" i="2"/>
  <c r="EU48" i="2"/>
  <c r="CV36" i="2"/>
  <c r="CV45" i="2"/>
  <c r="AE42" i="2"/>
  <c r="AC43" i="2"/>
  <c r="GA45" i="2"/>
  <c r="GA44" i="2"/>
  <c r="AC40" i="2"/>
  <c r="CN35" i="2"/>
  <c r="AC34" i="2"/>
  <c r="AU41" i="2"/>
  <c r="AT41" i="2"/>
  <c r="AU34" i="2"/>
  <c r="FJ46" i="2"/>
  <c r="EB39" i="2"/>
  <c r="ES39" i="2"/>
  <c r="AD42" i="2"/>
  <c r="DK45" i="2"/>
  <c r="CC46" i="2"/>
  <c r="EB37" i="2"/>
  <c r="CT43" i="2"/>
  <c r="BN48" i="2"/>
  <c r="BN45" i="2"/>
  <c r="CV35" i="2"/>
  <c r="BL38" i="2"/>
  <c r="CC45" i="2"/>
  <c r="AD44" i="2"/>
  <c r="AD38" i="2"/>
  <c r="EB43" i="2"/>
  <c r="DK36" i="2"/>
  <c r="GR42" i="2"/>
  <c r="AV39" i="2"/>
  <c r="CN37" i="2"/>
  <c r="CV37" i="2" s="1"/>
  <c r="CC42" i="2"/>
  <c r="BF42" i="2"/>
  <c r="BN42" i="2" s="1"/>
  <c r="BF37" i="2"/>
  <c r="FJ35" i="2"/>
  <c r="BL47" i="2"/>
  <c r="EB47" i="2"/>
  <c r="BN43" i="2"/>
  <c r="CV42" i="2"/>
  <c r="AT43" i="2"/>
  <c r="BI40" i="2"/>
  <c r="AU35" i="2"/>
  <c r="GA40" i="2"/>
  <c r="BI36" i="2"/>
  <c r="ES38" i="2"/>
  <c r="CC47" i="2"/>
  <c r="EB38" i="2"/>
  <c r="CN34" i="2"/>
  <c r="CV34" i="2" s="1"/>
  <c r="CT35" i="2"/>
  <c r="AT39" i="2"/>
  <c r="GR41" i="2"/>
  <c r="CV48" i="2"/>
  <c r="AE38" i="2"/>
  <c r="AC45" i="2"/>
  <c r="CT45" i="2"/>
  <c r="AD46" i="2"/>
  <c r="ES46" i="2"/>
  <c r="BN38" i="2"/>
  <c r="FJ44" i="2"/>
  <c r="BI39" i="2"/>
  <c r="BF40" i="2"/>
  <c r="BN40" i="2" s="1"/>
  <c r="AC38" i="2"/>
  <c r="BN37" i="2"/>
  <c r="GS39" i="2"/>
  <c r="CC39" i="2"/>
  <c r="BF46" i="2"/>
  <c r="BN46" i="2" s="1"/>
  <c r="BM39" i="2"/>
  <c r="ES34" i="2"/>
  <c r="CC43" i="2"/>
  <c r="AB46" i="2" l="1"/>
  <c r="AG46" i="2" s="1"/>
  <c r="AB34" i="2"/>
  <c r="AG34" i="2" s="1"/>
  <c r="AB38" i="2"/>
  <c r="AG38" i="2" s="1"/>
  <c r="AB42" i="2"/>
  <c r="AG42" i="2" s="1"/>
  <c r="CP25" i="2"/>
  <c r="CJ10" i="2" s="1"/>
  <c r="CO25" i="2"/>
  <c r="CJ9" i="2" s="1"/>
  <c r="GP48" i="2"/>
  <c r="GU48" i="2" s="1"/>
  <c r="BG25" i="2"/>
  <c r="BB9" i="2" s="1"/>
  <c r="GP41" i="2"/>
  <c r="GU41" i="2" s="1"/>
  <c r="GP37" i="2"/>
  <c r="GU37" i="2" s="1"/>
  <c r="GP45" i="2"/>
  <c r="GU45" i="2" s="1"/>
  <c r="FY39" i="2"/>
  <c r="GD39" i="2" s="1"/>
  <c r="FY45" i="2"/>
  <c r="GD45" i="2" s="1"/>
  <c r="FY35" i="2"/>
  <c r="GD35" i="2" s="1"/>
  <c r="FH45" i="2"/>
  <c r="FM45" i="2" s="1"/>
  <c r="FH43" i="2"/>
  <c r="FM43" i="2" s="1"/>
  <c r="FH41" i="2"/>
  <c r="FM41" i="2" s="1"/>
  <c r="FH37" i="2"/>
  <c r="FM37" i="2" s="1"/>
  <c r="EQ46" i="2"/>
  <c r="EV46" i="2" s="1"/>
  <c r="EQ38" i="2"/>
  <c r="EV38" i="2" s="1"/>
  <c r="EQ45" i="2"/>
  <c r="EV45" i="2" s="1"/>
  <c r="EQ41" i="2"/>
  <c r="EV41" i="2" s="1"/>
  <c r="EQ37" i="2"/>
  <c r="EV37" i="2" s="1"/>
  <c r="AS38" i="2"/>
  <c r="AX38" i="2" s="1"/>
  <c r="AS42" i="2"/>
  <c r="AX42" i="2" s="1"/>
  <c r="AS46" i="2"/>
  <c r="AX46" i="2" s="1"/>
  <c r="DZ46" i="2"/>
  <c r="EE46" i="2" s="1"/>
  <c r="DZ38" i="2"/>
  <c r="EE38" i="2" s="1"/>
  <c r="DZ41" i="2"/>
  <c r="EE41" i="2" s="1"/>
  <c r="DZ34" i="2"/>
  <c r="DZ37" i="2"/>
  <c r="EE37" i="2" s="1"/>
  <c r="DZ45" i="2"/>
  <c r="EE45" i="2" s="1"/>
  <c r="DZ42" i="2"/>
  <c r="EE42" i="2" s="1"/>
  <c r="DI46" i="2"/>
  <c r="DN46" i="2" s="1"/>
  <c r="DI45" i="2"/>
  <c r="DN45" i="2" s="1"/>
  <c r="DI41" i="2"/>
  <c r="DN41" i="2" s="1"/>
  <c r="DI37" i="2"/>
  <c r="DN37" i="2" s="1"/>
  <c r="DI42" i="2"/>
  <c r="DN42" i="2" s="1"/>
  <c r="DI34" i="2"/>
  <c r="DI38" i="2"/>
  <c r="DN38" i="2" s="1"/>
  <c r="CA35" i="2"/>
  <c r="CF35" i="2" s="1"/>
  <c r="CA41" i="2"/>
  <c r="CF41" i="2" s="1"/>
  <c r="CA37" i="2"/>
  <c r="CF37" i="2" s="1"/>
  <c r="CA34" i="2"/>
  <c r="CA38" i="2"/>
  <c r="CF38" i="2" s="1"/>
  <c r="CA45" i="2"/>
  <c r="CF45" i="2" s="1"/>
  <c r="CA42" i="2"/>
  <c r="CF42" i="2" s="1"/>
  <c r="CA46" i="2"/>
  <c r="CF46" i="2" s="1"/>
  <c r="AS47" i="2"/>
  <c r="AX47" i="2" s="1"/>
  <c r="AS41" i="2"/>
  <c r="AX41" i="2" s="1"/>
  <c r="AS34" i="2"/>
  <c r="AS45" i="2"/>
  <c r="AX45" i="2" s="1"/>
  <c r="AS37" i="2"/>
  <c r="AX37" i="2" s="1"/>
  <c r="AB45" i="2"/>
  <c r="AG45" i="2" s="1"/>
  <c r="AB41" i="2"/>
  <c r="AG41" i="2" s="1"/>
  <c r="AB48" i="2"/>
  <c r="AG48" i="2" s="1"/>
  <c r="AB37" i="2"/>
  <c r="AG37" i="2" s="1"/>
  <c r="BL36" i="2"/>
  <c r="CU35" i="2"/>
  <c r="BM38" i="2"/>
  <c r="BM45" i="2"/>
  <c r="CS41" i="2"/>
  <c r="ET48" i="2"/>
  <c r="CS48" i="2"/>
  <c r="BL40" i="2"/>
  <c r="CS37" i="2"/>
  <c r="BK43" i="2"/>
  <c r="BM46" i="2"/>
  <c r="BM34" i="2"/>
  <c r="BK47" i="2"/>
  <c r="BM36" i="2"/>
  <c r="BL37" i="2"/>
  <c r="BK40" i="2"/>
  <c r="CU40" i="2"/>
  <c r="BL44" i="2"/>
  <c r="CU42" i="2"/>
  <c r="CU38" i="2"/>
  <c r="BK45" i="2"/>
  <c r="BL35" i="2"/>
  <c r="CU41" i="2"/>
  <c r="CS36" i="2"/>
  <c r="CU39" i="2"/>
  <c r="ER48" i="2"/>
  <c r="CS46" i="2"/>
  <c r="BM48" i="2"/>
  <c r="BK46" i="2"/>
  <c r="BK48" i="2"/>
  <c r="BK42" i="2"/>
  <c r="BM47" i="2"/>
  <c r="BK41" i="2"/>
  <c r="BK34" i="2"/>
  <c r="CS38" i="2"/>
  <c r="CU36" i="2"/>
  <c r="CU37" i="2"/>
  <c r="CS44" i="2"/>
  <c r="CU44" i="2"/>
  <c r="BL43" i="2"/>
  <c r="BM43" i="2"/>
  <c r="CS34" i="2"/>
  <c r="BM37" i="2"/>
  <c r="CU46" i="2"/>
  <c r="CS45" i="2"/>
  <c r="BM41" i="2"/>
  <c r="BK36" i="2"/>
  <c r="CS40" i="2"/>
  <c r="CS35" i="2"/>
  <c r="CU34" i="2"/>
  <c r="BL34" i="2"/>
  <c r="CS42" i="2"/>
  <c r="BL45" i="2"/>
  <c r="BL48" i="2"/>
  <c r="BM42" i="2"/>
  <c r="BK38" i="2"/>
  <c r="CS43" i="2"/>
  <c r="CU43" i="2"/>
  <c r="BL39" i="2"/>
  <c r="CU45" i="2"/>
  <c r="BM40" i="2"/>
  <c r="CS39" i="2"/>
  <c r="BK37" i="2"/>
  <c r="BL42" i="2"/>
  <c r="CU48" i="2"/>
  <c r="CR41" i="2" l="1"/>
  <c r="CW41" i="2" s="1"/>
  <c r="CR46" i="2"/>
  <c r="CW46" i="2" s="1"/>
  <c r="CR45" i="2"/>
  <c r="CW45" i="2" s="1"/>
  <c r="CR42" i="2"/>
  <c r="CW42" i="2" s="1"/>
  <c r="CR34" i="2"/>
  <c r="CW34" i="2" s="1"/>
  <c r="BJ42" i="2"/>
  <c r="BO42" i="2" s="1"/>
  <c r="BJ34" i="2"/>
  <c r="BO34" i="2" s="1"/>
  <c r="BJ37" i="2"/>
  <c r="BO37" i="2" s="1"/>
  <c r="BJ41" i="2"/>
  <c r="BO41" i="2" s="1"/>
  <c r="CR37" i="2"/>
  <c r="CW37" i="2" s="1"/>
  <c r="CR38" i="2"/>
  <c r="CW38" i="2" s="1"/>
  <c r="BJ45" i="2"/>
  <c r="BO45" i="2" s="1"/>
  <c r="BJ46" i="2"/>
  <c r="BO46" i="2" s="1"/>
  <c r="BJ38" i="2"/>
  <c r="BO38" i="2" s="1"/>
  <c r="GP36" i="2"/>
  <c r="GU36" i="2" s="1"/>
  <c r="GP46" i="2"/>
  <c r="GU46" i="2" s="1"/>
  <c r="GO25" i="2"/>
  <c r="GH11" i="2" s="1"/>
  <c r="GP43" i="2"/>
  <c r="GU43" i="2" s="1"/>
  <c r="GP47" i="2"/>
  <c r="GU47" i="2" s="1"/>
  <c r="GP34" i="2"/>
  <c r="GL25" i="2"/>
  <c r="GP39" i="2"/>
  <c r="GU39" i="2" s="1"/>
  <c r="GP44" i="2"/>
  <c r="GU44" i="2" s="1"/>
  <c r="GP38" i="2"/>
  <c r="GU38" i="2" s="1"/>
  <c r="GP35" i="2"/>
  <c r="GU35" i="2" s="1"/>
  <c r="GP40" i="2"/>
  <c r="GU40" i="2" s="1"/>
  <c r="GP42" i="2"/>
  <c r="GU42" i="2" s="1"/>
  <c r="FY47" i="2"/>
  <c r="GD47" i="2" s="1"/>
  <c r="FY43" i="2"/>
  <c r="GD43" i="2" s="1"/>
  <c r="FY38" i="2"/>
  <c r="GD38" i="2" s="1"/>
  <c r="FY36" i="2"/>
  <c r="GD36" i="2" s="1"/>
  <c r="FU25" i="2"/>
  <c r="FY48" i="2"/>
  <c r="GD48" i="2" s="1"/>
  <c r="FY37" i="2"/>
  <c r="GD37" i="2" s="1"/>
  <c r="FY40" i="2"/>
  <c r="GD40" i="2" s="1"/>
  <c r="FY44" i="2"/>
  <c r="GD44" i="2" s="1"/>
  <c r="FY42" i="2"/>
  <c r="GD42" i="2" s="1"/>
  <c r="FX25" i="2"/>
  <c r="FQ11" i="2" s="1"/>
  <c r="FY34" i="2"/>
  <c r="FY46" i="2"/>
  <c r="GD46" i="2" s="1"/>
  <c r="FY41" i="2"/>
  <c r="GD41" i="2" s="1"/>
  <c r="FL25" i="2"/>
  <c r="FH39" i="2"/>
  <c r="FM39" i="2" s="1"/>
  <c r="FH36" i="2"/>
  <c r="FM36" i="2" s="1"/>
  <c r="FD25" i="2"/>
  <c r="FG25" i="2"/>
  <c r="EZ11" i="2" s="1"/>
  <c r="FH34" i="2"/>
  <c r="FH44" i="2"/>
  <c r="FM44" i="2" s="1"/>
  <c r="FH40" i="2"/>
  <c r="FM40" i="2" s="1"/>
  <c r="FH38" i="2"/>
  <c r="FM38" i="2" s="1"/>
  <c r="FH46" i="2"/>
  <c r="FM46" i="2" s="1"/>
  <c r="FH47" i="2"/>
  <c r="FM47" i="2" s="1"/>
  <c r="FH42" i="2"/>
  <c r="FM42" i="2" s="1"/>
  <c r="FH48" i="2"/>
  <c r="FM48" i="2" s="1"/>
  <c r="FH35" i="2"/>
  <c r="FM35" i="2" s="1"/>
  <c r="EQ44" i="2"/>
  <c r="EV44" i="2" s="1"/>
  <c r="EQ42" i="2"/>
  <c r="EV42" i="2" s="1"/>
  <c r="EQ40" i="2"/>
  <c r="EV40" i="2" s="1"/>
  <c r="EQ39" i="2"/>
  <c r="EV39" i="2" s="1"/>
  <c r="EQ36" i="2"/>
  <c r="EV36" i="2" s="1"/>
  <c r="EQ43" i="2"/>
  <c r="EV43" i="2" s="1"/>
  <c r="EP25" i="2"/>
  <c r="EI11" i="2" s="1"/>
  <c r="EM25" i="2"/>
  <c r="EQ48" i="2"/>
  <c r="EV48" i="2" s="1"/>
  <c r="EQ47" i="2"/>
  <c r="EV47" i="2" s="1"/>
  <c r="EQ34" i="2"/>
  <c r="EQ35" i="2"/>
  <c r="EV35" i="2" s="1"/>
  <c r="EU25" i="2"/>
  <c r="BW25" i="2"/>
  <c r="AO25" i="2"/>
  <c r="ED25" i="2"/>
  <c r="DZ36" i="2"/>
  <c r="EE36" i="2" s="1"/>
  <c r="DZ40" i="2"/>
  <c r="EE40" i="2" s="1"/>
  <c r="DV25" i="2"/>
  <c r="DZ44" i="2"/>
  <c r="EE44" i="2" s="1"/>
  <c r="EE34" i="2"/>
  <c r="DZ39" i="2"/>
  <c r="EE39" i="2" s="1"/>
  <c r="DZ48" i="2"/>
  <c r="EE48" i="2" s="1"/>
  <c r="DZ47" i="2"/>
  <c r="EE47" i="2" s="1"/>
  <c r="DZ43" i="2"/>
  <c r="EE43" i="2" s="1"/>
  <c r="DY25" i="2"/>
  <c r="DR11" i="2" s="1"/>
  <c r="DZ35" i="2"/>
  <c r="EE35" i="2" s="1"/>
  <c r="DI40" i="2"/>
  <c r="DN40" i="2" s="1"/>
  <c r="DI47" i="2"/>
  <c r="DN47" i="2" s="1"/>
  <c r="DI48" i="2"/>
  <c r="DN48" i="2" s="1"/>
  <c r="DI43" i="2"/>
  <c r="DN43" i="2" s="1"/>
  <c r="DI35" i="2"/>
  <c r="DN35" i="2" s="1"/>
  <c r="DE25" i="2"/>
  <c r="DI44" i="2"/>
  <c r="DN44" i="2" s="1"/>
  <c r="DN34" i="2"/>
  <c r="DH25" i="2"/>
  <c r="DA11" i="2" s="1"/>
  <c r="DI39" i="2"/>
  <c r="DN39" i="2" s="1"/>
  <c r="DI36" i="2"/>
  <c r="DN36" i="2" s="1"/>
  <c r="CR40" i="2"/>
  <c r="CW40" i="2" s="1"/>
  <c r="CR48" i="2"/>
  <c r="CW48" i="2" s="1"/>
  <c r="CR47" i="2"/>
  <c r="CW47" i="2" s="1"/>
  <c r="CR36" i="2"/>
  <c r="CW36" i="2" s="1"/>
  <c r="CR39" i="2"/>
  <c r="CW39" i="2" s="1"/>
  <c r="CR43" i="2"/>
  <c r="CW43" i="2" s="1"/>
  <c r="CN25" i="2"/>
  <c r="CR44" i="2"/>
  <c r="CW44" i="2" s="1"/>
  <c r="CQ25" i="2"/>
  <c r="CJ11" i="2" s="1"/>
  <c r="CR35" i="2"/>
  <c r="CW35" i="2" s="1"/>
  <c r="CA43" i="2"/>
  <c r="CF43" i="2" s="1"/>
  <c r="BZ25" i="2"/>
  <c r="BS11" i="2" s="1"/>
  <c r="CA40" i="2"/>
  <c r="CF40" i="2" s="1"/>
  <c r="CA44" i="2"/>
  <c r="CF44" i="2" s="1"/>
  <c r="CA48" i="2"/>
  <c r="CF48" i="2" s="1"/>
  <c r="CF34" i="2"/>
  <c r="CA39" i="2"/>
  <c r="CF39" i="2" s="1"/>
  <c r="CA47" i="2"/>
  <c r="CF47" i="2" s="1"/>
  <c r="CA36" i="2"/>
  <c r="CF36" i="2" s="1"/>
  <c r="BI25" i="2"/>
  <c r="BB11" i="2" s="1"/>
  <c r="BJ36" i="2"/>
  <c r="BO36" i="2" s="1"/>
  <c r="BF25" i="2"/>
  <c r="BJ39" i="2"/>
  <c r="BO39" i="2" s="1"/>
  <c r="BJ40" i="2"/>
  <c r="BO40" i="2" s="1"/>
  <c r="BJ44" i="2"/>
  <c r="BO44" i="2" s="1"/>
  <c r="BJ43" i="2"/>
  <c r="BO43" i="2" s="1"/>
  <c r="BJ47" i="2"/>
  <c r="BO47" i="2" s="1"/>
  <c r="BJ35" i="2"/>
  <c r="BO35" i="2" s="1"/>
  <c r="BJ48" i="2"/>
  <c r="BO48" i="2" s="1"/>
  <c r="AS36" i="2"/>
  <c r="AX36" i="2" s="1"/>
  <c r="AX34" i="2"/>
  <c r="AS48" i="2"/>
  <c r="AX48" i="2" s="1"/>
  <c r="AS44" i="2"/>
  <c r="AX44" i="2" s="1"/>
  <c r="AR25" i="2"/>
  <c r="AK11" i="2" s="1"/>
  <c r="AS39" i="2"/>
  <c r="AX39" i="2" s="1"/>
  <c r="AS35" i="2"/>
  <c r="AX35" i="2" s="1"/>
  <c r="AS40" i="2"/>
  <c r="AX40" i="2" s="1"/>
  <c r="AS43" i="2"/>
  <c r="AX43" i="2" s="1"/>
  <c r="AF25" i="2"/>
  <c r="AB36" i="2"/>
  <c r="AG36" i="2" s="1"/>
  <c r="AA25" i="2"/>
  <c r="T11" i="2" s="1"/>
  <c r="AB47" i="2"/>
  <c r="AG47" i="2" s="1"/>
  <c r="AB43" i="2"/>
  <c r="AG43" i="2" s="1"/>
  <c r="AB39" i="2"/>
  <c r="AG39" i="2" s="1"/>
  <c r="AB40" i="2"/>
  <c r="AG40" i="2" s="1"/>
  <c r="AB35" i="2"/>
  <c r="X25" i="2"/>
  <c r="AB44" i="2"/>
  <c r="AG44" i="2" s="1"/>
  <c r="GH12" i="2" l="1"/>
  <c r="GH14" i="2" s="1"/>
  <c r="BS12" i="2"/>
  <c r="BS14" i="2" s="1"/>
  <c r="EI12" i="2"/>
  <c r="EI14" i="2" s="1"/>
  <c r="GR25" i="2"/>
  <c r="GQ25" i="2"/>
  <c r="GP25" i="2"/>
  <c r="GU34" i="2"/>
  <c r="GT25" i="2"/>
  <c r="FY25" i="2"/>
  <c r="GD34" i="2"/>
  <c r="GC25" i="2"/>
  <c r="FQ12" i="2"/>
  <c r="FQ14" i="2" s="1"/>
  <c r="EZ12" i="2"/>
  <c r="EZ14" i="2" s="1"/>
  <c r="FH25" i="2"/>
  <c r="FM34" i="2"/>
  <c r="ES25" i="2"/>
  <c r="ET25" i="2"/>
  <c r="EQ25" i="2"/>
  <c r="EV34" i="2"/>
  <c r="DM25" i="2"/>
  <c r="DA12" i="2"/>
  <c r="DA14" i="2" s="1"/>
  <c r="I5" i="4" s="1"/>
  <c r="CV25" i="2"/>
  <c r="CE25" i="2"/>
  <c r="BN25" i="2"/>
  <c r="T12" i="2"/>
  <c r="T14" i="2" s="1"/>
  <c r="AK12" i="2"/>
  <c r="AK14" i="2" s="1"/>
  <c r="AW25" i="2"/>
  <c r="EB25" i="2"/>
  <c r="DZ25" i="2"/>
  <c r="DR12" i="2"/>
  <c r="DR14" i="2" s="1"/>
  <c r="DL25" i="2"/>
  <c r="DK25" i="2"/>
  <c r="DI25" i="2"/>
  <c r="CT25" i="2"/>
  <c r="CR25" i="2"/>
  <c r="CJ12" i="2"/>
  <c r="CJ14" i="2" s="1"/>
  <c r="CC25" i="2"/>
  <c r="CA25" i="2"/>
  <c r="BL25" i="2"/>
  <c r="BK25" i="2"/>
  <c r="BM25" i="2"/>
  <c r="BJ25" i="2"/>
  <c r="BB12" i="2"/>
  <c r="BB14" i="2" s="1"/>
  <c r="AU25" i="2"/>
  <c r="AV25" i="2"/>
  <c r="AS25" i="2"/>
  <c r="AD25" i="2"/>
  <c r="AG35" i="2"/>
  <c r="AB25" i="2"/>
  <c r="ER25" i="2" l="1"/>
  <c r="GB25" i="2"/>
  <c r="FK25" i="2"/>
  <c r="FI25" i="2"/>
  <c r="GU25" i="2"/>
  <c r="GH13" i="2"/>
  <c r="GS25" i="2"/>
  <c r="FQ13" i="2"/>
  <c r="GD25" i="2"/>
  <c r="FZ25" i="2"/>
  <c r="GA25" i="2"/>
  <c r="FJ25" i="2"/>
  <c r="EZ13" i="2"/>
  <c r="FM25" i="2"/>
  <c r="EI13" i="2"/>
  <c r="EV25" i="2"/>
  <c r="EA25" i="2"/>
  <c r="EC25" i="2"/>
  <c r="DJ25" i="2"/>
  <c r="CS25" i="2"/>
  <c r="CU25" i="2"/>
  <c r="CD25" i="2"/>
  <c r="CB25" i="2"/>
  <c r="AT25" i="2"/>
  <c r="DR13" i="2"/>
  <c r="EE25" i="2"/>
  <c r="DN25" i="2"/>
  <c r="DA13" i="2"/>
  <c r="CW25" i="2"/>
  <c r="CJ13" i="2"/>
  <c r="CF25" i="2"/>
  <c r="BS13" i="2"/>
  <c r="BB13" i="2"/>
  <c r="BO25" i="2"/>
  <c r="AK13" i="2"/>
  <c r="AX25" i="2"/>
  <c r="AC25" i="2"/>
  <c r="AE25" i="2"/>
  <c r="AG25" i="2"/>
  <c r="T13" i="2"/>
  <c r="D25" i="2" l="1"/>
  <c r="D35" i="2" l="1"/>
  <c r="H35" i="2" s="1"/>
  <c r="D36" i="2"/>
  <c r="H36" i="2" s="1"/>
  <c r="D37" i="2"/>
  <c r="H37" i="2" s="1"/>
  <c r="D38" i="2"/>
  <c r="H38" i="2" s="1"/>
  <c r="D39" i="2"/>
  <c r="H39" i="2" s="1"/>
  <c r="D40" i="2"/>
  <c r="H40" i="2" s="1"/>
  <c r="D41" i="2"/>
  <c r="H41" i="2" s="1"/>
  <c r="D42" i="2"/>
  <c r="H42" i="2" s="1"/>
  <c r="D43" i="2"/>
  <c r="H43" i="2" s="1"/>
  <c r="D44" i="2"/>
  <c r="H44" i="2" s="1"/>
  <c r="D45" i="2"/>
  <c r="H45" i="2" s="1"/>
  <c r="D46" i="2"/>
  <c r="H46" i="2" s="1"/>
  <c r="D47" i="2"/>
  <c r="H47" i="2" s="1"/>
  <c r="D48" i="2"/>
  <c r="H48" i="2" s="1"/>
  <c r="D34" i="2"/>
  <c r="H34" i="2" s="1"/>
  <c r="F25" i="2" l="1"/>
  <c r="E25" i="2"/>
  <c r="E44" i="2" s="1"/>
  <c r="I44" i="2" s="1"/>
  <c r="C25" i="2"/>
  <c r="C47" i="2" s="1"/>
  <c r="B25" i="2"/>
  <c r="F44" i="2" l="1"/>
  <c r="F34" i="2"/>
  <c r="C38" i="2"/>
  <c r="C37" i="2"/>
  <c r="E37" i="2"/>
  <c r="I37" i="2" s="1"/>
  <c r="E35" i="2"/>
  <c r="I35" i="2" s="1"/>
  <c r="E38" i="2"/>
  <c r="I38" i="2" s="1"/>
  <c r="E39" i="2"/>
  <c r="I39" i="2" s="1"/>
  <c r="C40" i="2"/>
  <c r="C41" i="2"/>
  <c r="C42" i="2"/>
  <c r="C45" i="2"/>
  <c r="C46" i="2"/>
  <c r="E46" i="2"/>
  <c r="I46" i="2" s="1"/>
  <c r="F47" i="2"/>
  <c r="C48" i="2"/>
  <c r="E48" i="2"/>
  <c r="I48" i="2" s="1"/>
  <c r="C35" i="2"/>
  <c r="E40" i="2"/>
  <c r="I40" i="2" s="1"/>
  <c r="E41" i="2"/>
  <c r="I41" i="2" s="1"/>
  <c r="E42" i="2"/>
  <c r="I42" i="2" s="1"/>
  <c r="C43" i="2"/>
  <c r="E43" i="2"/>
  <c r="I43" i="2" s="1"/>
  <c r="E45" i="2"/>
  <c r="I45" i="2" s="1"/>
  <c r="E47" i="2"/>
  <c r="I47" i="2" s="1"/>
  <c r="C34" i="2"/>
  <c r="E34" i="2"/>
  <c r="I34" i="2" s="1"/>
  <c r="F42" i="2"/>
  <c r="F37" i="2"/>
  <c r="F40" i="2"/>
  <c r="F45" i="2"/>
  <c r="F35" i="2"/>
  <c r="F38" i="2"/>
  <c r="F43" i="2"/>
  <c r="F48" i="2"/>
  <c r="F41" i="2"/>
  <c r="C36" i="2"/>
  <c r="C44" i="2"/>
  <c r="F46" i="2"/>
  <c r="E36" i="2"/>
  <c r="I36" i="2" s="1"/>
  <c r="F39" i="2"/>
  <c r="F36" i="2"/>
  <c r="C39" i="2"/>
  <c r="J37" i="2"/>
  <c r="J46" i="2"/>
  <c r="J44" i="2"/>
  <c r="J48" i="2"/>
  <c r="J42" i="2"/>
  <c r="N47" i="2"/>
  <c r="J39" i="2"/>
  <c r="J47" i="2"/>
  <c r="J41" i="2"/>
  <c r="J36" i="2"/>
  <c r="J45" i="2"/>
  <c r="J43" i="2"/>
  <c r="J35" i="2"/>
  <c r="J40" i="2"/>
  <c r="J38" i="2"/>
  <c r="J34" i="2"/>
  <c r="L47" i="2"/>
  <c r="H25" i="2" l="1"/>
  <c r="C9" i="2" s="1"/>
  <c r="I25" i="2"/>
  <c r="C10" i="2" s="1"/>
  <c r="N36" i="2"/>
  <c r="L40" i="2"/>
  <c r="M42" i="2"/>
  <c r="M39" i="2"/>
  <c r="N35" i="2"/>
  <c r="N40" i="2"/>
  <c r="N41" i="2"/>
  <c r="N39" i="2"/>
  <c r="M45" i="2"/>
  <c r="N34" i="2"/>
  <c r="M35" i="2"/>
  <c r="L48" i="2"/>
  <c r="M43" i="2"/>
  <c r="M38" i="2"/>
  <c r="L46" i="2"/>
  <c r="L41" i="2"/>
  <c r="L35" i="2"/>
  <c r="M36" i="2"/>
  <c r="L42" i="2"/>
  <c r="N44" i="2"/>
  <c r="L39" i="2"/>
  <c r="N45" i="2"/>
  <c r="L37" i="2"/>
  <c r="M47" i="2"/>
  <c r="N46" i="2"/>
  <c r="N43" i="2"/>
  <c r="M41" i="2"/>
  <c r="L36" i="2"/>
  <c r="L43" i="2"/>
  <c r="M44" i="2"/>
  <c r="N37" i="2"/>
  <c r="L44" i="2"/>
  <c r="M46" i="2"/>
  <c r="L45" i="2"/>
  <c r="N48" i="2"/>
  <c r="M37" i="2"/>
  <c r="N38" i="2"/>
  <c r="M40" i="2"/>
  <c r="M34" i="2"/>
  <c r="M48" i="2"/>
  <c r="L38" i="2"/>
  <c r="L34" i="2"/>
  <c r="N42" i="2"/>
  <c r="K47" i="2" l="1"/>
  <c r="P47" i="2" s="1"/>
  <c r="K40" i="2"/>
  <c r="P40" i="2" s="1"/>
  <c r="K43" i="2"/>
  <c r="P43" i="2" s="1"/>
  <c r="K45" i="2"/>
  <c r="P45" i="2" s="1"/>
  <c r="K39" i="2"/>
  <c r="P39" i="2" s="1"/>
  <c r="K37" i="2"/>
  <c r="P37" i="2" s="1"/>
  <c r="K44" i="2"/>
  <c r="P44" i="2" s="1"/>
  <c r="K38" i="2"/>
  <c r="P38" i="2" s="1"/>
  <c r="K35" i="2"/>
  <c r="P35" i="2" s="1"/>
  <c r="K41" i="2"/>
  <c r="P41" i="2" s="1"/>
  <c r="K46" i="2"/>
  <c r="P46" i="2" s="1"/>
  <c r="K42" i="2"/>
  <c r="P42" i="2" s="1"/>
  <c r="K48" i="2"/>
  <c r="P48" i="2" s="1"/>
  <c r="K36" i="2"/>
  <c r="P36" i="2" s="1"/>
  <c r="G25" i="2"/>
  <c r="J25" i="2"/>
  <c r="C11" i="2" s="1"/>
  <c r="K34" i="2"/>
  <c r="P34" i="2" s="1"/>
  <c r="O25" i="2" l="1"/>
  <c r="M25" i="2"/>
  <c r="N25" i="2"/>
  <c r="L25" i="2"/>
  <c r="C12" i="2"/>
  <c r="C14" i="2" s="1"/>
  <c r="K25" i="2"/>
  <c r="C13" i="2" s="1"/>
  <c r="P25" i="2" l="1"/>
</calcChain>
</file>

<file path=xl/comments1.xml><?xml version="1.0" encoding="utf-8"?>
<comments xmlns="http://schemas.openxmlformats.org/spreadsheetml/2006/main">
  <authors>
    <author>Автор</author>
  </authors>
  <commentList>
    <comment ref="F4" authorId="0" shapeId="0">
      <text>
        <r>
          <rPr>
            <b/>
            <sz val="9"/>
            <color indexed="81"/>
            <rFont val="Tahoma"/>
            <family val="2"/>
            <charset val="204"/>
          </rPr>
          <t>AHT вход линии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AHT исход линий
</t>
        </r>
      </text>
    </comment>
    <comment ref="F6" authorId="0" shapeId="0">
      <text>
        <r>
          <rPr>
            <sz val="9"/>
            <color indexed="81"/>
            <rFont val="Tahoma"/>
            <family val="2"/>
            <charset val="204"/>
          </rPr>
          <t xml:space="preserve">Что это?))
</t>
        </r>
      </text>
    </comment>
    <comment ref="F7" authorId="0" shapeId="0">
      <text>
        <r>
          <rPr>
            <sz val="9"/>
            <color indexed="81"/>
            <rFont val="Tahoma"/>
            <family val="2"/>
            <charset val="204"/>
          </rPr>
          <t xml:space="preserve">Что это?))
</t>
        </r>
      </text>
    </comment>
  </commentList>
</comments>
</file>

<file path=xl/sharedStrings.xml><?xml version="1.0" encoding="utf-8"?>
<sst xmlns="http://schemas.openxmlformats.org/spreadsheetml/2006/main" count="1530" uniqueCount="75">
  <si>
    <t>Utilization</t>
  </si>
  <si>
    <t>Patience, sec</t>
  </si>
  <si>
    <t>%</t>
  </si>
  <si>
    <t>Направление</t>
  </si>
  <si>
    <t>Количество</t>
  </si>
  <si>
    <t>Входящие звонки</t>
  </si>
  <si>
    <t>Исходящие звонки</t>
  </si>
  <si>
    <t>Неголосовые тикеты</t>
  </si>
  <si>
    <t>Чат</t>
  </si>
  <si>
    <t>FTE (Входящие звонки)</t>
  </si>
  <si>
    <t>FTE (Исходящие звонки)</t>
  </si>
  <si>
    <t>FTE (Неголосовые тикеты)</t>
  </si>
  <si>
    <t>FTE (Чат)</t>
  </si>
  <si>
    <t>Звонки
вход.</t>
  </si>
  <si>
    <t>Звонки
исход.</t>
  </si>
  <si>
    <t>Неголосовые
тикеты</t>
  </si>
  <si>
    <t xml:space="preserve">Чаты
</t>
  </si>
  <si>
    <t>Агенты
вход.</t>
  </si>
  <si>
    <t>Агенты
исход.</t>
  </si>
  <si>
    <t>Агенты
Неголос. Тикеты</t>
  </si>
  <si>
    <t>Агенты
чаты</t>
  </si>
  <si>
    <t>SL
Вход.</t>
  </si>
  <si>
    <t>SL
Чаты</t>
  </si>
  <si>
    <t>ASA
вход.,
sec</t>
  </si>
  <si>
    <t>AR
Вход.</t>
  </si>
  <si>
    <t>OCC
Все каналы</t>
  </si>
  <si>
    <t>Плановые отсутствия</t>
  </si>
  <si>
    <t>Неплановые отсутствия</t>
  </si>
  <si>
    <t>FTE, hrs*month</t>
  </si>
  <si>
    <t>AHT, min</t>
  </si>
  <si>
    <t>Service time, sec</t>
  </si>
  <si>
    <t>FTE, hrs*day</t>
  </si>
  <si>
    <t>Рабочих дней</t>
  </si>
  <si>
    <t>Выходных дней</t>
  </si>
  <si>
    <t>Средний день</t>
  </si>
  <si>
    <t>Агенты
в линии
ВСЕГО</t>
  </si>
  <si>
    <t>FTE в графике (ВСЕГО)</t>
  </si>
  <si>
    <t>FTE в штате</t>
  </si>
  <si>
    <t>Часов работы за период, ч</t>
  </si>
  <si>
    <t>Concurrency</t>
  </si>
  <si>
    <t>165  Декабрь</t>
  </si>
  <si>
    <t>Нужно ли менять?</t>
  </si>
  <si>
    <t xml:space="preserve">ЦОО январь </t>
  </si>
  <si>
    <t xml:space="preserve"> февраль </t>
  </si>
  <si>
    <t xml:space="preserve"> март</t>
  </si>
  <si>
    <t xml:space="preserve">апрель </t>
  </si>
  <si>
    <t>май</t>
  </si>
  <si>
    <t xml:space="preserve">июнь 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</si>
  <si>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</si>
  <si>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</si>
  <si>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</si>
  <si>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</si>
  <si>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</si>
  <si>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</si>
  <si>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</si>
  <si>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</si>
  <si>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</si>
  <si>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</si>
  <si>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</si>
  <si>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</si>
  <si>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</si>
  <si>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</si>
  <si>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Наименование</t>
  </si>
  <si>
    <t>Расчет произведен из условия, что в группу СРОА будут поступать дилоги кторые на боте выбрали "Отключение услуг"  либо  сообщили что хотят отключить услуги(на Айзере).</t>
  </si>
  <si>
    <t>Количество поступающих обращений/диалогов</t>
  </si>
  <si>
    <t>Фактическая ШЧ ЦОО</t>
  </si>
  <si>
    <t>Необходимая ШЧ при текущих условиях и объемах, ШЕ</t>
  </si>
  <si>
    <t>4.1.</t>
  </si>
  <si>
    <t>4.2.</t>
  </si>
  <si>
    <t>Вторым этапом,  после 2-3 месяцев запуска и анализа,  рассмотреть возможность переключения в данную группу  клиентов,  которые выбрали "Смена ТП" .</t>
  </si>
  <si>
    <r>
      <t>Для СРОА (</t>
    </r>
    <r>
      <rPr>
        <b/>
        <sz val="12"/>
        <color theme="1"/>
        <rFont val="Times New Roman"/>
        <family val="1"/>
        <charset val="204"/>
      </rPr>
      <t>макс лимит 3 диалогов одновременно</t>
    </r>
    <r>
      <rPr>
        <sz val="12"/>
        <color theme="1"/>
        <rFont val="Times New Roman"/>
        <family val="1"/>
        <charset val="204"/>
      </rPr>
      <t>,  21000-22000 диалогов в мес, AHT 40 мин, AR не более 1%)</t>
    </r>
  </si>
  <si>
    <t>На 15.06.2026 количество ШЕ  специалистов по обслуживанию составляет 75 ШЕ (Алматы 22,  Шымкент 53). При организации СРОА без увеличения штатной численности,  существуют значительные риски по эффективности создания СРОА т.к количество диалогов в 2-х группах не изменится( по сравнению как сейчас), и 1 оператор также будет обслуживать одновременно 10 и более диалогов, что скажется как на качестве  консультации/удержании так и на выполнении всех качественных показателей. Согласно бейнча, для качественного обслуживания клиентов количество одновременных диалогов должно быть от 3-5.</t>
  </si>
  <si>
    <t>Расчет необходимой штатной численности операторов ЦОО  при создании СРОА</t>
  </si>
  <si>
    <t>Необходимая ШЧ при создании СРОА , из них</t>
  </si>
  <si>
    <t>Остальные Вопросы (макс лимит 7 диалогов одновременно, 40000 диалогов, AHT 40 мин)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</si>
</sst>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%"/>
  </numFmts>
  <fonts count="22">
    <font>
      <sz val="11"/>
      <color theme="1"/>
      <name val="Calibri"/>
      <family val="2"/>
      <scheme val="minor"/>
    </font>
    <font>
      <sz val="10"/>
      <color theme="1"/>
      <name val="Arial Nova"/>
      <family val="2"/>
      <charset val="204"/>
    </font>
    <font>
      <sz val="11"/>
      <color theme="1"/>
      <name val="Calibri"/>
      <family val="2"/>
      <scheme val="minor"/>
    </font>
    <font>
      <sz val="10"/>
      <name val="Tahoma"/>
      <family val="2"/>
      <charset val="204"/>
    </font>
    <font>
      <b/>
      <sz val="10"/>
      <color theme="0"/>
      <name val="Arial Nova"/>
      <family val="2"/>
      <charset val="204"/>
    </font>
    <font>
      <b/>
      <sz val="10"/>
      <color theme="1"/>
      <name val="Arial Nova"/>
      <family val="2"/>
      <charset val="204"/>
    </font>
    <font>
      <sz val="10"/>
      <color theme="0"/>
      <name val="Arial Nova"/>
      <family val="2"/>
      <charset val="204"/>
    </font>
    <font>
      <b/>
      <sz val="10"/>
      <name val="Arial Nova"/>
      <family val="2"/>
      <charset val="204"/>
    </font>
    <font>
      <sz val="10"/>
      <name val="Arial Nova"/>
      <family val="2"/>
      <charset val="204"/>
    </font>
    <font>
      <b/>
      <i/>
      <sz val="10"/>
      <color theme="0"/>
      <name val="Arial Nova"/>
      <family val="2"/>
      <charset val="204"/>
    </font>
    <font>
      <i/>
      <sz val="10"/>
      <color theme="0"/>
      <name val="Arial Nova"/>
      <family val="2"/>
      <charset val="204"/>
    </font>
    <font>
      <sz val="10"/>
      <color theme="1" tint="0.34998626667073579"/>
      <name val="Arial Nova"/>
      <family val="2"/>
      <charset val="204"/>
    </font>
    <font>
      <b/>
      <i/>
      <sz val="10"/>
      <color theme="1" tint="0.34998626667073579"/>
      <name val="Arial Nova"/>
      <family val="2"/>
      <charset val="204"/>
    </font>
    <font>
      <b/>
      <i/>
      <sz val="10"/>
      <color theme="1"/>
      <name val="Arial Nova"/>
      <family val="2"/>
      <charset val="204"/>
    </font>
    <font>
      <b/>
      <i/>
      <sz val="11"/>
      <color theme="8" tint="-0.499984740745262"/>
      <name val="Arial Nova"/>
      <family val="2"/>
      <charset val="204"/>
    </font>
    <font>
      <b/>
      <i/>
      <sz val="14"/>
      <color theme="8" tint="-0.499984740745262"/>
      <name val="Arial Nova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6" fillId="2" borderId="0" xfId="0" applyFont="1" applyFill="1" applyAlignment="1">
      <alignment horizontal="center" vertical="center"/>
    </xf>
    <xf numFmtId="0" fontId="1" fillId="0" borderId="0" xfId="0" applyFont="1"/>
    <xf numFmtId="164" fontId="7" fillId="0" borderId="0" xfId="0" applyNumberFormat="1" applyFont="1"/>
    <xf numFmtId="0" fontId="4" fillId="2" borderId="0" xfId="0" applyFont="1" applyFill="1"/>
    <xf numFmtId="164" fontId="5" fillId="0" borderId="0" xfId="0" applyNumberFormat="1" applyFont="1"/>
    <xf numFmtId="9" fontId="1" fillId="0" borderId="0" xfId="1" applyFont="1" applyBorder="1"/>
    <xf numFmtId="0" fontId="6" fillId="2" borderId="0" xfId="0" applyFont="1" applyFill="1"/>
    <xf numFmtId="20" fontId="6" fillId="2" borderId="0" xfId="2" applyNumberFormat="1" applyFont="1" applyFill="1"/>
    <xf numFmtId="1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6" fillId="0" borderId="0" xfId="0" applyFont="1"/>
    <xf numFmtId="0" fontId="5" fillId="0" borderId="0" xfId="0" applyFont="1"/>
    <xf numFmtId="165" fontId="8" fillId="0" borderId="0" xfId="2" applyNumberFormat="1" applyFont="1"/>
    <xf numFmtId="1" fontId="1" fillId="0" borderId="0" xfId="0" applyNumberFormat="1" applyFont="1"/>
    <xf numFmtId="17" fontId="7" fillId="0" borderId="0" xfId="0" applyNumberFormat="1" applyFont="1" applyAlignment="1">
      <alignment vertical="center"/>
    </xf>
    <xf numFmtId="3" fontId="5" fillId="0" borderId="0" xfId="0" applyNumberFormat="1" applyFont="1"/>
    <xf numFmtId="165" fontId="1" fillId="0" borderId="0" xfId="1" applyNumberFormat="1" applyFont="1" applyBorder="1"/>
    <xf numFmtId="3" fontId="1" fillId="0" borderId="0" xfId="0" applyNumberFormat="1" applyFont="1"/>
    <xf numFmtId="0" fontId="11" fillId="0" borderId="0" xfId="0" applyFont="1" applyAlignment="1">
      <alignment horizontal="left" vertical="top"/>
    </xf>
    <xf numFmtId="3" fontId="11" fillId="0" borderId="0" xfId="0" applyNumberFormat="1" applyFont="1" applyAlignment="1">
      <alignment horizontal="left"/>
    </xf>
    <xf numFmtId="0" fontId="11" fillId="0" borderId="0" xfId="0" applyFont="1"/>
    <xf numFmtId="9" fontId="11" fillId="0" borderId="0" xfId="1" applyFont="1" applyFill="1" applyBorder="1" applyAlignment="1">
      <alignment horizontal="left"/>
    </xf>
    <xf numFmtId="0" fontId="11" fillId="0" borderId="0" xfId="0" applyFont="1" applyAlignment="1">
      <alignment horizontal="left"/>
    </xf>
    <xf numFmtId="9" fontId="4" fillId="3" borderId="0" xfId="1" applyFont="1" applyFill="1" applyBorder="1" applyAlignment="1">
      <alignment horizontal="center" vertical="center"/>
    </xf>
    <xf numFmtId="1" fontId="4" fillId="3" borderId="0" xfId="0" applyNumberFormat="1" applyFont="1" applyFill="1" applyAlignment="1">
      <alignment horizontal="center" vertical="center"/>
    </xf>
    <xf numFmtId="165" fontId="4" fillId="3" borderId="0" xfId="1" applyNumberFormat="1" applyFont="1" applyFill="1" applyBorder="1"/>
    <xf numFmtId="1" fontId="4" fillId="3" borderId="0" xfId="1" applyNumberFormat="1" applyFont="1" applyFill="1" applyBorder="1"/>
    <xf numFmtId="0" fontId="12" fillId="0" borderId="0" xfId="0" applyFont="1" applyAlignment="1">
      <alignment horizontal="left"/>
    </xf>
    <xf numFmtId="3" fontId="13" fillId="0" borderId="0" xfId="0" applyNumberFormat="1" applyFont="1"/>
    <xf numFmtId="164" fontId="12" fillId="0" borderId="0" xfId="0" applyNumberFormat="1" applyFont="1" applyAlignment="1">
      <alignment horizontal="left"/>
    </xf>
    <xf numFmtId="0" fontId="12" fillId="0" borderId="0" xfId="0" applyFont="1"/>
    <xf numFmtId="3" fontId="12" fillId="0" borderId="0" xfId="0" applyNumberFormat="1" applyFont="1" applyAlignment="1">
      <alignment horizontal="left"/>
    </xf>
    <xf numFmtId="164" fontId="14" fillId="0" borderId="0" xfId="0" applyNumberFormat="1" applyFont="1"/>
    <xf numFmtId="164" fontId="14" fillId="0" borderId="0" xfId="0" applyNumberFormat="1" applyFont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  <xf numFmtId="17" fontId="10" fillId="2" borderId="0" xfId="0" applyNumberFormat="1" applyFont="1" applyFill="1" applyAlignment="1">
      <alignment vertical="top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vertical="top"/>
    </xf>
    <xf numFmtId="0" fontId="9" fillId="4" borderId="0" xfId="0" applyFont="1" applyFill="1"/>
    <xf numFmtId="164" fontId="9" fillId="4" borderId="0" xfId="0" applyNumberFormat="1" applyFont="1" applyFill="1" applyAlignment="1">
      <alignment horizontal="left"/>
    </xf>
    <xf numFmtId="0" fontId="15" fillId="0" borderId="0" xfId="0" applyFont="1"/>
    <xf numFmtId="1" fontId="11" fillId="0" borderId="0" xfId="0" applyNumberFormat="1" applyFont="1" applyAlignment="1">
      <alignment horizontal="left"/>
    </xf>
    <xf numFmtId="0" fontId="1" fillId="0" borderId="0" xfId="0" applyFont="1" applyFill="1"/>
    <xf numFmtId="0" fontId="18" fillId="0" borderId="5" xfId="0" applyFont="1" applyBorder="1" applyAlignment="1">
      <alignment horizontal="center" wrapText="1"/>
    </xf>
    <xf numFmtId="0" fontId="18" fillId="0" borderId="5" xfId="0" applyFont="1" applyBorder="1" applyAlignment="1">
      <alignment horizontal="center"/>
    </xf>
    <xf numFmtId="0" fontId="18" fillId="0" borderId="7" xfId="0" applyFont="1" applyBorder="1"/>
    <xf numFmtId="0" fontId="19" fillId="0" borderId="8" xfId="0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9" fillId="5" borderId="8" xfId="0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vertical="center"/>
    </xf>
    <xf numFmtId="1" fontId="18" fillId="0" borderId="5" xfId="0" applyNumberFormat="1" applyFont="1" applyBorder="1" applyAlignment="1">
      <alignment horizontal="center" vertical="center"/>
    </xf>
    <xf numFmtId="1" fontId="18" fillId="0" borderId="6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1" xfId="0" applyFont="1" applyFill="1" applyBorder="1" applyAlignment="1">
      <alignment horizontal="center"/>
    </xf>
    <xf numFmtId="0" fontId="18" fillId="0" borderId="12" xfId="0" applyFont="1" applyFill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9" fillId="3" borderId="0" xfId="0" applyFont="1" applyFill="1" applyAlignment="1">
      <alignment horizontal="center"/>
    </xf>
    <xf numFmtId="0" fontId="18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/>
    </xf>
    <xf numFmtId="1" fontId="18" fillId="0" borderId="11" xfId="0" applyNumberFormat="1" applyFont="1" applyBorder="1" applyAlignment="1">
      <alignment horizontal="center" vertical="center"/>
    </xf>
    <xf numFmtId="1" fontId="18" fillId="0" borderId="12" xfId="0" applyNumberFormat="1" applyFont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vertical="center" wrapText="1"/>
    </xf>
    <xf numFmtId="0" fontId="18" fillId="5" borderId="8" xfId="0" applyFont="1" applyFill="1" applyBorder="1" applyAlignment="1">
      <alignment horizontal="center" vertical="center"/>
    </xf>
    <xf numFmtId="1" fontId="18" fillId="5" borderId="8" xfId="0" applyNumberFormat="1" applyFont="1" applyFill="1" applyBorder="1" applyAlignment="1">
      <alignment horizontal="center" vertical="center"/>
    </xf>
    <xf numFmtId="1" fontId="18" fillId="5" borderId="9" xfId="0" applyNumberFormat="1" applyFont="1" applyFill="1" applyBorder="1" applyAlignment="1">
      <alignment horizontal="center" vertical="center"/>
    </xf>
    <xf numFmtId="1" fontId="18" fillId="0" borderId="14" xfId="0" applyNumberFormat="1" applyFont="1" applyBorder="1" applyAlignment="1">
      <alignment horizontal="center" vertical="center"/>
    </xf>
    <xf numFmtId="1" fontId="18" fillId="0" borderId="1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Процентный" xfId="1" builtinId="5"/>
  </cellStyles>
  <dxfs count="0"/>
  <tableStyles count="0" defaultTableStyle="TableStyleMedium2" defaultPivotStyle="PivotStyleLight16"/>
  <colors>
    <mruColors>
      <color rgb="FFB1799E"/>
      <color rgb="FFFF6A06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lecom\Desktop\&#1088;&#1072;&#1073;&#1086;&#1095;&#1080;&#1081;%20&#1089;&#1090;&#1086;&#1083;%20&#1085;&#1086;&#1074;&#1099;&#1081;\&#1056;&#1072;&#1073;&#1086;&#1095;&#1080;&#1081;%20&#1089;&#1090;&#1086;&#1083;\&#1087;&#1086;&#1082;&#1072;&#1079;&#1072;&#1090;&#1077;&#1083;&#1080;%20&#1082;&#1072;&#1095;&#1077;&#1089;&#1090;&#1074;&#1072;\&#1072;&#1087;&#1077;&#1082;&#1089;&#1073;&#1077;&#1088;&#1075;\tools.xla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elecom\Desktop\&#1088;&#1072;&#1073;&#1086;&#1095;&#1080;&#1081;%20&#1089;&#1090;&#1086;&#1083;%20&#1085;&#1086;&#1074;&#1099;&#1081;\&#1056;&#1072;&#1073;&#1086;&#1095;&#1080;&#1081;%20&#1089;&#1090;&#1086;&#1083;\&#1087;&#1086;&#1082;&#1072;&#1079;&#1072;&#1090;&#1077;&#1083;&#1080;%20&#1082;&#1072;&#1095;&#1077;&#1089;&#1090;&#1074;&#1072;\&#1072;&#1087;&#1077;&#1082;&#1089;&#1073;&#1077;&#1088;&#1075;\ErlangXL97%20(2).xla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88;&#1072;&#1073;&#1086;&#1095;&#1080;&#1081;%20&#1089;&#1090;&#1086;&#1083;%20&#1085;&#1086;&#1074;&#1099;&#1081;\&#1056;&#1072;&#1073;&#1086;&#1095;&#1080;&#1081;%20&#1089;&#1090;&#1086;&#1083;\&#1087;&#1086;&#1082;&#1072;&#1079;&#1072;&#1090;&#1077;&#1083;&#1080;%20&#1082;&#1072;&#1095;&#1077;&#1089;&#1090;&#1074;&#1072;\&#1072;&#1087;&#1077;&#1082;&#1089;&#1073;&#1077;&#1088;&#1075;\tools.xla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1088;&#1072;&#1073;&#1086;&#1095;&#1080;&#1081;%20&#1089;&#1090;&#1086;&#1083;%20&#1085;&#1086;&#1074;&#1099;&#1081;\&#1056;&#1072;&#1073;&#1086;&#1095;&#1080;&#1081;%20&#1089;&#1090;&#1086;&#1083;\&#1087;&#1086;&#1082;&#1072;&#1079;&#1072;&#1090;&#1077;&#1083;&#1080;%20&#1082;&#1072;&#1095;&#1077;&#1089;&#1090;&#1074;&#1072;\&#1072;&#1087;&#1077;&#1082;&#1089;&#1073;&#1077;&#1088;&#1075;\ErlangXL97%20(2)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rlang C"/>
      <sheetName val="Sheet2"/>
      <sheetName val="Sheet3"/>
    </sheetNames>
    <definedNames>
      <definedName name="ErlangC_Agents"/>
      <definedName name="ErlangC_ASA"/>
      <definedName name="ErlangC_ServiceLevel"/>
    </defined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ample"/>
      <sheetName val="Module1"/>
    </sheetNames>
    <definedNames>
      <definedName name="Abandon"/>
    </defined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rlang C"/>
      <sheetName val="Sheet2"/>
      <sheetName val="Sheet3"/>
      <sheetName val="tools"/>
    </sheetNames>
    <definedNames>
      <definedName name="ErlangC_Agents"/>
      <definedName name="ErlangC_ASA"/>
      <definedName name="ErlangC_ServiceLevel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ample"/>
      <sheetName val="Module1"/>
      <sheetName val="ErlangXL97 (2)"/>
    </sheetNames>
    <definedNames>
      <definedName name="Abandon"/>
    </defined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workbookViewId="0">
      <selection activeCell="T7" sqref="T7"/>
    </sheetView>
  </sheetViews>
  <sheetFormatPr defaultRowHeight="14.4"/>
  <cols>
    <col min="2" max="2" width="55.44140625" customWidth="1"/>
    <col min="11" max="11" width="10.21875" customWidth="1"/>
    <col min="12" max="12" width="10.33203125" customWidth="1"/>
    <col min="14" max="14" width="10.33203125" customWidth="1"/>
  </cols>
  <sheetData>
    <row r="1" spans="1:15" ht="15" thickBot="1">
      <c r="B1" t="s">
        <v>72</v>
      </c>
    </row>
    <row r="2" spans="1:15" ht="16.2" thickBot="1">
      <c r="A2" s="47"/>
      <c r="B2" s="48" t="s">
        <v>62</v>
      </c>
      <c r="C2" s="50" t="s">
        <v>54</v>
      </c>
      <c r="D2" s="50" t="s">
        <v>55</v>
      </c>
      <c r="E2" s="50" t="s">
        <v>56</v>
      </c>
      <c r="F2" s="50" t="s">
        <v>57</v>
      </c>
      <c r="G2" s="50" t="s">
        <v>58</v>
      </c>
      <c r="H2" s="48" t="s">
        <v>59</v>
      </c>
      <c r="I2" s="48" t="s">
        <v>60</v>
      </c>
      <c r="J2" s="48" t="s">
        <v>61</v>
      </c>
      <c r="K2" s="48" t="s">
        <v>50</v>
      </c>
      <c r="L2" s="48" t="s">
        <v>51</v>
      </c>
      <c r="M2" s="48" t="s">
        <v>52</v>
      </c>
      <c r="N2" s="49" t="s">
        <v>53</v>
      </c>
    </row>
    <row r="3" spans="1:15" ht="15.6">
      <c r="A3" s="61">
        <v>1</v>
      </c>
      <c r="B3" s="58" t="s">
        <v>64</v>
      </c>
      <c r="C3" s="59">
        <v>68000</v>
      </c>
      <c r="D3" s="59">
        <v>64000</v>
      </c>
      <c r="E3" s="59">
        <v>67000</v>
      </c>
      <c r="F3" s="59">
        <v>62000</v>
      </c>
      <c r="G3" s="59">
        <v>59000</v>
      </c>
      <c r="H3" s="59">
        <v>69000</v>
      </c>
      <c r="I3" s="59">
        <v>66000</v>
      </c>
      <c r="J3" s="59">
        <v>65000</v>
      </c>
      <c r="K3" s="59">
        <v>64000</v>
      </c>
      <c r="L3" s="59">
        <v>62000</v>
      </c>
      <c r="M3" s="59">
        <v>62000</v>
      </c>
      <c r="N3" s="60">
        <v>64000</v>
      </c>
    </row>
    <row r="4" spans="1:15" ht="15.6">
      <c r="A4" s="62">
        <v>2</v>
      </c>
      <c r="B4" s="56" t="s">
        <v>65</v>
      </c>
      <c r="C4" s="57">
        <v>74</v>
      </c>
      <c r="D4" s="57">
        <v>74</v>
      </c>
      <c r="E4" s="57">
        <v>74</v>
      </c>
      <c r="F4" s="57">
        <v>75</v>
      </c>
      <c r="G4" s="57">
        <v>75</v>
      </c>
      <c r="H4" s="57">
        <v>75</v>
      </c>
      <c r="I4" s="64">
        <v>78</v>
      </c>
      <c r="J4" s="64">
        <v>78</v>
      </c>
      <c r="K4" s="64">
        <v>78</v>
      </c>
      <c r="L4" s="64">
        <v>78</v>
      </c>
      <c r="M4" s="64">
        <v>78</v>
      </c>
      <c r="N4" s="65">
        <v>78</v>
      </c>
    </row>
    <row r="5" spans="1:15" ht="27" customHeight="1" thickBot="1">
      <c r="A5" s="66">
        <v>3</v>
      </c>
      <c r="B5" s="67" t="s">
        <v>66</v>
      </c>
      <c r="C5" s="68">
        <v>101</v>
      </c>
      <c r="D5" s="68">
        <v>101</v>
      </c>
      <c r="E5" s="68">
        <v>117</v>
      </c>
      <c r="F5" s="68">
        <v>91</v>
      </c>
      <c r="G5" s="68">
        <v>106</v>
      </c>
      <c r="H5" s="80">
        <f>'Потреб тек'!CJ14</f>
        <v>101.93552790421889</v>
      </c>
      <c r="I5" s="80">
        <f>'Потреб тек'!DA14</f>
        <v>96.94123280008327</v>
      </c>
      <c r="J5" s="80">
        <f>'Потреб тек'!DR14</f>
        <v>99.482261005254841</v>
      </c>
      <c r="K5" s="80">
        <f>'Потреб тек'!EI14</f>
        <v>94.329994671985133</v>
      </c>
      <c r="L5" s="80">
        <f>'Потреб тек'!EZ14</f>
        <v>96.508867916658886</v>
      </c>
      <c r="M5" s="80">
        <f>'Потреб тек'!FQ14</f>
        <v>97.670492189853732</v>
      </c>
      <c r="N5" s="81">
        <f>'Потреб тек'!GH14</f>
        <v>95.633937142043337</v>
      </c>
      <c r="O5" s="82">
        <v>97</v>
      </c>
    </row>
    <row r="6" spans="1:15" ht="16.2" thickBot="1">
      <c r="A6" s="75">
        <v>4</v>
      </c>
      <c r="B6" s="76" t="s">
        <v>73</v>
      </c>
      <c r="C6" s="77"/>
      <c r="D6" s="77"/>
      <c r="E6" s="77"/>
      <c r="F6" s="77"/>
      <c r="G6" s="77"/>
      <c r="H6" s="77"/>
      <c r="I6" s="78">
        <f>I7+I8</f>
        <v>105.56264487346968</v>
      </c>
      <c r="J6" s="78">
        <f t="shared" ref="J6:N6" si="0">J7+J8</f>
        <v>108.16702684677254</v>
      </c>
      <c r="K6" s="78">
        <f t="shared" si="0"/>
        <v>105.96168339346774</v>
      </c>
      <c r="L6" s="78">
        <f t="shared" si="0"/>
        <v>102.38880627400013</v>
      </c>
      <c r="M6" s="78">
        <f t="shared" si="0"/>
        <v>110.19446164817873</v>
      </c>
      <c r="N6" s="79">
        <f t="shared" si="0"/>
        <v>107.60791076191623</v>
      </c>
      <c r="O6" s="82"/>
    </row>
    <row r="7" spans="1:15" ht="46.8">
      <c r="A7" s="61" t="s">
        <v>67</v>
      </c>
      <c r="B7" s="71" t="s">
        <v>70</v>
      </c>
      <c r="C7" s="72"/>
      <c r="D7" s="72"/>
      <c r="E7" s="72"/>
      <c r="F7" s="72"/>
      <c r="G7" s="72"/>
      <c r="H7" s="72"/>
      <c r="I7" s="73">
        <f>'СРОА v2'!DA14</f>
        <v>60.994452786210452</v>
      </c>
      <c r="J7" s="73">
        <f>'СРОА v2'!DR14</f>
        <v>61.730706947472513</v>
      </c>
      <c r="K7" s="73">
        <f>'СРОА v2'!EI14</f>
        <v>59.521585377187215</v>
      </c>
      <c r="L7" s="73">
        <f>'СРОА v2'!EZ14</f>
        <v>59.288340423982561</v>
      </c>
      <c r="M7" s="73">
        <f>'СРОА v2'!FQ14</f>
        <v>64.315167237239223</v>
      </c>
      <c r="N7" s="74">
        <f>'СРОА v2'!GH14</f>
        <v>61.738287576286183</v>
      </c>
      <c r="O7" s="83">
        <v>61</v>
      </c>
    </row>
    <row r="8" spans="1:15" ht="31.8" thickBot="1">
      <c r="A8" s="63" t="s">
        <v>68</v>
      </c>
      <c r="B8" s="45" t="s">
        <v>74</v>
      </c>
      <c r="C8" s="46"/>
      <c r="D8" s="46"/>
      <c r="E8" s="46"/>
      <c r="F8" s="46"/>
      <c r="G8" s="46"/>
      <c r="H8" s="46"/>
      <c r="I8" s="54">
        <f>'Группа 1 v1'!DA14</f>
        <v>44.568192087259227</v>
      </c>
      <c r="J8" s="54">
        <f>'Группа 1 v1'!DR14</f>
        <v>46.436319899300031</v>
      </c>
      <c r="K8" s="54">
        <f>'Группа 1 v1'!EI14</f>
        <v>46.440098016280523</v>
      </c>
      <c r="L8" s="54">
        <f>'Группа 1 v1'!EZ14</f>
        <v>43.100465850017564</v>
      </c>
      <c r="M8" s="54">
        <f>'Группа 1 v1'!FQ14</f>
        <v>45.879294410939515</v>
      </c>
      <c r="N8" s="55">
        <f>'Группа 1 v1'!GH14</f>
        <v>45.869623185630054</v>
      </c>
      <c r="O8" s="83">
        <v>45</v>
      </c>
    </row>
    <row r="9" spans="1:15" ht="15.6">
      <c r="A9" s="51"/>
      <c r="B9" s="52"/>
      <c r="C9" s="51"/>
      <c r="D9" s="51"/>
      <c r="E9" s="51"/>
      <c r="F9" s="51"/>
      <c r="G9" s="51"/>
      <c r="H9" s="51"/>
      <c r="I9" s="53"/>
      <c r="J9" s="53"/>
      <c r="K9" s="53"/>
      <c r="L9" s="53"/>
      <c r="M9" s="53"/>
      <c r="N9" s="53"/>
      <c r="O9" s="84">
        <v>106</v>
      </c>
    </row>
    <row r="10" spans="1:15" ht="15.6">
      <c r="A10" s="51"/>
      <c r="B10" s="52"/>
      <c r="C10" s="51"/>
      <c r="D10" s="51"/>
      <c r="E10" s="51"/>
      <c r="F10" s="51"/>
      <c r="G10" s="51"/>
      <c r="H10" s="51"/>
      <c r="I10" s="53"/>
      <c r="J10" s="53"/>
      <c r="K10" s="53"/>
      <c r="L10" s="53"/>
      <c r="M10" s="53"/>
      <c r="N10" s="53"/>
    </row>
    <row r="11" spans="1:15" ht="64.8" customHeight="1">
      <c r="B11" s="69" t="s">
        <v>71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</row>
    <row r="12" spans="1:15">
      <c r="B12" t="s">
        <v>63</v>
      </c>
    </row>
    <row r="13" spans="1:15">
      <c r="B13" t="s">
        <v>69</v>
      </c>
    </row>
  </sheetData>
  <mergeCells count="1">
    <mergeCell ref="B11:N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49"/>
  <sheetViews>
    <sheetView topLeftCell="EM1" zoomScale="80" zoomScaleNormal="80" workbookViewId="0">
      <selection activeCell="EZ6" sqref="EZ6"/>
    </sheetView>
  </sheetViews>
  <sheetFormatPr defaultColWidth="9.109375" defaultRowHeight="13.2"/>
  <cols>
    <col min="1" max="1" width="6.109375" style="11" bestFit="1" customWidth="1"/>
    <col min="2" max="2" width="33" style="2" bestFit="1" customWidth="1"/>
    <col min="3" max="3" width="12.44140625" style="2" bestFit="1" customWidth="1"/>
    <col min="4" max="4" width="9.109375" style="2"/>
    <col min="5" max="5" width="13.6640625" style="2" customWidth="1"/>
    <col min="6" max="6" width="10.5546875" style="2" customWidth="1"/>
    <col min="7" max="7" width="9.109375" style="2"/>
    <col min="8" max="8" width="8.109375" style="2" bestFit="1" customWidth="1"/>
    <col min="9" max="9" width="8.6640625" style="2" customWidth="1"/>
    <col min="10" max="10" width="8.109375" style="2" bestFit="1" customWidth="1"/>
    <col min="11" max="11" width="8.88671875" style="2" bestFit="1" customWidth="1"/>
    <col min="12" max="13" width="6.6640625" style="2" bestFit="1" customWidth="1"/>
    <col min="14" max="14" width="7.109375" style="2" bestFit="1" customWidth="1"/>
    <col min="15" max="15" width="7.44140625" style="2" bestFit="1" customWidth="1"/>
    <col min="16" max="16" width="12.44140625" style="2" bestFit="1" customWidth="1"/>
    <col min="17" max="17" width="3.6640625" style="2" customWidth="1"/>
    <col min="18" max="18" width="6.109375" style="11" bestFit="1" customWidth="1"/>
    <col min="19" max="19" width="33" style="2" bestFit="1" customWidth="1"/>
    <col min="20" max="20" width="12.44140625" style="2" bestFit="1" customWidth="1"/>
    <col min="21" max="21" width="9.109375" style="2"/>
    <col min="22" max="22" width="13.6640625" style="2" customWidth="1"/>
    <col min="23" max="23" width="10.5546875" style="2" customWidth="1"/>
    <col min="24" max="24" width="9.109375" style="2"/>
    <col min="25" max="25" width="8.109375" style="2" bestFit="1" customWidth="1"/>
    <col min="26" max="26" width="8.6640625" style="2" customWidth="1"/>
    <col min="27" max="27" width="8.109375" style="2" bestFit="1" customWidth="1"/>
    <col min="28" max="28" width="8.88671875" style="2" bestFit="1" customWidth="1"/>
    <col min="29" max="30" width="6.6640625" style="2" bestFit="1" customWidth="1"/>
    <col min="31" max="31" width="7.109375" style="2" bestFit="1" customWidth="1"/>
    <col min="32" max="32" width="7.44140625" style="2" bestFit="1" customWidth="1"/>
    <col min="33" max="33" width="12.44140625" style="2" bestFit="1" customWidth="1"/>
    <col min="34" max="34" width="9.109375" style="2"/>
    <col min="35" max="35" width="6.109375" style="11" bestFit="1" customWidth="1"/>
    <col min="36" max="36" width="33" style="2" bestFit="1" customWidth="1"/>
    <col min="37" max="37" width="12.44140625" style="2" bestFit="1" customWidth="1"/>
    <col min="38" max="38" width="9.109375" style="2"/>
    <col min="39" max="39" width="13.6640625" style="2" customWidth="1"/>
    <col min="40" max="40" width="10.5546875" style="2" customWidth="1"/>
    <col min="41" max="41" width="9.109375" style="2"/>
    <col min="42" max="42" width="8.109375" style="2" bestFit="1" customWidth="1"/>
    <col min="43" max="43" width="8.6640625" style="2" customWidth="1"/>
    <col min="44" max="44" width="8.109375" style="2" bestFit="1" customWidth="1"/>
    <col min="45" max="45" width="8.88671875" style="2" bestFit="1" customWidth="1"/>
    <col min="46" max="47" width="6.6640625" style="2" bestFit="1" customWidth="1"/>
    <col min="48" max="48" width="7.109375" style="2" bestFit="1" customWidth="1"/>
    <col min="49" max="49" width="7.44140625" style="2" bestFit="1" customWidth="1"/>
    <col min="50" max="50" width="12.44140625" style="2" bestFit="1" customWidth="1"/>
    <col min="51" max="51" width="9.109375" style="2"/>
    <col min="52" max="52" width="6.109375" style="11" bestFit="1" customWidth="1"/>
    <col min="53" max="53" width="33" style="2" bestFit="1" customWidth="1"/>
    <col min="54" max="54" width="12.44140625" style="2" bestFit="1" customWidth="1"/>
    <col min="55" max="55" width="9.109375" style="2"/>
    <col min="56" max="56" width="13.6640625" style="2" customWidth="1"/>
    <col min="57" max="57" width="10.5546875" style="2" customWidth="1"/>
    <col min="58" max="58" width="9.109375" style="2"/>
    <col min="59" max="59" width="8.109375" style="2" bestFit="1" customWidth="1"/>
    <col min="60" max="60" width="8.6640625" style="2" customWidth="1"/>
    <col min="61" max="61" width="8.109375" style="2" bestFit="1" customWidth="1"/>
    <col min="62" max="62" width="8.88671875" style="2" bestFit="1" customWidth="1"/>
    <col min="63" max="64" width="6.6640625" style="2" bestFit="1" customWidth="1"/>
    <col min="65" max="65" width="7.109375" style="2" bestFit="1" customWidth="1"/>
    <col min="66" max="66" width="7.44140625" style="2" bestFit="1" customWidth="1"/>
    <col min="67" max="67" width="12.44140625" style="2" bestFit="1" customWidth="1"/>
    <col min="68" max="68" width="9.109375" style="2"/>
    <col min="69" max="69" width="6.109375" style="11" bestFit="1" customWidth="1"/>
    <col min="70" max="70" width="33" style="2" bestFit="1" customWidth="1"/>
    <col min="71" max="71" width="12.44140625" style="2" bestFit="1" customWidth="1"/>
    <col min="72" max="72" width="9.109375" style="2"/>
    <col min="73" max="73" width="13.6640625" style="2" customWidth="1"/>
    <col min="74" max="74" width="10.5546875" style="2" customWidth="1"/>
    <col min="75" max="75" width="9.109375" style="2"/>
    <col min="76" max="76" width="8.109375" style="2" bestFit="1" customWidth="1"/>
    <col min="77" max="77" width="8.6640625" style="2" customWidth="1"/>
    <col min="78" max="78" width="8.109375" style="2" bestFit="1" customWidth="1"/>
    <col min="79" max="79" width="8.88671875" style="2" bestFit="1" customWidth="1"/>
    <col min="80" max="81" width="6.6640625" style="2" bestFit="1" customWidth="1"/>
    <col min="82" max="82" width="7.109375" style="2" bestFit="1" customWidth="1"/>
    <col min="83" max="83" width="7.44140625" style="2" bestFit="1" customWidth="1"/>
    <col min="84" max="84" width="12.44140625" style="2" bestFit="1" customWidth="1"/>
    <col min="85" max="85" width="9.109375" style="2"/>
    <col min="86" max="86" width="6.109375" style="11" bestFit="1" customWidth="1"/>
    <col min="87" max="87" width="33" style="2" bestFit="1" customWidth="1"/>
    <col min="88" max="88" width="12.44140625" style="2" bestFit="1" customWidth="1"/>
    <col min="89" max="89" width="9.109375" style="2"/>
    <col min="90" max="90" width="13.6640625" style="2" customWidth="1"/>
    <col min="91" max="91" width="10.5546875" style="2" customWidth="1"/>
    <col min="92" max="92" width="9.109375" style="2"/>
    <col min="93" max="93" width="8.109375" style="2" bestFit="1" customWidth="1"/>
    <col min="94" max="94" width="8.6640625" style="2" customWidth="1"/>
    <col min="95" max="95" width="8.109375" style="2" bestFit="1" customWidth="1"/>
    <col min="96" max="96" width="8.88671875" style="2" bestFit="1" customWidth="1"/>
    <col min="97" max="97" width="6.6640625" style="2" bestFit="1" customWidth="1"/>
    <col min="98" max="99" width="7.109375" style="2" bestFit="1" customWidth="1"/>
    <col min="100" max="100" width="7.44140625" style="2" bestFit="1" customWidth="1"/>
    <col min="101" max="101" width="12.44140625" style="2" bestFit="1" customWidth="1"/>
    <col min="102" max="102" width="9.109375" style="2"/>
    <col min="103" max="103" width="6.109375" style="11" bestFit="1" customWidth="1"/>
    <col min="104" max="104" width="33" style="2" bestFit="1" customWidth="1"/>
    <col min="105" max="105" width="12.44140625" style="2" bestFit="1" customWidth="1"/>
    <col min="106" max="106" width="9.109375" style="2"/>
    <col min="107" max="107" width="13.6640625" style="2" customWidth="1"/>
    <col min="108" max="108" width="10.5546875" style="2" customWidth="1"/>
    <col min="109" max="109" width="9.109375" style="2"/>
    <col min="110" max="110" width="8.109375" style="2" bestFit="1" customWidth="1"/>
    <col min="111" max="111" width="8.6640625" style="2" customWidth="1"/>
    <col min="112" max="112" width="8.109375" style="2" bestFit="1" customWidth="1"/>
    <col min="113" max="113" width="8.88671875" style="2" bestFit="1" customWidth="1"/>
    <col min="114" max="115" width="6.6640625" style="2" bestFit="1" customWidth="1"/>
    <col min="116" max="116" width="8.77734375" style="2" customWidth="1"/>
    <col min="117" max="117" width="7.44140625" style="2" bestFit="1" customWidth="1"/>
    <col min="118" max="118" width="12.44140625" style="2" bestFit="1" customWidth="1"/>
    <col min="119" max="119" width="9.109375" style="2"/>
    <col min="120" max="120" width="6.109375" style="11" bestFit="1" customWidth="1"/>
    <col min="121" max="121" width="33" style="2" bestFit="1" customWidth="1"/>
    <col min="122" max="122" width="12.44140625" style="2" bestFit="1" customWidth="1"/>
    <col min="123" max="123" width="9.109375" style="2"/>
    <col min="124" max="124" width="13.6640625" style="2" customWidth="1"/>
    <col min="125" max="125" width="10.5546875" style="2" customWidth="1"/>
    <col min="126" max="126" width="9.109375" style="2"/>
    <col min="127" max="127" width="8.109375" style="2" bestFit="1" customWidth="1"/>
    <col min="128" max="128" width="8.6640625" style="2" customWidth="1"/>
    <col min="129" max="129" width="8.109375" style="2" bestFit="1" customWidth="1"/>
    <col min="130" max="130" width="8.88671875" style="2" bestFit="1" customWidth="1"/>
    <col min="131" max="132" width="6.6640625" style="2" bestFit="1" customWidth="1"/>
    <col min="133" max="133" width="7.109375" style="2" bestFit="1" customWidth="1"/>
    <col min="134" max="134" width="7.44140625" style="2" bestFit="1" customWidth="1"/>
    <col min="135" max="135" width="12.44140625" style="2" bestFit="1" customWidth="1"/>
    <col min="136" max="136" width="9.109375" style="44"/>
    <col min="137" max="137" width="6.109375" style="11" bestFit="1" customWidth="1"/>
    <col min="138" max="138" width="33" style="2" bestFit="1" customWidth="1"/>
    <col min="139" max="139" width="12.44140625" style="2" bestFit="1" customWidth="1"/>
    <col min="140" max="140" width="9.109375" style="2"/>
    <col min="141" max="141" width="13.6640625" style="2" customWidth="1"/>
    <col min="142" max="142" width="10.5546875" style="2" customWidth="1"/>
    <col min="143" max="143" width="9.109375" style="2"/>
    <col min="144" max="144" width="8.109375" style="2" bestFit="1" customWidth="1"/>
    <col min="145" max="145" width="8.6640625" style="2" customWidth="1"/>
    <col min="146" max="146" width="8.109375" style="2" bestFit="1" customWidth="1"/>
    <col min="147" max="147" width="8.88671875" style="2" bestFit="1" customWidth="1"/>
    <col min="148" max="149" width="6.6640625" style="2" bestFit="1" customWidth="1"/>
    <col min="150" max="150" width="7.109375" style="2" bestFit="1" customWidth="1"/>
    <col min="151" max="151" width="7.44140625" style="2" bestFit="1" customWidth="1"/>
    <col min="152" max="152" width="12.44140625" style="2" bestFit="1" customWidth="1"/>
    <col min="153" max="153" width="9.109375" style="2"/>
    <col min="154" max="154" width="6.109375" style="11" bestFit="1" customWidth="1"/>
    <col min="155" max="155" width="33" style="2" bestFit="1" customWidth="1"/>
    <col min="156" max="156" width="12.44140625" style="2" bestFit="1" customWidth="1"/>
    <col min="157" max="157" width="9.109375" style="2"/>
    <col min="158" max="158" width="13.6640625" style="2" customWidth="1"/>
    <col min="159" max="159" width="10.5546875" style="2" customWidth="1"/>
    <col min="160" max="160" width="9.109375" style="2"/>
    <col min="161" max="161" width="8.109375" style="2" bestFit="1" customWidth="1"/>
    <col min="162" max="162" width="8.6640625" style="2" customWidth="1"/>
    <col min="163" max="163" width="8.109375" style="2" bestFit="1" customWidth="1"/>
    <col min="164" max="164" width="8.88671875" style="2" bestFit="1" customWidth="1"/>
    <col min="165" max="166" width="6.6640625" style="2" bestFit="1" customWidth="1"/>
    <col min="167" max="167" width="7.109375" style="2" bestFit="1" customWidth="1"/>
    <col min="168" max="168" width="7.44140625" style="2" bestFit="1" customWidth="1"/>
    <col min="169" max="169" width="12.44140625" style="2" bestFit="1" customWidth="1"/>
    <col min="170" max="170" width="9.109375" style="2"/>
    <col min="171" max="171" width="6.109375" style="11" bestFit="1" customWidth="1"/>
    <col min="172" max="172" width="33" style="2" bestFit="1" customWidth="1"/>
    <col min="173" max="173" width="12.44140625" style="2" bestFit="1" customWidth="1"/>
    <col min="174" max="174" width="9.109375" style="2"/>
    <col min="175" max="175" width="13.6640625" style="2" customWidth="1"/>
    <col min="176" max="176" width="10.5546875" style="2" customWidth="1"/>
    <col min="177" max="177" width="9.109375" style="2"/>
    <col min="178" max="178" width="8.109375" style="2" bestFit="1" customWidth="1"/>
    <col min="179" max="179" width="8.6640625" style="2" customWidth="1"/>
    <col min="180" max="180" width="8.109375" style="2" bestFit="1" customWidth="1"/>
    <col min="181" max="181" width="8.88671875" style="2" bestFit="1" customWidth="1"/>
    <col min="182" max="183" width="6.6640625" style="2" bestFit="1" customWidth="1"/>
    <col min="184" max="184" width="7.109375" style="2" bestFit="1" customWidth="1"/>
    <col min="185" max="185" width="7.44140625" style="2" bestFit="1" customWidth="1"/>
    <col min="186" max="186" width="12.44140625" style="2" bestFit="1" customWidth="1"/>
    <col min="187" max="187" width="9.109375" style="2"/>
    <col min="188" max="188" width="6.109375" style="11" bestFit="1" customWidth="1"/>
    <col min="189" max="189" width="33" style="2" bestFit="1" customWidth="1"/>
    <col min="190" max="190" width="12.44140625" style="2" bestFit="1" customWidth="1"/>
    <col min="191" max="191" width="9.109375" style="2"/>
    <col min="192" max="192" width="13.6640625" style="2" customWidth="1"/>
    <col min="193" max="193" width="10.5546875" style="2" customWidth="1"/>
    <col min="194" max="194" width="9.109375" style="2"/>
    <col min="195" max="195" width="8.109375" style="2" bestFit="1" customWidth="1"/>
    <col min="196" max="196" width="8.6640625" style="2" customWidth="1"/>
    <col min="197" max="197" width="8.109375" style="2" bestFit="1" customWidth="1"/>
    <col min="198" max="198" width="8.88671875" style="2" bestFit="1" customWidth="1"/>
    <col min="199" max="199" width="6.6640625" style="2" bestFit="1" customWidth="1"/>
    <col min="200" max="200" width="10.44140625" style="2" customWidth="1"/>
    <col min="201" max="201" width="7.109375" style="2" bestFit="1" customWidth="1"/>
    <col min="202" max="202" width="7.44140625" style="2" bestFit="1" customWidth="1"/>
    <col min="203" max="203" width="12.44140625" style="2" bestFit="1" customWidth="1"/>
    <col min="204" max="16384" width="9.109375" style="2"/>
  </cols>
  <sheetData>
    <row r="1" spans="1:203" ht="17.399999999999999">
      <c r="A1" s="1">
        <v>31</v>
      </c>
      <c r="B1" s="42" t="s">
        <v>42</v>
      </c>
      <c r="F1" s="15"/>
      <c r="G1" s="15"/>
      <c r="H1" s="15"/>
      <c r="I1" s="15"/>
      <c r="J1" s="15"/>
      <c r="R1" s="1">
        <v>28</v>
      </c>
      <c r="S1" s="42" t="s">
        <v>43</v>
      </c>
      <c r="W1" s="15"/>
      <c r="X1" s="15"/>
      <c r="Y1" s="15"/>
      <c r="Z1" s="15"/>
      <c r="AA1" s="15"/>
      <c r="AI1" s="1">
        <v>31</v>
      </c>
      <c r="AJ1" s="42" t="s">
        <v>44</v>
      </c>
      <c r="AN1" s="15"/>
      <c r="AO1" s="15"/>
      <c r="AP1" s="15"/>
      <c r="AQ1" s="15"/>
      <c r="AR1" s="15"/>
      <c r="AZ1" s="1">
        <f>SUM(BB20:BB21)</f>
        <v>30</v>
      </c>
      <c r="BA1" s="42" t="s">
        <v>45</v>
      </c>
      <c r="BE1" s="15"/>
      <c r="BF1" s="15"/>
      <c r="BG1" s="15"/>
      <c r="BH1" s="15"/>
      <c r="BI1" s="15"/>
      <c r="BQ1" s="1">
        <v>31</v>
      </c>
      <c r="BR1" s="42" t="s">
        <v>46</v>
      </c>
      <c r="BV1" s="15"/>
      <c r="BW1" s="15"/>
      <c r="BX1" s="15"/>
      <c r="BY1" s="15"/>
      <c r="BZ1" s="15"/>
      <c r="CH1" s="1">
        <f>SUM(CJ20:CJ21)</f>
        <v>30</v>
      </c>
      <c r="CI1" s="42" t="s">
        <v>47</v>
      </c>
      <c r="CM1" s="15"/>
      <c r="CN1" s="15"/>
      <c r="CO1" s="15"/>
      <c r="CP1" s="15"/>
      <c r="CQ1" s="15"/>
      <c r="CY1" s="1">
        <v>31</v>
      </c>
      <c r="CZ1" s="42" t="s">
        <v>48</v>
      </c>
      <c r="DD1" s="15"/>
      <c r="DE1" s="15"/>
      <c r="DF1" s="15"/>
      <c r="DG1" s="15"/>
      <c r="DH1" s="15"/>
      <c r="DP1" s="1">
        <v>31</v>
      </c>
      <c r="DQ1" s="42" t="s">
        <v>49</v>
      </c>
      <c r="DU1" s="15"/>
      <c r="DV1" s="15"/>
      <c r="DW1" s="15"/>
      <c r="DX1" s="15"/>
      <c r="DY1" s="15"/>
      <c r="EG1" s="1">
        <v>30</v>
      </c>
      <c r="EH1" s="42" t="s">
        <v>50</v>
      </c>
      <c r="EL1" s="15"/>
      <c r="EM1" s="15"/>
      <c r="EN1" s="15"/>
      <c r="EO1" s="15"/>
      <c r="EP1" s="15"/>
      <c r="EX1" s="1">
        <v>31</v>
      </c>
      <c r="EY1" s="42" t="s">
        <v>51</v>
      </c>
      <c r="FC1" s="15"/>
      <c r="FD1" s="15"/>
      <c r="FE1" s="15"/>
      <c r="FF1" s="15"/>
      <c r="FG1" s="15"/>
      <c r="FO1" s="1">
        <v>30</v>
      </c>
      <c r="FP1" s="42" t="s">
        <v>52</v>
      </c>
      <c r="FT1" s="15"/>
      <c r="FU1" s="15"/>
      <c r="FV1" s="15"/>
      <c r="FW1" s="15"/>
      <c r="FX1" s="15"/>
      <c r="GF1" s="1">
        <v>31</v>
      </c>
      <c r="GG1" s="42" t="s">
        <v>53</v>
      </c>
      <c r="GK1" s="15"/>
      <c r="GL1" s="15"/>
      <c r="GM1" s="15"/>
      <c r="GN1" s="15"/>
      <c r="GO1" s="15"/>
    </row>
    <row r="2" spans="1:203" ht="26.4">
      <c r="A2" s="1"/>
      <c r="B2" s="37" t="s">
        <v>3</v>
      </c>
      <c r="C2" s="38" t="s">
        <v>4</v>
      </c>
      <c r="D2" s="39" t="s">
        <v>29</v>
      </c>
      <c r="E2" s="38" t="s">
        <v>30</v>
      </c>
      <c r="F2" s="38" t="s">
        <v>1</v>
      </c>
      <c r="G2" s="15"/>
      <c r="H2" s="15"/>
      <c r="I2" s="15"/>
      <c r="J2" s="15"/>
      <c r="R2" s="1"/>
      <c r="S2" s="37" t="s">
        <v>3</v>
      </c>
      <c r="T2" s="38" t="s">
        <v>4</v>
      </c>
      <c r="U2" s="39" t="s">
        <v>29</v>
      </c>
      <c r="V2" s="38" t="s">
        <v>30</v>
      </c>
      <c r="W2" s="38" t="s">
        <v>1</v>
      </c>
      <c r="X2" s="15"/>
      <c r="Y2" s="15"/>
      <c r="Z2" s="15"/>
      <c r="AA2" s="15"/>
      <c r="AI2" s="1"/>
      <c r="AJ2" s="37" t="s">
        <v>3</v>
      </c>
      <c r="AK2" s="38" t="s">
        <v>4</v>
      </c>
      <c r="AL2" s="39" t="s">
        <v>29</v>
      </c>
      <c r="AM2" s="38" t="s">
        <v>30</v>
      </c>
      <c r="AN2" s="38" t="s">
        <v>1</v>
      </c>
      <c r="AO2" s="15"/>
      <c r="AP2" s="15"/>
      <c r="AQ2" s="15"/>
      <c r="AR2" s="15"/>
      <c r="AZ2" s="1"/>
      <c r="BA2" s="37" t="s">
        <v>3</v>
      </c>
      <c r="BB2" s="38" t="s">
        <v>4</v>
      </c>
      <c r="BC2" s="39" t="s">
        <v>29</v>
      </c>
      <c r="BD2" s="38" t="s">
        <v>30</v>
      </c>
      <c r="BE2" s="38" t="s">
        <v>1</v>
      </c>
      <c r="BF2" s="15"/>
      <c r="BG2" s="15"/>
      <c r="BH2" s="15"/>
      <c r="BI2" s="15"/>
      <c r="BQ2" s="1"/>
      <c r="BR2" s="37" t="s">
        <v>3</v>
      </c>
      <c r="BS2" s="38" t="s">
        <v>4</v>
      </c>
      <c r="BT2" s="39" t="s">
        <v>29</v>
      </c>
      <c r="BU2" s="38" t="s">
        <v>30</v>
      </c>
      <c r="BV2" s="38" t="s">
        <v>1</v>
      </c>
      <c r="BW2" s="15"/>
      <c r="BX2" s="15"/>
      <c r="BY2" s="15"/>
      <c r="BZ2" s="15"/>
      <c r="CH2" s="1"/>
      <c r="CI2" s="37" t="s">
        <v>3</v>
      </c>
      <c r="CJ2" s="38" t="s">
        <v>4</v>
      </c>
      <c r="CK2" s="39" t="s">
        <v>29</v>
      </c>
      <c r="CL2" s="38" t="s">
        <v>30</v>
      </c>
      <c r="CM2" s="38" t="s">
        <v>1</v>
      </c>
      <c r="CN2" s="15"/>
      <c r="CO2" s="15"/>
      <c r="CP2" s="15"/>
      <c r="CQ2" s="15"/>
      <c r="CY2" s="1"/>
      <c r="CZ2" s="37" t="s">
        <v>3</v>
      </c>
      <c r="DA2" s="38" t="s">
        <v>4</v>
      </c>
      <c r="DB2" s="39" t="s">
        <v>29</v>
      </c>
      <c r="DC2" s="38" t="s">
        <v>30</v>
      </c>
      <c r="DD2" s="38" t="s">
        <v>1</v>
      </c>
      <c r="DE2" s="15"/>
      <c r="DF2" s="15"/>
      <c r="DG2" s="15"/>
      <c r="DH2" s="15"/>
      <c r="DP2" s="1"/>
      <c r="DQ2" s="37" t="s">
        <v>3</v>
      </c>
      <c r="DR2" s="38" t="s">
        <v>4</v>
      </c>
      <c r="DS2" s="39" t="s">
        <v>29</v>
      </c>
      <c r="DT2" s="38" t="s">
        <v>30</v>
      </c>
      <c r="DU2" s="38" t="s">
        <v>1</v>
      </c>
      <c r="DV2" s="15"/>
      <c r="DW2" s="15"/>
      <c r="DX2" s="15"/>
      <c r="DY2" s="15"/>
      <c r="EG2" s="1"/>
      <c r="EH2" s="37" t="s">
        <v>3</v>
      </c>
      <c r="EI2" s="38" t="s">
        <v>4</v>
      </c>
      <c r="EJ2" s="39" t="s">
        <v>29</v>
      </c>
      <c r="EK2" s="38" t="s">
        <v>30</v>
      </c>
      <c r="EL2" s="38" t="s">
        <v>1</v>
      </c>
      <c r="EM2" s="15"/>
      <c r="EN2" s="15"/>
      <c r="EO2" s="15"/>
      <c r="EP2" s="15"/>
      <c r="EX2" s="1"/>
      <c r="EY2" s="37" t="s">
        <v>3</v>
      </c>
      <c r="EZ2" s="38" t="s">
        <v>4</v>
      </c>
      <c r="FA2" s="39" t="s">
        <v>29</v>
      </c>
      <c r="FB2" s="38" t="s">
        <v>30</v>
      </c>
      <c r="FC2" s="38" t="s">
        <v>1</v>
      </c>
      <c r="FD2" s="15"/>
      <c r="FE2" s="15"/>
      <c r="FF2" s="15"/>
      <c r="FG2" s="15"/>
      <c r="FO2" s="1"/>
      <c r="FP2" s="37" t="s">
        <v>3</v>
      </c>
      <c r="FQ2" s="38" t="s">
        <v>4</v>
      </c>
      <c r="FR2" s="39" t="s">
        <v>29</v>
      </c>
      <c r="FS2" s="38" t="s">
        <v>30</v>
      </c>
      <c r="FT2" s="38" t="s">
        <v>1</v>
      </c>
      <c r="FU2" s="15"/>
      <c r="FV2" s="15"/>
      <c r="FW2" s="15"/>
      <c r="FX2" s="15"/>
      <c r="GF2" s="1"/>
      <c r="GG2" s="37" t="s">
        <v>3</v>
      </c>
      <c r="GH2" s="38" t="s">
        <v>4</v>
      </c>
      <c r="GI2" s="39" t="s">
        <v>29</v>
      </c>
      <c r="GJ2" s="38" t="s">
        <v>30</v>
      </c>
      <c r="GK2" s="38" t="s">
        <v>1</v>
      </c>
      <c r="GL2" s="15"/>
      <c r="GM2" s="15"/>
      <c r="GN2" s="15"/>
      <c r="GO2" s="15"/>
    </row>
    <row r="3" spans="1:203">
      <c r="A3" s="4"/>
      <c r="B3" s="31" t="s">
        <v>5</v>
      </c>
      <c r="C3" s="32">
        <v>0</v>
      </c>
      <c r="D3" s="30">
        <v>4.5</v>
      </c>
      <c r="E3" s="28">
        <v>40</v>
      </c>
      <c r="F3" s="28">
        <v>40</v>
      </c>
      <c r="G3" s="16"/>
      <c r="H3" s="16"/>
      <c r="I3" s="16"/>
      <c r="J3" s="16"/>
      <c r="K3" s="12"/>
      <c r="L3" s="12"/>
      <c r="M3" s="12"/>
      <c r="N3" s="12"/>
      <c r="O3" s="12"/>
      <c r="P3" s="12"/>
      <c r="R3" s="4"/>
      <c r="S3" s="31" t="s">
        <v>5</v>
      </c>
      <c r="T3" s="32">
        <v>0</v>
      </c>
      <c r="U3" s="30">
        <v>4.5</v>
      </c>
      <c r="V3" s="28">
        <v>40</v>
      </c>
      <c r="W3" s="28">
        <v>40</v>
      </c>
      <c r="X3" s="16"/>
      <c r="Y3" s="16"/>
      <c r="Z3" s="16"/>
      <c r="AA3" s="16"/>
      <c r="AB3" s="12"/>
      <c r="AC3" s="12"/>
      <c r="AD3" s="12"/>
      <c r="AE3" s="12"/>
      <c r="AF3" s="12"/>
      <c r="AG3" s="12"/>
      <c r="AI3" s="4"/>
      <c r="AJ3" s="31" t="s">
        <v>5</v>
      </c>
      <c r="AK3" s="32">
        <v>0</v>
      </c>
      <c r="AL3" s="30">
        <v>4.5</v>
      </c>
      <c r="AM3" s="28">
        <v>40</v>
      </c>
      <c r="AN3" s="28">
        <v>40</v>
      </c>
      <c r="AO3" s="16"/>
      <c r="AP3" s="16"/>
      <c r="AQ3" s="16"/>
      <c r="AR3" s="16"/>
      <c r="AS3" s="12"/>
      <c r="AT3" s="12"/>
      <c r="AU3" s="12"/>
      <c r="AV3" s="12"/>
      <c r="AW3" s="12"/>
      <c r="AX3" s="12"/>
      <c r="AZ3" s="4"/>
      <c r="BA3" s="31" t="s">
        <v>5</v>
      </c>
      <c r="BB3" s="32">
        <v>0</v>
      </c>
      <c r="BC3" s="30">
        <v>4.5</v>
      </c>
      <c r="BD3" s="28">
        <v>40</v>
      </c>
      <c r="BE3" s="28">
        <v>40</v>
      </c>
      <c r="BF3" s="16"/>
      <c r="BG3" s="16"/>
      <c r="BH3" s="16"/>
      <c r="BI3" s="16"/>
      <c r="BJ3" s="12"/>
      <c r="BK3" s="12"/>
      <c r="BL3" s="12"/>
      <c r="BM3" s="12"/>
      <c r="BN3" s="12"/>
      <c r="BO3" s="12"/>
      <c r="BQ3" s="4"/>
      <c r="BR3" s="31" t="s">
        <v>5</v>
      </c>
      <c r="BS3" s="32">
        <v>0</v>
      </c>
      <c r="BT3" s="30">
        <v>4.5</v>
      </c>
      <c r="BU3" s="28">
        <v>40</v>
      </c>
      <c r="BV3" s="28">
        <v>40</v>
      </c>
      <c r="BW3" s="16"/>
      <c r="BX3" s="16"/>
      <c r="BY3" s="16"/>
      <c r="BZ3" s="16"/>
      <c r="CA3" s="12"/>
      <c r="CB3" s="12"/>
      <c r="CC3" s="12"/>
      <c r="CD3" s="12"/>
      <c r="CE3" s="12"/>
      <c r="CF3" s="12"/>
      <c r="CH3" s="4"/>
      <c r="CI3" s="31" t="s">
        <v>5</v>
      </c>
      <c r="CJ3" s="32">
        <v>0</v>
      </c>
      <c r="CK3" s="30">
        <v>4.5</v>
      </c>
      <c r="CL3" s="28">
        <v>40</v>
      </c>
      <c r="CM3" s="28">
        <v>40</v>
      </c>
      <c r="CN3" s="16"/>
      <c r="CO3" s="16"/>
      <c r="CP3" s="16"/>
      <c r="CQ3" s="16"/>
      <c r="CR3" s="12"/>
      <c r="CS3" s="12"/>
      <c r="CT3" s="12"/>
      <c r="CU3" s="12"/>
      <c r="CV3" s="12"/>
      <c r="CW3" s="12"/>
      <c r="CY3" s="4"/>
      <c r="CZ3" s="31" t="s">
        <v>5</v>
      </c>
      <c r="DA3" s="32">
        <v>0</v>
      </c>
      <c r="DB3" s="30">
        <v>4.5</v>
      </c>
      <c r="DC3" s="28">
        <v>40</v>
      </c>
      <c r="DD3" s="28">
        <v>40</v>
      </c>
      <c r="DE3" s="16"/>
      <c r="DF3" s="16"/>
      <c r="DG3" s="16"/>
      <c r="DH3" s="16"/>
      <c r="DI3" s="12"/>
      <c r="DJ3" s="12"/>
      <c r="DK3" s="12"/>
      <c r="DL3" s="12"/>
      <c r="DM3" s="12"/>
      <c r="DN3" s="12"/>
      <c r="DP3" s="4"/>
      <c r="DQ3" s="31" t="s">
        <v>5</v>
      </c>
      <c r="DR3" s="32">
        <v>0</v>
      </c>
      <c r="DS3" s="30">
        <v>4.5</v>
      </c>
      <c r="DT3" s="28">
        <v>40</v>
      </c>
      <c r="DU3" s="28">
        <v>40</v>
      </c>
      <c r="DV3" s="16"/>
      <c r="DW3" s="16"/>
      <c r="DX3" s="16"/>
      <c r="DY3" s="16"/>
      <c r="DZ3" s="12"/>
      <c r="EA3" s="12"/>
      <c r="EB3" s="12"/>
      <c r="EC3" s="12"/>
      <c r="ED3" s="12"/>
      <c r="EE3" s="12"/>
      <c r="EG3" s="4"/>
      <c r="EH3" s="31" t="s">
        <v>5</v>
      </c>
      <c r="EI3" s="32">
        <v>0</v>
      </c>
      <c r="EJ3" s="30">
        <v>4.5</v>
      </c>
      <c r="EK3" s="28">
        <v>40</v>
      </c>
      <c r="EL3" s="28">
        <v>40</v>
      </c>
      <c r="EM3" s="16"/>
      <c r="EN3" s="16"/>
      <c r="EO3" s="16"/>
      <c r="EP3" s="16"/>
      <c r="EQ3" s="12"/>
      <c r="ER3" s="12"/>
      <c r="ES3" s="12"/>
      <c r="ET3" s="12"/>
      <c r="EU3" s="12"/>
      <c r="EV3" s="12"/>
      <c r="EX3" s="4"/>
      <c r="EY3" s="31" t="s">
        <v>5</v>
      </c>
      <c r="EZ3" s="32">
        <v>0</v>
      </c>
      <c r="FA3" s="30">
        <v>4.5</v>
      </c>
      <c r="FB3" s="28">
        <v>40</v>
      </c>
      <c r="FC3" s="28">
        <v>40</v>
      </c>
      <c r="FD3" s="16"/>
      <c r="FE3" s="16"/>
      <c r="FF3" s="16"/>
      <c r="FG3" s="16"/>
      <c r="FH3" s="12"/>
      <c r="FI3" s="12"/>
      <c r="FJ3" s="12"/>
      <c r="FK3" s="12"/>
      <c r="FL3" s="12"/>
      <c r="FM3" s="12"/>
      <c r="FO3" s="4"/>
      <c r="FP3" s="31" t="s">
        <v>5</v>
      </c>
      <c r="FQ3" s="32">
        <v>0</v>
      </c>
      <c r="FR3" s="30">
        <v>4.5</v>
      </c>
      <c r="FS3" s="28">
        <v>40</v>
      </c>
      <c r="FT3" s="28">
        <v>40</v>
      </c>
      <c r="FU3" s="16"/>
      <c r="FV3" s="16"/>
      <c r="FW3" s="16"/>
      <c r="FX3" s="16"/>
      <c r="FY3" s="12"/>
      <c r="FZ3" s="12"/>
      <c r="GA3" s="12"/>
      <c r="GB3" s="12"/>
      <c r="GC3" s="12"/>
      <c r="GD3" s="12"/>
      <c r="GF3" s="4"/>
      <c r="GG3" s="31" t="s">
        <v>5</v>
      </c>
      <c r="GH3" s="32">
        <v>0</v>
      </c>
      <c r="GI3" s="30">
        <v>4.5</v>
      </c>
      <c r="GJ3" s="28">
        <v>40</v>
      </c>
      <c r="GK3" s="28">
        <v>40</v>
      </c>
      <c r="GL3" s="16"/>
      <c r="GM3" s="16"/>
      <c r="GN3" s="16"/>
      <c r="GO3" s="16"/>
      <c r="GP3" s="12"/>
      <c r="GQ3" s="12"/>
      <c r="GR3" s="12"/>
      <c r="GS3" s="12"/>
      <c r="GT3" s="12"/>
      <c r="GU3" s="12"/>
    </row>
    <row r="4" spans="1:203">
      <c r="A4" s="4">
        <v>0.8</v>
      </c>
      <c r="B4" s="31" t="s">
        <v>6</v>
      </c>
      <c r="C4" s="32">
        <v>6000</v>
      </c>
      <c r="D4" s="30">
        <v>9</v>
      </c>
      <c r="E4" s="28"/>
      <c r="F4" s="29"/>
      <c r="G4" s="16"/>
      <c r="H4" s="16"/>
      <c r="I4" s="16"/>
      <c r="J4" s="16"/>
      <c r="K4" s="12"/>
      <c r="L4" s="12"/>
      <c r="M4" s="12"/>
      <c r="N4" s="12"/>
      <c r="O4" s="12"/>
      <c r="P4" s="12"/>
      <c r="R4" s="4">
        <v>0.8</v>
      </c>
      <c r="S4" s="31" t="s">
        <v>6</v>
      </c>
      <c r="T4" s="32">
        <v>5000</v>
      </c>
      <c r="U4" s="30">
        <v>10</v>
      </c>
      <c r="V4" s="28"/>
      <c r="W4" s="29"/>
      <c r="X4" s="16"/>
      <c r="Y4" s="16"/>
      <c r="Z4" s="16"/>
      <c r="AA4" s="16"/>
      <c r="AB4" s="12"/>
      <c r="AC4" s="12"/>
      <c r="AD4" s="12"/>
      <c r="AE4" s="12"/>
      <c r="AF4" s="12"/>
      <c r="AG4" s="12"/>
      <c r="AI4" s="4">
        <v>0.8</v>
      </c>
      <c r="AJ4" s="31" t="s">
        <v>6</v>
      </c>
      <c r="AK4" s="32">
        <v>6200</v>
      </c>
      <c r="AL4" s="30">
        <v>10</v>
      </c>
      <c r="AM4" s="28"/>
      <c r="AN4" s="29"/>
      <c r="AO4" s="16"/>
      <c r="AP4" s="16"/>
      <c r="AQ4" s="16"/>
      <c r="AR4" s="16"/>
      <c r="AS4" s="12"/>
      <c r="AT4" s="12"/>
      <c r="AU4" s="12"/>
      <c r="AV4" s="12"/>
      <c r="AW4" s="12"/>
      <c r="AX4" s="12"/>
      <c r="AZ4" s="4">
        <v>0.8</v>
      </c>
      <c r="BA4" s="31" t="s">
        <v>6</v>
      </c>
      <c r="BB4" s="32">
        <v>5700</v>
      </c>
      <c r="BC4" s="30">
        <v>10</v>
      </c>
      <c r="BD4" s="28"/>
      <c r="BE4" s="29"/>
      <c r="BF4" s="16"/>
      <c r="BG4" s="16"/>
      <c r="BH4" s="16"/>
      <c r="BI4" s="16"/>
      <c r="BJ4" s="12"/>
      <c r="BK4" s="12"/>
      <c r="BL4" s="12"/>
      <c r="BM4" s="12"/>
      <c r="BN4" s="12"/>
      <c r="BO4" s="12"/>
      <c r="BQ4" s="4">
        <v>0.8</v>
      </c>
      <c r="BR4" s="31" t="s">
        <v>6</v>
      </c>
      <c r="BS4" s="32">
        <v>5500</v>
      </c>
      <c r="BT4" s="30">
        <v>10</v>
      </c>
      <c r="BU4" s="28"/>
      <c r="BV4" s="29"/>
      <c r="BW4" s="16"/>
      <c r="BX4" s="16"/>
      <c r="BY4" s="16"/>
      <c r="BZ4" s="16"/>
      <c r="CA4" s="12"/>
      <c r="CB4" s="12"/>
      <c r="CC4" s="12"/>
      <c r="CD4" s="12"/>
      <c r="CE4" s="12"/>
      <c r="CF4" s="12"/>
      <c r="CH4" s="4">
        <v>0.8</v>
      </c>
      <c r="CI4" s="31" t="s">
        <v>6</v>
      </c>
      <c r="CJ4" s="32">
        <v>5700</v>
      </c>
      <c r="CK4" s="30">
        <v>10</v>
      </c>
      <c r="CL4" s="28"/>
      <c r="CM4" s="29"/>
      <c r="CN4" s="16"/>
      <c r="CO4" s="16"/>
      <c r="CP4" s="16"/>
      <c r="CQ4" s="16"/>
      <c r="CR4" s="12"/>
      <c r="CS4" s="12"/>
      <c r="CT4" s="12"/>
      <c r="CU4" s="12"/>
      <c r="CV4" s="12"/>
      <c r="CW4" s="12"/>
      <c r="CY4" s="4">
        <v>0.8</v>
      </c>
      <c r="CZ4" s="31" t="s">
        <v>6</v>
      </c>
      <c r="DA4" s="32">
        <v>5500</v>
      </c>
      <c r="DB4" s="30">
        <v>10</v>
      </c>
      <c r="DC4" s="28"/>
      <c r="DD4" s="29"/>
      <c r="DE4" s="16"/>
      <c r="DF4" s="16"/>
      <c r="DG4" s="16"/>
      <c r="DH4" s="16"/>
      <c r="DI4" s="12"/>
      <c r="DJ4" s="12"/>
      <c r="DK4" s="12"/>
      <c r="DL4" s="12"/>
      <c r="DM4" s="12"/>
      <c r="DN4" s="12"/>
      <c r="DP4" s="4">
        <v>0.8</v>
      </c>
      <c r="DQ4" s="31" t="s">
        <v>6</v>
      </c>
      <c r="DR4" s="32">
        <v>5000</v>
      </c>
      <c r="DS4" s="30">
        <v>10</v>
      </c>
      <c r="DT4" s="28"/>
      <c r="DU4" s="29"/>
      <c r="DV4" s="16"/>
      <c r="DW4" s="16"/>
      <c r="DX4" s="16"/>
      <c r="DY4" s="16"/>
      <c r="DZ4" s="12"/>
      <c r="EA4" s="12"/>
      <c r="EB4" s="12"/>
      <c r="EC4" s="12"/>
      <c r="ED4" s="12"/>
      <c r="EE4" s="12"/>
      <c r="EG4" s="4">
        <v>0.8</v>
      </c>
      <c r="EH4" s="31" t="s">
        <v>6</v>
      </c>
      <c r="EI4" s="32">
        <v>5000</v>
      </c>
      <c r="EJ4" s="30">
        <v>10</v>
      </c>
      <c r="EK4" s="28"/>
      <c r="EL4" s="29"/>
      <c r="EM4" s="16"/>
      <c r="EN4" s="16"/>
      <c r="EO4" s="16"/>
      <c r="EP4" s="16"/>
      <c r="EQ4" s="12"/>
      <c r="ER4" s="12"/>
      <c r="ES4" s="12"/>
      <c r="ET4" s="12"/>
      <c r="EU4" s="12"/>
      <c r="EV4" s="12"/>
      <c r="EX4" s="4">
        <v>0.8</v>
      </c>
      <c r="EY4" s="31" t="s">
        <v>6</v>
      </c>
      <c r="EZ4" s="32">
        <v>5500</v>
      </c>
      <c r="FA4" s="30">
        <v>10</v>
      </c>
      <c r="FB4" s="28"/>
      <c r="FC4" s="29"/>
      <c r="FD4" s="16"/>
      <c r="FE4" s="16"/>
      <c r="FF4" s="16"/>
      <c r="FG4" s="16"/>
      <c r="FH4" s="12"/>
      <c r="FI4" s="12"/>
      <c r="FJ4" s="12"/>
      <c r="FK4" s="12"/>
      <c r="FL4" s="12"/>
      <c r="FM4" s="12"/>
      <c r="FO4" s="4">
        <v>0.8</v>
      </c>
      <c r="FP4" s="31" t="s">
        <v>6</v>
      </c>
      <c r="FQ4" s="32">
        <v>5000</v>
      </c>
      <c r="FR4" s="30">
        <v>10</v>
      </c>
      <c r="FS4" s="28"/>
      <c r="FT4" s="29"/>
      <c r="FU4" s="16"/>
      <c r="FV4" s="16"/>
      <c r="FW4" s="16"/>
      <c r="FX4" s="16"/>
      <c r="FY4" s="12"/>
      <c r="FZ4" s="12"/>
      <c r="GA4" s="12"/>
      <c r="GB4" s="12"/>
      <c r="GC4" s="12"/>
      <c r="GD4" s="12"/>
      <c r="GF4" s="4">
        <v>0.8</v>
      </c>
      <c r="GG4" s="31" t="s">
        <v>6</v>
      </c>
      <c r="GH4" s="32">
        <v>5000</v>
      </c>
      <c r="GI4" s="30">
        <v>10</v>
      </c>
      <c r="GJ4" s="28"/>
      <c r="GK4" s="29"/>
      <c r="GL4" s="16"/>
      <c r="GM4" s="16"/>
      <c r="GN4" s="16"/>
      <c r="GO4" s="16"/>
      <c r="GP4" s="12"/>
      <c r="GQ4" s="12"/>
      <c r="GR4" s="12"/>
      <c r="GS4" s="12"/>
      <c r="GT4" s="12"/>
      <c r="GU4" s="12"/>
    </row>
    <row r="5" spans="1:203">
      <c r="A5" s="4"/>
      <c r="B5" s="31" t="s">
        <v>7</v>
      </c>
      <c r="C5" s="32"/>
      <c r="D5" s="30"/>
      <c r="E5" s="28"/>
      <c r="F5" s="29"/>
      <c r="G5" s="16"/>
      <c r="H5" s="16"/>
      <c r="I5" s="16"/>
      <c r="J5" s="16"/>
      <c r="K5" s="12"/>
      <c r="L5" s="12"/>
      <c r="M5" s="12"/>
      <c r="N5" s="12"/>
      <c r="O5" s="12"/>
      <c r="P5" s="12"/>
      <c r="R5" s="4"/>
      <c r="S5" s="31" t="s">
        <v>7</v>
      </c>
      <c r="T5" s="32"/>
      <c r="U5" s="30"/>
      <c r="V5" s="28"/>
      <c r="W5" s="29"/>
      <c r="X5" s="16"/>
      <c r="Y5" s="16"/>
      <c r="Z5" s="16"/>
      <c r="AA5" s="16"/>
      <c r="AB5" s="12"/>
      <c r="AC5" s="12"/>
      <c r="AD5" s="12"/>
      <c r="AE5" s="12"/>
      <c r="AF5" s="12"/>
      <c r="AG5" s="12"/>
      <c r="AI5" s="4"/>
      <c r="AJ5" s="31" t="s">
        <v>7</v>
      </c>
      <c r="AK5" s="32"/>
      <c r="AL5" s="30"/>
      <c r="AM5" s="28"/>
      <c r="AN5" s="29"/>
      <c r="AO5" s="16"/>
      <c r="AP5" s="16"/>
      <c r="AQ5" s="16"/>
      <c r="AR5" s="16"/>
      <c r="AS5" s="12"/>
      <c r="AT5" s="12"/>
      <c r="AU5" s="12"/>
      <c r="AV5" s="12"/>
      <c r="AW5" s="12"/>
      <c r="AX5" s="12"/>
      <c r="AZ5" s="4"/>
      <c r="BA5" s="31" t="s">
        <v>7</v>
      </c>
      <c r="BB5" s="32"/>
      <c r="BC5" s="30"/>
      <c r="BD5" s="28"/>
      <c r="BE5" s="29"/>
      <c r="BF5" s="16"/>
      <c r="BG5" s="16"/>
      <c r="BH5" s="16"/>
      <c r="BI5" s="16"/>
      <c r="BJ5" s="12"/>
      <c r="BK5" s="12"/>
      <c r="BL5" s="12"/>
      <c r="BM5" s="12"/>
      <c r="BN5" s="12"/>
      <c r="BO5" s="12"/>
      <c r="BQ5" s="4"/>
      <c r="BR5" s="31" t="s">
        <v>7</v>
      </c>
      <c r="BS5" s="32"/>
      <c r="BT5" s="30"/>
      <c r="BU5" s="28"/>
      <c r="BV5" s="29"/>
      <c r="BW5" s="16"/>
      <c r="BX5" s="16"/>
      <c r="BY5" s="16"/>
      <c r="BZ5" s="16"/>
      <c r="CA5" s="12"/>
      <c r="CB5" s="12"/>
      <c r="CC5" s="12"/>
      <c r="CD5" s="12"/>
      <c r="CE5" s="12"/>
      <c r="CF5" s="12"/>
      <c r="CH5" s="4"/>
      <c r="CI5" s="31" t="s">
        <v>7</v>
      </c>
      <c r="CJ5" s="32"/>
      <c r="CK5" s="30"/>
      <c r="CL5" s="28"/>
      <c r="CM5" s="29"/>
      <c r="CN5" s="16"/>
      <c r="CO5" s="16"/>
      <c r="CP5" s="16"/>
      <c r="CQ5" s="16"/>
      <c r="CR5" s="12"/>
      <c r="CS5" s="12"/>
      <c r="CT5" s="12"/>
      <c r="CU5" s="12"/>
      <c r="CV5" s="12"/>
      <c r="CW5" s="12"/>
      <c r="CY5" s="4"/>
      <c r="CZ5" s="31" t="s">
        <v>7</v>
      </c>
      <c r="DA5" s="32"/>
      <c r="DB5" s="30"/>
      <c r="DC5" s="28"/>
      <c r="DD5" s="29"/>
      <c r="DE5" s="16"/>
      <c r="DF5" s="16"/>
      <c r="DG5" s="16"/>
      <c r="DH5" s="16"/>
      <c r="DI5" s="12"/>
      <c r="DJ5" s="12"/>
      <c r="DK5" s="12"/>
      <c r="DL5" s="12"/>
      <c r="DM5" s="12"/>
      <c r="DN5" s="12"/>
      <c r="DP5" s="4"/>
      <c r="DQ5" s="31" t="s">
        <v>7</v>
      </c>
      <c r="DR5" s="32"/>
      <c r="DS5" s="30"/>
      <c r="DT5" s="28"/>
      <c r="DU5" s="29"/>
      <c r="DV5" s="16"/>
      <c r="DW5" s="16"/>
      <c r="DX5" s="16"/>
      <c r="DY5" s="16"/>
      <c r="DZ5" s="12"/>
      <c r="EA5" s="12"/>
      <c r="EB5" s="12"/>
      <c r="EC5" s="12"/>
      <c r="ED5" s="12"/>
      <c r="EE5" s="12"/>
      <c r="EG5" s="4"/>
      <c r="EH5" s="31" t="s">
        <v>7</v>
      </c>
      <c r="EI5" s="32"/>
      <c r="EJ5" s="30"/>
      <c r="EK5" s="28"/>
      <c r="EL5" s="29"/>
      <c r="EM5" s="16"/>
      <c r="EN5" s="16"/>
      <c r="EO5" s="16"/>
      <c r="EP5" s="16"/>
      <c r="EQ5" s="12"/>
      <c r="ER5" s="12"/>
      <c r="ES5" s="12"/>
      <c r="ET5" s="12"/>
      <c r="EU5" s="12"/>
      <c r="EV5" s="12"/>
      <c r="EX5" s="4"/>
      <c r="EY5" s="31" t="s">
        <v>7</v>
      </c>
      <c r="EZ5" s="32"/>
      <c r="FA5" s="30"/>
      <c r="FB5" s="28"/>
      <c r="FC5" s="29"/>
      <c r="FD5" s="16"/>
      <c r="FE5" s="16"/>
      <c r="FF5" s="16"/>
      <c r="FG5" s="16"/>
      <c r="FH5" s="12"/>
      <c r="FI5" s="12"/>
      <c r="FJ5" s="12"/>
      <c r="FK5" s="12"/>
      <c r="FL5" s="12"/>
      <c r="FM5" s="12"/>
      <c r="FO5" s="4"/>
      <c r="FP5" s="31" t="s">
        <v>7</v>
      </c>
      <c r="FQ5" s="32"/>
      <c r="FR5" s="30"/>
      <c r="FS5" s="28"/>
      <c r="FT5" s="29"/>
      <c r="FU5" s="16"/>
      <c r="FV5" s="16"/>
      <c r="FW5" s="16"/>
      <c r="FX5" s="16"/>
      <c r="FY5" s="12"/>
      <c r="FZ5" s="12"/>
      <c r="GA5" s="12"/>
      <c r="GB5" s="12"/>
      <c r="GC5" s="12"/>
      <c r="GD5" s="12"/>
      <c r="GF5" s="4"/>
      <c r="GG5" s="31" t="s">
        <v>7</v>
      </c>
      <c r="GH5" s="32"/>
      <c r="GI5" s="30"/>
      <c r="GJ5" s="28"/>
      <c r="GK5" s="29"/>
      <c r="GL5" s="16"/>
      <c r="GM5" s="16"/>
      <c r="GN5" s="16"/>
      <c r="GO5" s="16"/>
      <c r="GP5" s="12"/>
      <c r="GQ5" s="12"/>
      <c r="GR5" s="12"/>
      <c r="GS5" s="12"/>
      <c r="GT5" s="12"/>
      <c r="GU5" s="12"/>
    </row>
    <row r="6" spans="1:203">
      <c r="A6" s="4"/>
      <c r="B6" s="31" t="s">
        <v>8</v>
      </c>
      <c r="C6" s="32">
        <v>64200</v>
      </c>
      <c r="D6" s="30">
        <v>53</v>
      </c>
      <c r="E6" s="28">
        <v>180</v>
      </c>
      <c r="F6" s="29"/>
      <c r="G6" s="16"/>
      <c r="H6" s="16"/>
      <c r="I6" s="16"/>
      <c r="J6" s="16"/>
      <c r="K6" s="12"/>
      <c r="L6" s="12"/>
      <c r="M6" s="12"/>
      <c r="N6" s="12"/>
      <c r="O6" s="12"/>
      <c r="P6" s="12"/>
      <c r="R6" s="4"/>
      <c r="S6" s="31" t="s">
        <v>8</v>
      </c>
      <c r="T6" s="32">
        <v>58900</v>
      </c>
      <c r="U6" s="30">
        <v>59</v>
      </c>
      <c r="V6" s="28">
        <v>180</v>
      </c>
      <c r="W6" s="29"/>
      <c r="X6" s="16"/>
      <c r="Y6" s="16"/>
      <c r="Z6" s="16"/>
      <c r="AA6" s="16"/>
      <c r="AB6" s="12"/>
      <c r="AC6" s="12"/>
      <c r="AD6" s="12"/>
      <c r="AE6" s="12"/>
      <c r="AF6" s="12"/>
      <c r="AG6" s="12"/>
      <c r="AI6" s="4"/>
      <c r="AJ6" s="31" t="s">
        <v>8</v>
      </c>
      <c r="AK6" s="32">
        <v>61000</v>
      </c>
      <c r="AL6" s="30">
        <v>60</v>
      </c>
      <c r="AM6" s="28">
        <v>180</v>
      </c>
      <c r="AN6" s="29"/>
      <c r="AO6" s="16"/>
      <c r="AP6" s="16"/>
      <c r="AQ6" s="16"/>
      <c r="AR6" s="16"/>
      <c r="AS6" s="12"/>
      <c r="AT6" s="12"/>
      <c r="AU6" s="12"/>
      <c r="AV6" s="12"/>
      <c r="AW6" s="12"/>
      <c r="AX6" s="12"/>
      <c r="AZ6" s="4"/>
      <c r="BA6" s="31" t="s">
        <v>8</v>
      </c>
      <c r="BB6" s="32">
        <v>56000</v>
      </c>
      <c r="BC6" s="30">
        <v>59</v>
      </c>
      <c r="BD6" s="28">
        <v>180</v>
      </c>
      <c r="BE6" s="29"/>
      <c r="BF6" s="16"/>
      <c r="BG6" s="16"/>
      <c r="BH6" s="16"/>
      <c r="BI6" s="16"/>
      <c r="BJ6" s="12"/>
      <c r="BK6" s="12"/>
      <c r="BL6" s="12"/>
      <c r="BM6" s="12"/>
      <c r="BN6" s="12"/>
      <c r="BO6" s="12"/>
      <c r="BQ6" s="4"/>
      <c r="BR6" s="31" t="s">
        <v>8</v>
      </c>
      <c r="BS6" s="32">
        <v>53500</v>
      </c>
      <c r="BT6" s="30">
        <v>59</v>
      </c>
      <c r="BU6" s="28">
        <v>180</v>
      </c>
      <c r="BV6" s="29"/>
      <c r="BW6" s="16"/>
      <c r="BX6" s="16"/>
      <c r="BY6" s="16"/>
      <c r="BZ6" s="16"/>
      <c r="CA6" s="12"/>
      <c r="CB6" s="12"/>
      <c r="CC6" s="12"/>
      <c r="CD6" s="12"/>
      <c r="CE6" s="12"/>
      <c r="CF6" s="12"/>
      <c r="CH6" s="4"/>
      <c r="CI6" s="31" t="s">
        <v>8</v>
      </c>
      <c r="CJ6" s="32">
        <v>63500</v>
      </c>
      <c r="CK6" s="30">
        <v>60</v>
      </c>
      <c r="CL6" s="28">
        <v>180</v>
      </c>
      <c r="CM6" s="29"/>
      <c r="CN6" s="16"/>
      <c r="CO6" s="16"/>
      <c r="CP6" s="16"/>
      <c r="CQ6" s="16"/>
      <c r="CR6" s="12"/>
      <c r="CS6" s="12"/>
      <c r="CT6" s="12"/>
      <c r="CU6" s="12"/>
      <c r="CV6" s="12"/>
      <c r="CW6" s="12"/>
      <c r="CY6" s="4"/>
      <c r="CZ6" s="31" t="s">
        <v>8</v>
      </c>
      <c r="DA6" s="32">
        <v>61000</v>
      </c>
      <c r="DB6" s="30">
        <v>59</v>
      </c>
      <c r="DC6" s="28">
        <v>180</v>
      </c>
      <c r="DD6" s="29"/>
      <c r="DE6" s="16"/>
      <c r="DF6" s="16"/>
      <c r="DG6" s="16"/>
      <c r="DH6" s="16"/>
      <c r="DI6" s="12"/>
      <c r="DJ6" s="12"/>
      <c r="DK6" s="12"/>
      <c r="DL6" s="12"/>
      <c r="DM6" s="12"/>
      <c r="DN6" s="12"/>
      <c r="DP6" s="4"/>
      <c r="DQ6" s="31" t="s">
        <v>8</v>
      </c>
      <c r="DR6" s="32">
        <v>60000</v>
      </c>
      <c r="DS6" s="30">
        <v>59</v>
      </c>
      <c r="DT6" s="28">
        <v>180</v>
      </c>
      <c r="DU6" s="29"/>
      <c r="DV6" s="16"/>
      <c r="DW6" s="16"/>
      <c r="DX6" s="16"/>
      <c r="DY6" s="16"/>
      <c r="DZ6" s="12"/>
      <c r="EA6" s="12"/>
      <c r="EB6" s="12"/>
      <c r="EC6" s="12"/>
      <c r="ED6" s="12"/>
      <c r="EE6" s="12"/>
      <c r="EG6" s="4"/>
      <c r="EH6" s="31" t="s">
        <v>8</v>
      </c>
      <c r="EI6" s="32">
        <v>59000</v>
      </c>
      <c r="EJ6" s="30">
        <v>59</v>
      </c>
      <c r="EK6" s="28">
        <v>180</v>
      </c>
      <c r="EL6" s="29"/>
      <c r="EM6" s="16"/>
      <c r="EN6" s="16"/>
      <c r="EO6" s="16"/>
      <c r="EP6" s="16"/>
      <c r="EQ6" s="12"/>
      <c r="ER6" s="12"/>
      <c r="ES6" s="12"/>
      <c r="ET6" s="12"/>
      <c r="EU6" s="12"/>
      <c r="EV6" s="12"/>
      <c r="EX6" s="4"/>
      <c r="EY6" s="31" t="s">
        <v>8</v>
      </c>
      <c r="EZ6" s="32">
        <v>60000</v>
      </c>
      <c r="FA6" s="30">
        <v>59</v>
      </c>
      <c r="FB6" s="28">
        <v>180</v>
      </c>
      <c r="FC6" s="29"/>
      <c r="FD6" s="16"/>
      <c r="FE6" s="16"/>
      <c r="FF6" s="16"/>
      <c r="FG6" s="16"/>
      <c r="FH6" s="12"/>
      <c r="FI6" s="12"/>
      <c r="FJ6" s="12"/>
      <c r="FK6" s="12"/>
      <c r="FL6" s="12"/>
      <c r="FM6" s="12"/>
      <c r="FO6" s="4"/>
      <c r="FP6" s="31" t="s">
        <v>8</v>
      </c>
      <c r="FQ6" s="32">
        <v>57000</v>
      </c>
      <c r="FR6" s="30">
        <v>59</v>
      </c>
      <c r="FS6" s="28">
        <v>180</v>
      </c>
      <c r="FT6" s="29"/>
      <c r="FU6" s="16"/>
      <c r="FV6" s="16"/>
      <c r="FW6" s="16"/>
      <c r="FX6" s="16"/>
      <c r="FY6" s="12"/>
      <c r="FZ6" s="12"/>
      <c r="GA6" s="12"/>
      <c r="GB6" s="12"/>
      <c r="GC6" s="12"/>
      <c r="GD6" s="12"/>
      <c r="GF6" s="4"/>
      <c r="GG6" s="31" t="s">
        <v>8</v>
      </c>
      <c r="GH6" s="32">
        <v>59000</v>
      </c>
      <c r="GI6" s="30">
        <v>59</v>
      </c>
      <c r="GJ6" s="28">
        <v>180</v>
      </c>
      <c r="GK6" s="29"/>
      <c r="GL6" s="16"/>
      <c r="GM6" s="16"/>
      <c r="GN6" s="16"/>
      <c r="GO6" s="16"/>
      <c r="GP6" s="12"/>
      <c r="GQ6" s="12"/>
      <c r="GR6" s="12"/>
      <c r="GS6" s="12"/>
      <c r="GT6" s="12"/>
      <c r="GU6" s="12"/>
    </row>
    <row r="7" spans="1:203">
      <c r="A7" s="7"/>
      <c r="B7" s="19" t="s">
        <v>39</v>
      </c>
      <c r="C7" s="20">
        <v>7</v>
      </c>
      <c r="F7" s="18"/>
      <c r="G7" s="18"/>
      <c r="H7" s="18"/>
      <c r="I7" s="18"/>
      <c r="J7" s="18"/>
      <c r="R7" s="7"/>
      <c r="S7" s="19" t="s">
        <v>39</v>
      </c>
      <c r="T7" s="20">
        <v>7</v>
      </c>
      <c r="W7" s="18"/>
      <c r="X7" s="18"/>
      <c r="Y7" s="18"/>
      <c r="Z7" s="18"/>
      <c r="AA7" s="18"/>
      <c r="AI7" s="7"/>
      <c r="AJ7" s="19" t="s">
        <v>39</v>
      </c>
      <c r="AK7" s="20">
        <v>7</v>
      </c>
      <c r="AN7" s="18"/>
      <c r="AO7" s="18"/>
      <c r="AP7" s="18"/>
      <c r="AQ7" s="18"/>
      <c r="AR7" s="18"/>
      <c r="AZ7" s="7"/>
      <c r="BA7" s="19" t="s">
        <v>39</v>
      </c>
      <c r="BB7" s="20">
        <v>7</v>
      </c>
      <c r="BE7" s="18"/>
      <c r="BF7" s="18"/>
      <c r="BG7" s="18"/>
      <c r="BH7" s="18"/>
      <c r="BI7" s="18"/>
      <c r="BQ7" s="7"/>
      <c r="BR7" s="19" t="s">
        <v>39</v>
      </c>
      <c r="BS7" s="20">
        <v>7</v>
      </c>
      <c r="BV7" s="18"/>
      <c r="BW7" s="18"/>
      <c r="BX7" s="18"/>
      <c r="BY7" s="18"/>
      <c r="BZ7" s="18"/>
      <c r="CH7" s="7"/>
      <c r="CI7" s="19" t="s">
        <v>39</v>
      </c>
      <c r="CJ7" s="20">
        <v>7</v>
      </c>
      <c r="CM7" s="18"/>
      <c r="CN7" s="18"/>
      <c r="CO7" s="18"/>
      <c r="CP7" s="18"/>
      <c r="CQ7" s="18"/>
      <c r="CY7" s="7"/>
      <c r="CZ7" s="19" t="s">
        <v>39</v>
      </c>
      <c r="DA7" s="20">
        <v>7</v>
      </c>
      <c r="DD7" s="18"/>
      <c r="DE7" s="18"/>
      <c r="DF7" s="18"/>
      <c r="DG7" s="18"/>
      <c r="DH7" s="18"/>
      <c r="DP7" s="7"/>
      <c r="DQ7" s="19" t="s">
        <v>39</v>
      </c>
      <c r="DR7" s="20">
        <v>7</v>
      </c>
      <c r="DU7" s="18"/>
      <c r="DV7" s="18"/>
      <c r="DW7" s="18"/>
      <c r="DX7" s="18"/>
      <c r="DY7" s="18"/>
      <c r="EG7" s="7"/>
      <c r="EH7" s="19" t="s">
        <v>39</v>
      </c>
      <c r="EI7" s="20">
        <v>7</v>
      </c>
      <c r="EL7" s="18"/>
      <c r="EM7" s="18"/>
      <c r="EN7" s="18"/>
      <c r="EO7" s="18"/>
      <c r="EP7" s="18"/>
      <c r="EX7" s="7"/>
      <c r="EY7" s="19" t="s">
        <v>39</v>
      </c>
      <c r="EZ7" s="20">
        <v>7</v>
      </c>
      <c r="FC7" s="18"/>
      <c r="FD7" s="18"/>
      <c r="FE7" s="18"/>
      <c r="FF7" s="18"/>
      <c r="FG7" s="18"/>
      <c r="FO7" s="7"/>
      <c r="FP7" s="19" t="s">
        <v>39</v>
      </c>
      <c r="FQ7" s="20">
        <v>7</v>
      </c>
      <c r="FT7" s="18"/>
      <c r="FU7" s="18"/>
      <c r="FV7" s="18"/>
      <c r="FW7" s="18"/>
      <c r="FX7" s="18"/>
      <c r="GF7" s="7"/>
      <c r="GG7" s="19" t="s">
        <v>39</v>
      </c>
      <c r="GH7" s="20">
        <v>7</v>
      </c>
      <c r="GK7" s="18"/>
      <c r="GL7" s="18"/>
      <c r="GM7" s="18"/>
      <c r="GN7" s="18"/>
      <c r="GO7" s="18"/>
    </row>
    <row r="8" spans="1:203">
      <c r="A8" s="7"/>
      <c r="B8" s="40" t="s">
        <v>9</v>
      </c>
      <c r="C8" s="41"/>
      <c r="R8" s="7"/>
      <c r="S8" s="40" t="s">
        <v>9</v>
      </c>
      <c r="T8" s="41"/>
      <c r="AI8" s="7"/>
      <c r="AJ8" s="40" t="s">
        <v>9</v>
      </c>
      <c r="AK8" s="41"/>
      <c r="AZ8" s="7"/>
      <c r="BA8" s="40" t="s">
        <v>9</v>
      </c>
      <c r="BB8" s="41"/>
      <c r="BQ8" s="7"/>
      <c r="BR8" s="40" t="s">
        <v>9</v>
      </c>
      <c r="BS8" s="41"/>
      <c r="CH8" s="7"/>
      <c r="CI8" s="40" t="s">
        <v>9</v>
      </c>
      <c r="CJ8" s="41"/>
      <c r="CY8" s="7"/>
      <c r="CZ8" s="40" t="s">
        <v>9</v>
      </c>
      <c r="DA8" s="41"/>
      <c r="DP8" s="7"/>
      <c r="DQ8" s="40" t="s">
        <v>9</v>
      </c>
      <c r="DR8" s="41"/>
      <c r="EG8" s="7"/>
      <c r="EH8" s="40" t="s">
        <v>9</v>
      </c>
      <c r="EI8" s="41"/>
      <c r="EX8" s="7"/>
      <c r="EY8" s="40" t="s">
        <v>9</v>
      </c>
      <c r="EZ8" s="41"/>
      <c r="FO8" s="7"/>
      <c r="FP8" s="40" t="s">
        <v>9</v>
      </c>
      <c r="FQ8" s="41"/>
      <c r="GF8" s="7"/>
      <c r="GG8" s="40" t="s">
        <v>9</v>
      </c>
      <c r="GH8" s="41"/>
    </row>
    <row r="9" spans="1:203">
      <c r="A9" s="7"/>
      <c r="B9" s="40" t="s">
        <v>10</v>
      </c>
      <c r="C9" s="41">
        <f>H25*A1/C18/C17</f>
        <v>9.3773443360840236</v>
      </c>
      <c r="R9" s="7"/>
      <c r="S9" s="40" t="s">
        <v>10</v>
      </c>
      <c r="T9" s="41">
        <f>Y25*R1/T18/T17</f>
        <v>8.6827262371148333</v>
      </c>
      <c r="AI9" s="7"/>
      <c r="AJ9" s="40" t="s">
        <v>10</v>
      </c>
      <c r="AK9" s="41">
        <f>AP25*AI1/AK18/AK17</f>
        <v>11.639546523267455</v>
      </c>
      <c r="AZ9" s="7"/>
      <c r="BA9" s="40" t="s">
        <v>10</v>
      </c>
      <c r="BB9" s="41">
        <f>BG25*AZ1/BB18/BB17</f>
        <v>9.1018923313203803</v>
      </c>
      <c r="BQ9" s="7"/>
      <c r="BR9" s="40" t="s">
        <v>10</v>
      </c>
      <c r="BS9" s="41">
        <f>BX25*BQ1/BS18/BS17</f>
        <v>10.551160997000308</v>
      </c>
      <c r="CH9" s="7"/>
      <c r="CI9" s="40" t="s">
        <v>10</v>
      </c>
      <c r="CJ9" s="41">
        <f>CO25*CH1/CJ18/CJ17</f>
        <v>9.1368996095177657</v>
      </c>
      <c r="CY9" s="7"/>
      <c r="CZ9" s="40" t="s">
        <v>10</v>
      </c>
      <c r="DA9" s="41">
        <f>DF25*CY1/DA18/DA17</f>
        <v>8.782527688116156</v>
      </c>
      <c r="DP9" s="7"/>
      <c r="DQ9" s="40" t="s">
        <v>10</v>
      </c>
      <c r="DR9" s="41">
        <f>DW25*DP1/DR18/DR17</f>
        <v>8.3187796283734947</v>
      </c>
      <c r="EG9" s="7"/>
      <c r="EH9" s="40" t="s">
        <v>10</v>
      </c>
      <c r="EI9" s="41">
        <f>EN25*EG1/EI18/EI17</f>
        <v>7.9841160801055926</v>
      </c>
      <c r="EX9" s="7"/>
      <c r="EY9" s="40" t="s">
        <v>10</v>
      </c>
      <c r="EZ9" s="41">
        <f>FE25*EX1/EZ18/EZ17</f>
        <v>8.6827262371148368</v>
      </c>
      <c r="FO9" s="7"/>
      <c r="FP9" s="40" t="s">
        <v>10</v>
      </c>
      <c r="FQ9" s="41">
        <f>FV25*FO1/FQ18/FQ17</f>
        <v>8.419613320838625</v>
      </c>
      <c r="GF9" s="7"/>
      <c r="GG9" s="40" t="s">
        <v>10</v>
      </c>
      <c r="GH9" s="41">
        <f>GM25*GF1/GH18/GH17</f>
        <v>7.9841160801055953</v>
      </c>
    </row>
    <row r="10" spans="1:203">
      <c r="A10" s="7"/>
      <c r="B10" s="40" t="s">
        <v>11</v>
      </c>
      <c r="C10" s="41">
        <f>I25*A1/C18/C17</f>
        <v>0</v>
      </c>
      <c r="R10" s="7"/>
      <c r="S10" s="40" t="s">
        <v>11</v>
      </c>
      <c r="T10" s="41">
        <f>Z25*R1/T18/T17</f>
        <v>0</v>
      </c>
      <c r="AI10" s="7"/>
      <c r="AJ10" s="40" t="s">
        <v>11</v>
      </c>
      <c r="AK10" s="41">
        <f>AQ25*AI1/AK18/AK17</f>
        <v>0</v>
      </c>
      <c r="AZ10" s="7"/>
      <c r="BA10" s="40" t="s">
        <v>11</v>
      </c>
      <c r="BB10" s="41">
        <f>BH25*AZ1/BB18/BB17</f>
        <v>0</v>
      </c>
      <c r="BQ10" s="7"/>
      <c r="BR10" s="40" t="s">
        <v>11</v>
      </c>
      <c r="BS10" s="41">
        <f>BY25*BQ1/BS18/BS17</f>
        <v>0</v>
      </c>
      <c r="CH10" s="7"/>
      <c r="CI10" s="40" t="s">
        <v>11</v>
      </c>
      <c r="CJ10" s="41">
        <f>CP25*CH1/CJ18/CJ17</f>
        <v>0</v>
      </c>
      <c r="CY10" s="7"/>
      <c r="CZ10" s="40" t="s">
        <v>11</v>
      </c>
      <c r="DA10" s="41">
        <f>DG25*CY1/DA18/DA17</f>
        <v>0</v>
      </c>
      <c r="DP10" s="7"/>
      <c r="DQ10" s="40" t="s">
        <v>11</v>
      </c>
      <c r="DR10" s="41">
        <f>DX25*DP1/DR18/DR17</f>
        <v>0</v>
      </c>
      <c r="EG10" s="7"/>
      <c r="EH10" s="40" t="s">
        <v>11</v>
      </c>
      <c r="EI10" s="41">
        <f>EO25*EG1/EI18/EI17</f>
        <v>0</v>
      </c>
      <c r="EX10" s="7"/>
      <c r="EY10" s="40" t="s">
        <v>11</v>
      </c>
      <c r="EZ10" s="41">
        <f>FF25*EX1/EZ18/EZ17</f>
        <v>0</v>
      </c>
      <c r="FO10" s="7"/>
      <c r="FP10" s="40" t="s">
        <v>11</v>
      </c>
      <c r="FQ10" s="41">
        <f>FW25*FO1/FQ18/FQ17</f>
        <v>0</v>
      </c>
      <c r="GF10" s="7"/>
      <c r="GG10" s="40" t="s">
        <v>11</v>
      </c>
      <c r="GH10" s="41">
        <f>GN25*GF1/GH18/GH17</f>
        <v>0</v>
      </c>
    </row>
    <row r="11" spans="1:203">
      <c r="A11" s="7"/>
      <c r="B11" s="40" t="s">
        <v>12</v>
      </c>
      <c r="C11" s="41">
        <f>J25*A1/C17/C18</f>
        <v>74.345930232558146</v>
      </c>
      <c r="R11" s="7"/>
      <c r="S11" s="40" t="s">
        <v>12</v>
      </c>
      <c r="T11" s="41">
        <f>AA25*R1/T17/T18</f>
        <v>74.883720930232556</v>
      </c>
      <c r="AI11" s="7"/>
      <c r="AJ11" s="40" t="s">
        <v>12</v>
      </c>
      <c r="AK11" s="41">
        <f>AR25*AI1/AK17/AK18</f>
        <v>85.97580138277813</v>
      </c>
      <c r="AZ11" s="7"/>
      <c r="BA11" s="40" t="s">
        <v>12</v>
      </c>
      <c r="BB11" s="41">
        <f>BI25*AZ1/BB17/BB18</f>
        <v>66.559743384121901</v>
      </c>
      <c r="BQ11" s="7"/>
      <c r="BR11" s="40" t="s">
        <v>12</v>
      </c>
      <c r="BS11" s="41">
        <f>BZ25*BQ1/BS17/BS18</f>
        <v>76.904755532956898</v>
      </c>
      <c r="CH11" s="7"/>
      <c r="CI11" s="40" t="s">
        <v>12</v>
      </c>
      <c r="CJ11" s="41">
        <f>CQ25*CH1/CJ17/CJ18</f>
        <v>75.4695885509839</v>
      </c>
      <c r="CY11" s="7"/>
      <c r="CZ11" s="40" t="s">
        <v>12</v>
      </c>
      <c r="DA11" s="41">
        <f>DH25*CY1/DA17/DA18</f>
        <v>71.678695535952954</v>
      </c>
      <c r="DP11" s="7"/>
      <c r="DQ11" s="40" t="s">
        <v>12</v>
      </c>
      <c r="DR11" s="41">
        <f>DY25*DP1/DR17/DR18</f>
        <v>74.251497005988028</v>
      </c>
      <c r="EG11" s="7"/>
      <c r="EH11" s="40" t="s">
        <v>12</v>
      </c>
      <c r="EI11" s="41">
        <f>EP25*EG1/EI17/EI18</f>
        <v>69.366479550922222</v>
      </c>
      <c r="EX11" s="7"/>
      <c r="EY11" s="40" t="s">
        <v>12</v>
      </c>
      <c r="EZ11" s="41">
        <f>FG25*EX1/EZ17/EZ18</f>
        <v>70.454545454545453</v>
      </c>
      <c r="FO11" s="7"/>
      <c r="FP11" s="40" t="s">
        <v>12</v>
      </c>
      <c r="FQ11" s="41">
        <f>FX25*FO1/FQ17/FQ18</f>
        <v>71.670190274841445</v>
      </c>
      <c r="GF11" s="7"/>
      <c r="GG11" s="40" t="s">
        <v>12</v>
      </c>
      <c r="GH11" s="41">
        <f>GO25*GF1/GH17/GH18</f>
        <v>70.435712376369949</v>
      </c>
    </row>
    <row r="12" spans="1:203" ht="13.8">
      <c r="A12" s="7"/>
      <c r="B12" s="33" t="s">
        <v>36</v>
      </c>
      <c r="C12" s="34">
        <f>SUM(C8:C11)</f>
        <v>83.723274568642168</v>
      </c>
      <c r="D12" s="3"/>
      <c r="E12" s="3"/>
      <c r="F12" s="3"/>
      <c r="G12" s="3"/>
      <c r="H12" s="3"/>
      <c r="I12" s="3"/>
      <c r="J12" s="3"/>
      <c r="R12" s="7"/>
      <c r="S12" s="33" t="s">
        <v>36</v>
      </c>
      <c r="T12" s="34">
        <f>SUM(T8:T11)</f>
        <v>83.566447167347391</v>
      </c>
      <c r="U12" s="3"/>
      <c r="V12" s="3"/>
      <c r="W12" s="3"/>
      <c r="X12" s="3"/>
      <c r="Y12" s="3"/>
      <c r="Z12" s="3"/>
      <c r="AA12" s="3"/>
      <c r="AI12" s="7"/>
      <c r="AJ12" s="33" t="s">
        <v>36</v>
      </c>
      <c r="AK12" s="34">
        <f>SUM(AK8:AK11)</f>
        <v>97.615347906045585</v>
      </c>
      <c r="AL12" s="3"/>
      <c r="AM12" s="3"/>
      <c r="AN12" s="3"/>
      <c r="AO12" s="3"/>
      <c r="AP12" s="3"/>
      <c r="AQ12" s="3"/>
      <c r="AR12" s="3"/>
      <c r="AZ12" s="7"/>
      <c r="BA12" s="33" t="s">
        <v>36</v>
      </c>
      <c r="BB12" s="34">
        <f>SUM(BB8:BB11)</f>
        <v>75.661635715442287</v>
      </c>
      <c r="BC12" s="3"/>
      <c r="BD12" s="3"/>
      <c r="BE12" s="3"/>
      <c r="BF12" s="3"/>
      <c r="BG12" s="3"/>
      <c r="BH12" s="3"/>
      <c r="BI12" s="3"/>
      <c r="BQ12" s="7"/>
      <c r="BR12" s="33" t="s">
        <v>36</v>
      </c>
      <c r="BS12" s="34">
        <f>SUM(BS8:BS11)</f>
        <v>87.455916529957207</v>
      </c>
      <c r="BT12" s="3"/>
      <c r="BU12" s="3"/>
      <c r="BV12" s="3"/>
      <c r="BW12" s="3"/>
      <c r="BX12" s="3"/>
      <c r="BY12" s="3"/>
      <c r="BZ12" s="3"/>
      <c r="CH12" s="7"/>
      <c r="CI12" s="33" t="s">
        <v>36</v>
      </c>
      <c r="CJ12" s="34">
        <f>SUM(CJ8:CJ11)</f>
        <v>84.606488160501669</v>
      </c>
      <c r="CK12" s="3"/>
      <c r="CL12" s="3"/>
      <c r="CM12" s="3"/>
      <c r="CN12" s="3"/>
      <c r="CO12" s="3"/>
      <c r="CP12" s="3"/>
      <c r="CQ12" s="3"/>
      <c r="CY12" s="7"/>
      <c r="CZ12" s="33" t="s">
        <v>36</v>
      </c>
      <c r="DA12" s="34">
        <f>SUM(DA8:DA11)</f>
        <v>80.461223224069116</v>
      </c>
      <c r="DB12" s="3"/>
      <c r="DC12" s="3"/>
      <c r="DD12" s="3"/>
      <c r="DE12" s="3"/>
      <c r="DF12" s="3"/>
      <c r="DG12" s="3"/>
      <c r="DH12" s="3"/>
      <c r="DP12" s="7"/>
      <c r="DQ12" s="33" t="s">
        <v>36</v>
      </c>
      <c r="DR12" s="34">
        <f>SUM(DR8:DR11)</f>
        <v>82.57027663436152</v>
      </c>
      <c r="DS12" s="3"/>
      <c r="DT12" s="3"/>
      <c r="DU12" s="3"/>
      <c r="DV12" s="3"/>
      <c r="DW12" s="3"/>
      <c r="DX12" s="3"/>
      <c r="DY12" s="3"/>
      <c r="EG12" s="7"/>
      <c r="EH12" s="33" t="s">
        <v>36</v>
      </c>
      <c r="EI12" s="34">
        <f>SUM(EI8:EI11)</f>
        <v>77.350595631027815</v>
      </c>
      <c r="EJ12" s="3"/>
      <c r="EK12" s="3"/>
      <c r="EL12" s="3"/>
      <c r="EM12" s="3"/>
      <c r="EN12" s="3"/>
      <c r="EO12" s="3"/>
      <c r="EP12" s="3"/>
      <c r="EX12" s="7"/>
      <c r="EY12" s="33" t="s">
        <v>36</v>
      </c>
      <c r="EZ12" s="34">
        <f>SUM(EZ8:EZ11)</f>
        <v>79.137271691660288</v>
      </c>
      <c r="FA12" s="3"/>
      <c r="FB12" s="3"/>
      <c r="FC12" s="3"/>
      <c r="FD12" s="3"/>
      <c r="FE12" s="3"/>
      <c r="FF12" s="3"/>
      <c r="FG12" s="3"/>
      <c r="FO12" s="7"/>
      <c r="FP12" s="33" t="s">
        <v>36</v>
      </c>
      <c r="FQ12" s="34">
        <f>SUM(FQ8:FQ11)</f>
        <v>80.089803595680067</v>
      </c>
      <c r="FR12" s="3"/>
      <c r="FS12" s="3"/>
      <c r="FT12" s="3"/>
      <c r="FU12" s="3"/>
      <c r="FV12" s="3"/>
      <c r="FW12" s="3"/>
      <c r="FX12" s="3"/>
      <c r="GF12" s="7"/>
      <c r="GG12" s="33" t="s">
        <v>36</v>
      </c>
      <c r="GH12" s="34">
        <f>SUM(GH8:GH11)</f>
        <v>78.419828456475543</v>
      </c>
      <c r="GI12" s="3"/>
      <c r="GJ12" s="3"/>
      <c r="GK12" s="3"/>
      <c r="GL12" s="3"/>
      <c r="GM12" s="3"/>
      <c r="GN12" s="3"/>
      <c r="GO12" s="3"/>
    </row>
    <row r="13" spans="1:203" ht="13.8">
      <c r="A13" s="7"/>
      <c r="B13" s="33" t="s">
        <v>38</v>
      </c>
      <c r="C13" s="34">
        <f>K25/C17*A1</f>
        <v>13936.421605401354</v>
      </c>
      <c r="D13" s="3"/>
      <c r="E13" s="3"/>
      <c r="F13" s="3"/>
      <c r="G13" s="3"/>
      <c r="H13" s="3"/>
      <c r="I13" s="3"/>
      <c r="J13" s="3"/>
      <c r="R13" s="7"/>
      <c r="S13" s="33" t="s">
        <v>38</v>
      </c>
      <c r="T13" s="34">
        <f>AB25/T17*R1</f>
        <v>13859.003639798837</v>
      </c>
      <c r="U13" s="3"/>
      <c r="V13" s="3"/>
      <c r="W13" s="3"/>
      <c r="X13" s="3"/>
      <c r="Y13" s="3"/>
      <c r="Z13" s="3"/>
      <c r="AA13" s="3"/>
      <c r="AI13" s="7"/>
      <c r="AJ13" s="33" t="s">
        <v>38</v>
      </c>
      <c r="AK13" s="34">
        <f>AS25/AK17*AI1</f>
        <v>14987.769164513345</v>
      </c>
      <c r="AL13" s="3"/>
      <c r="AM13" s="3"/>
      <c r="AN13" s="3"/>
      <c r="AO13" s="3"/>
      <c r="AP13" s="3"/>
      <c r="AQ13" s="3"/>
      <c r="AR13" s="3"/>
      <c r="AZ13" s="7"/>
      <c r="BA13" s="33" t="s">
        <v>38</v>
      </c>
      <c r="BB13" s="34">
        <f>BJ25/BB17*AZ1</f>
        <v>13688.38042844045</v>
      </c>
      <c r="BC13" s="3"/>
      <c r="BD13" s="3"/>
      <c r="BE13" s="3"/>
      <c r="BF13" s="3"/>
      <c r="BG13" s="3"/>
      <c r="BH13" s="3"/>
      <c r="BI13" s="3"/>
      <c r="BQ13" s="7"/>
      <c r="BR13" s="33" t="s">
        <v>38</v>
      </c>
      <c r="BS13" s="34">
        <f>CA25/BS17*BQ1</f>
        <v>13207.229585174069</v>
      </c>
      <c r="BT13" s="3"/>
      <c r="BU13" s="3"/>
      <c r="BV13" s="3"/>
      <c r="BW13" s="3"/>
      <c r="BX13" s="3"/>
      <c r="BY13" s="3"/>
      <c r="BZ13" s="3"/>
      <c r="CH13" s="7"/>
      <c r="CI13" s="33" t="s">
        <v>38</v>
      </c>
      <c r="CJ13" s="34">
        <f>CR25/CJ17*CH1</f>
        <v>15188.38042844045</v>
      </c>
      <c r="CK13" s="3"/>
      <c r="CL13" s="3"/>
      <c r="CM13" s="3"/>
      <c r="CN13" s="3"/>
      <c r="CO13" s="3"/>
      <c r="CP13" s="3"/>
      <c r="CQ13" s="3"/>
      <c r="CY13" s="7"/>
      <c r="CZ13" s="33" t="s">
        <v>38</v>
      </c>
      <c r="DA13" s="34">
        <f>DI25/DA17*CY1</f>
        <v>14540.950515406626</v>
      </c>
      <c r="DB13" s="3"/>
      <c r="DC13" s="3"/>
      <c r="DD13" s="3"/>
      <c r="DE13" s="3"/>
      <c r="DF13" s="3"/>
      <c r="DG13" s="3"/>
      <c r="DH13" s="3"/>
      <c r="DP13" s="7"/>
      <c r="DQ13" s="33" t="s">
        <v>38</v>
      </c>
      <c r="DR13" s="34">
        <f>DZ25/DR17*DP1</f>
        <v>14329.933872356982</v>
      </c>
      <c r="DS13" s="3"/>
      <c r="DT13" s="3"/>
      <c r="DU13" s="3"/>
      <c r="DV13" s="3"/>
      <c r="DW13" s="3"/>
      <c r="DX13" s="3"/>
      <c r="DY13" s="3"/>
      <c r="EG13" s="7"/>
      <c r="EH13" s="33" t="s">
        <v>38</v>
      </c>
      <c r="EI13" s="34">
        <f>EQ25/EI17*EG1</f>
        <v>13982.259453752322</v>
      </c>
      <c r="EJ13" s="3"/>
      <c r="EK13" s="3"/>
      <c r="EL13" s="3"/>
      <c r="EM13" s="3"/>
      <c r="EN13" s="3"/>
      <c r="EO13" s="3"/>
      <c r="EP13" s="3"/>
      <c r="EX13" s="7"/>
      <c r="EY13" s="33" t="s">
        <v>38</v>
      </c>
      <c r="EZ13" s="34">
        <f>FH25/EZ17*EX1</f>
        <v>14468.857492150812</v>
      </c>
      <c r="FA13" s="3"/>
      <c r="FB13" s="3"/>
      <c r="FC13" s="3"/>
      <c r="FD13" s="3"/>
      <c r="FE13" s="3"/>
      <c r="FF13" s="3"/>
      <c r="FG13" s="3"/>
      <c r="FO13" s="7"/>
      <c r="FP13" s="33" t="s">
        <v>38</v>
      </c>
      <c r="FQ13" s="34">
        <f>FY25/FQ17*FO1</f>
        <v>13738.073407240694</v>
      </c>
      <c r="FR13" s="3"/>
      <c r="FS13" s="3"/>
      <c r="FT13" s="3"/>
      <c r="FU13" s="3"/>
      <c r="FV13" s="3"/>
      <c r="FW13" s="3"/>
      <c r="FX13" s="3"/>
      <c r="GF13" s="7"/>
      <c r="GG13" s="33" t="s">
        <v>38</v>
      </c>
      <c r="GH13" s="34">
        <f>GP25/GH17*GF1</f>
        <v>14185.747825845354</v>
      </c>
      <c r="GI13" s="3"/>
      <c r="GJ13" s="3"/>
      <c r="GK13" s="3"/>
      <c r="GL13" s="3"/>
      <c r="GM13" s="3"/>
      <c r="GN13" s="3"/>
      <c r="GO13" s="3"/>
    </row>
    <row r="14" spans="1:203">
      <c r="A14" s="7"/>
      <c r="B14" s="40" t="s">
        <v>37</v>
      </c>
      <c r="C14" s="41">
        <f>C12/(1-C15)</f>
        <v>100.87141514294238</v>
      </c>
      <c r="D14" s="5"/>
      <c r="E14" s="5"/>
      <c r="F14" s="5"/>
      <c r="G14" s="5"/>
      <c r="H14" s="5"/>
      <c r="I14" s="5"/>
      <c r="J14" s="5"/>
      <c r="R14" s="7"/>
      <c r="S14" s="40" t="s">
        <v>37</v>
      </c>
      <c r="T14" s="41">
        <f>T12/(1-T15)</f>
        <v>100.68246646668361</v>
      </c>
      <c r="U14" s="5"/>
      <c r="V14" s="5"/>
      <c r="W14" s="5"/>
      <c r="X14" s="5"/>
      <c r="Y14" s="5"/>
      <c r="Z14" s="5"/>
      <c r="AA14" s="5"/>
      <c r="AI14" s="7"/>
      <c r="AJ14" s="40" t="s">
        <v>37</v>
      </c>
      <c r="AK14" s="41">
        <f>AK12/(1-AK15)</f>
        <v>117.6088528988501</v>
      </c>
      <c r="AL14" s="5"/>
      <c r="AM14" s="5"/>
      <c r="AN14" s="5"/>
      <c r="AO14" s="5"/>
      <c r="AP14" s="5"/>
      <c r="AQ14" s="5"/>
      <c r="AR14" s="5"/>
      <c r="AZ14" s="7"/>
      <c r="BA14" s="40" t="s">
        <v>37</v>
      </c>
      <c r="BB14" s="41">
        <f>BB12/(1-BB15)</f>
        <v>91.158597247520831</v>
      </c>
      <c r="BC14" s="5"/>
      <c r="BD14" s="5"/>
      <c r="BE14" s="5"/>
      <c r="BF14" s="5"/>
      <c r="BG14" s="5"/>
      <c r="BH14" s="5"/>
      <c r="BI14" s="5"/>
      <c r="BQ14" s="7"/>
      <c r="BR14" s="40" t="s">
        <v>37</v>
      </c>
      <c r="BS14" s="41">
        <f>BS12/(1-BS15)</f>
        <v>105.36857413247857</v>
      </c>
      <c r="BT14" s="5"/>
      <c r="BU14" s="5"/>
      <c r="BV14" s="5"/>
      <c r="BW14" s="5"/>
      <c r="BX14" s="5"/>
      <c r="BY14" s="5"/>
      <c r="BZ14" s="5"/>
      <c r="CH14" s="7"/>
      <c r="CI14" s="40" t="s">
        <v>37</v>
      </c>
      <c r="CJ14" s="41">
        <f>CJ12/(1-CJ15)</f>
        <v>101.93552790421889</v>
      </c>
      <c r="CK14" s="5"/>
      <c r="CL14" s="5"/>
      <c r="CM14" s="5"/>
      <c r="CN14" s="5"/>
      <c r="CO14" s="5"/>
      <c r="CP14" s="5"/>
      <c r="CQ14" s="5"/>
      <c r="CY14" s="7"/>
      <c r="CZ14" s="40" t="s">
        <v>37</v>
      </c>
      <c r="DA14" s="41">
        <f>DA12/(1-DA15)</f>
        <v>96.94123280008327</v>
      </c>
      <c r="DB14" s="5"/>
      <c r="DC14" s="5"/>
      <c r="DD14" s="5"/>
      <c r="DE14" s="5"/>
      <c r="DF14" s="5"/>
      <c r="DG14" s="5"/>
      <c r="DH14" s="5"/>
      <c r="DP14" s="7"/>
      <c r="DQ14" s="40" t="s">
        <v>37</v>
      </c>
      <c r="DR14" s="41">
        <f>DR12/(1-DR15)</f>
        <v>99.482261005254841</v>
      </c>
      <c r="DS14" s="5"/>
      <c r="DT14" s="5"/>
      <c r="DU14" s="5"/>
      <c r="DV14" s="5"/>
      <c r="DW14" s="5"/>
      <c r="DX14" s="5"/>
      <c r="DY14" s="5"/>
      <c r="EG14" s="7"/>
      <c r="EH14" s="40" t="s">
        <v>37</v>
      </c>
      <c r="EI14" s="41">
        <f>EI12/(1-EI15)</f>
        <v>94.329994671985133</v>
      </c>
      <c r="EJ14" s="5"/>
      <c r="EK14" s="5"/>
      <c r="EL14" s="5"/>
      <c r="EM14" s="5"/>
      <c r="EN14" s="5"/>
      <c r="EO14" s="5"/>
      <c r="EP14" s="5"/>
      <c r="EX14" s="7"/>
      <c r="EY14" s="40" t="s">
        <v>37</v>
      </c>
      <c r="EZ14" s="41">
        <f>EZ12/(1-EZ15)</f>
        <v>96.508867916658886</v>
      </c>
      <c r="FA14" s="5"/>
      <c r="FB14" s="5"/>
      <c r="FC14" s="5"/>
      <c r="FD14" s="5"/>
      <c r="FE14" s="5"/>
      <c r="FF14" s="5"/>
      <c r="FG14" s="5"/>
      <c r="FO14" s="7"/>
      <c r="FP14" s="40" t="s">
        <v>37</v>
      </c>
      <c r="FQ14" s="41">
        <f>FQ12/(1-FQ15)</f>
        <v>97.670492189853732</v>
      </c>
      <c r="FR14" s="5"/>
      <c r="FS14" s="5"/>
      <c r="FT14" s="5"/>
      <c r="FU14" s="5"/>
      <c r="FV14" s="5"/>
      <c r="FW14" s="5"/>
      <c r="FX14" s="5"/>
      <c r="GF14" s="7"/>
      <c r="GG14" s="40" t="s">
        <v>37</v>
      </c>
      <c r="GH14" s="41">
        <f>GH12/(1-GH15)</f>
        <v>95.633937142043337</v>
      </c>
      <c r="GI14" s="5"/>
      <c r="GJ14" s="5"/>
      <c r="GK14" s="5"/>
      <c r="GL14" s="5"/>
      <c r="GM14" s="5"/>
      <c r="GN14" s="5"/>
      <c r="GO14" s="5"/>
    </row>
    <row r="15" spans="1:203">
      <c r="A15" s="7"/>
      <c r="B15" s="21" t="s">
        <v>26</v>
      </c>
      <c r="C15" s="22">
        <v>0.17</v>
      </c>
      <c r="D15" s="6"/>
      <c r="E15" s="6"/>
      <c r="F15" s="6"/>
      <c r="G15" s="6"/>
      <c r="H15" s="6"/>
      <c r="I15" s="6"/>
      <c r="J15" s="6"/>
      <c r="R15" s="7"/>
      <c r="S15" s="21" t="s">
        <v>26</v>
      </c>
      <c r="T15" s="22">
        <v>0.17</v>
      </c>
      <c r="U15" s="6"/>
      <c r="V15" s="6"/>
      <c r="W15" s="6"/>
      <c r="X15" s="6"/>
      <c r="Y15" s="6"/>
      <c r="Z15" s="6"/>
      <c r="AA15" s="6"/>
      <c r="AI15" s="7"/>
      <c r="AJ15" s="21" t="s">
        <v>26</v>
      </c>
      <c r="AK15" s="22">
        <v>0.17</v>
      </c>
      <c r="AL15" s="6"/>
      <c r="AM15" s="6"/>
      <c r="AN15" s="6"/>
      <c r="AO15" s="6"/>
      <c r="AP15" s="6"/>
      <c r="AQ15" s="6"/>
      <c r="AR15" s="6"/>
      <c r="AZ15" s="7"/>
      <c r="BA15" s="21" t="s">
        <v>26</v>
      </c>
      <c r="BB15" s="22">
        <v>0.17</v>
      </c>
      <c r="BC15" s="6"/>
      <c r="BD15" s="6"/>
      <c r="BE15" s="6"/>
      <c r="BF15" s="6"/>
      <c r="BG15" s="6"/>
      <c r="BH15" s="6"/>
      <c r="BI15" s="6"/>
      <c r="BQ15" s="7"/>
      <c r="BR15" s="21" t="s">
        <v>26</v>
      </c>
      <c r="BS15" s="22">
        <v>0.17</v>
      </c>
      <c r="BT15" s="6"/>
      <c r="BU15" s="6"/>
      <c r="BV15" s="6"/>
      <c r="BW15" s="6"/>
      <c r="BX15" s="6"/>
      <c r="BY15" s="6"/>
      <c r="BZ15" s="6"/>
      <c r="CH15" s="7"/>
      <c r="CI15" s="21" t="s">
        <v>26</v>
      </c>
      <c r="CJ15" s="22">
        <v>0.17</v>
      </c>
      <c r="CK15" s="6"/>
      <c r="CL15" s="6"/>
      <c r="CM15" s="6"/>
      <c r="CN15" s="6"/>
      <c r="CO15" s="6"/>
      <c r="CP15" s="6"/>
      <c r="CQ15" s="6"/>
      <c r="CY15" s="7"/>
      <c r="CZ15" s="21" t="s">
        <v>26</v>
      </c>
      <c r="DA15" s="22">
        <v>0.17</v>
      </c>
      <c r="DB15" s="6"/>
      <c r="DC15" s="6"/>
      <c r="DD15" s="6"/>
      <c r="DE15" s="6"/>
      <c r="DF15" s="6"/>
      <c r="DG15" s="6"/>
      <c r="DH15" s="6"/>
      <c r="DP15" s="7"/>
      <c r="DQ15" s="21" t="s">
        <v>26</v>
      </c>
      <c r="DR15" s="22">
        <v>0.17</v>
      </c>
      <c r="DS15" s="6"/>
      <c r="DT15" s="6"/>
      <c r="DU15" s="6"/>
      <c r="DV15" s="6"/>
      <c r="DW15" s="6"/>
      <c r="DX15" s="6"/>
      <c r="DY15" s="6"/>
      <c r="EG15" s="7"/>
      <c r="EH15" s="21" t="s">
        <v>26</v>
      </c>
      <c r="EI15" s="22">
        <v>0.18</v>
      </c>
      <c r="EJ15" s="6"/>
      <c r="EK15" s="6"/>
      <c r="EL15" s="6"/>
      <c r="EM15" s="6"/>
      <c r="EN15" s="6"/>
      <c r="EO15" s="6"/>
      <c r="EP15" s="6"/>
      <c r="EX15" s="7"/>
      <c r="EY15" s="21" t="s">
        <v>26</v>
      </c>
      <c r="EZ15" s="22">
        <v>0.18</v>
      </c>
      <c r="FA15" s="6"/>
      <c r="FB15" s="6"/>
      <c r="FC15" s="6"/>
      <c r="FD15" s="6"/>
      <c r="FE15" s="6"/>
      <c r="FF15" s="6"/>
      <c r="FG15" s="6"/>
      <c r="FO15" s="7"/>
      <c r="FP15" s="21" t="s">
        <v>26</v>
      </c>
      <c r="FQ15" s="22">
        <v>0.18</v>
      </c>
      <c r="FR15" s="6"/>
      <c r="FS15" s="6"/>
      <c r="FT15" s="6"/>
      <c r="FU15" s="6"/>
      <c r="FV15" s="6"/>
      <c r="FW15" s="6"/>
      <c r="FX15" s="6"/>
      <c r="GF15" s="7"/>
      <c r="GG15" s="21" t="s">
        <v>26</v>
      </c>
      <c r="GH15" s="22">
        <v>0.18</v>
      </c>
      <c r="GI15" s="6"/>
      <c r="GJ15" s="6"/>
      <c r="GK15" s="6"/>
      <c r="GL15" s="6"/>
      <c r="GM15" s="6"/>
      <c r="GN15" s="6"/>
      <c r="GO15" s="6"/>
    </row>
    <row r="16" spans="1:203">
      <c r="A16" s="7"/>
      <c r="B16" s="21" t="s">
        <v>27</v>
      </c>
      <c r="C16" s="22">
        <v>7.0000000000000007E-2</v>
      </c>
      <c r="D16" s="6"/>
      <c r="E16" s="6"/>
      <c r="F16" s="6"/>
      <c r="G16" s="6"/>
      <c r="H16" s="6"/>
      <c r="I16" s="6"/>
      <c r="J16" s="6"/>
      <c r="R16" s="7"/>
      <c r="S16" s="21" t="s">
        <v>27</v>
      </c>
      <c r="T16" s="22">
        <v>7.0000000000000007E-2</v>
      </c>
      <c r="U16" s="6"/>
      <c r="V16" s="6"/>
      <c r="W16" s="6"/>
      <c r="X16" s="6"/>
      <c r="Y16" s="6"/>
      <c r="Z16" s="6"/>
      <c r="AA16" s="6"/>
      <c r="AI16" s="7"/>
      <c r="AJ16" s="21" t="s">
        <v>27</v>
      </c>
      <c r="AK16" s="22">
        <v>7.0000000000000007E-2</v>
      </c>
      <c r="AL16" s="6"/>
      <c r="AM16" s="6"/>
      <c r="AN16" s="6"/>
      <c r="AO16" s="6"/>
      <c r="AP16" s="6"/>
      <c r="AQ16" s="6"/>
      <c r="AR16" s="6"/>
      <c r="AZ16" s="7"/>
      <c r="BA16" s="21" t="s">
        <v>27</v>
      </c>
      <c r="BB16" s="22">
        <v>7.0000000000000007E-2</v>
      </c>
      <c r="BC16" s="6"/>
      <c r="BD16" s="6"/>
      <c r="BE16" s="6"/>
      <c r="BF16" s="6"/>
      <c r="BG16" s="6"/>
      <c r="BH16" s="6"/>
      <c r="BI16" s="6"/>
      <c r="BQ16" s="7"/>
      <c r="BR16" s="21" t="s">
        <v>27</v>
      </c>
      <c r="BS16" s="22">
        <v>7.0000000000000007E-2</v>
      </c>
      <c r="BT16" s="6"/>
      <c r="BU16" s="6"/>
      <c r="BV16" s="6"/>
      <c r="BW16" s="6"/>
      <c r="BX16" s="6"/>
      <c r="BY16" s="6"/>
      <c r="BZ16" s="6"/>
      <c r="CH16" s="7"/>
      <c r="CI16" s="21" t="s">
        <v>27</v>
      </c>
      <c r="CJ16" s="22">
        <v>7.0000000000000007E-2</v>
      </c>
      <c r="CK16" s="6"/>
      <c r="CL16" s="6"/>
      <c r="CM16" s="6"/>
      <c r="CN16" s="6"/>
      <c r="CO16" s="6"/>
      <c r="CP16" s="6"/>
      <c r="CQ16" s="6"/>
      <c r="CY16" s="7"/>
      <c r="CZ16" s="21" t="s">
        <v>27</v>
      </c>
      <c r="DA16" s="22">
        <v>7.0000000000000007E-2</v>
      </c>
      <c r="DB16" s="6"/>
      <c r="DC16" s="6"/>
      <c r="DD16" s="6"/>
      <c r="DE16" s="6"/>
      <c r="DF16" s="6"/>
      <c r="DG16" s="6"/>
      <c r="DH16" s="6"/>
      <c r="DP16" s="7"/>
      <c r="DQ16" s="21" t="s">
        <v>27</v>
      </c>
      <c r="DR16" s="22">
        <v>7.0000000000000007E-2</v>
      </c>
      <c r="DS16" s="6"/>
      <c r="DT16" s="6"/>
      <c r="DU16" s="6"/>
      <c r="DV16" s="6"/>
      <c r="DW16" s="6"/>
      <c r="DX16" s="6"/>
      <c r="DY16" s="6"/>
      <c r="EG16" s="7"/>
      <c r="EH16" s="21" t="s">
        <v>27</v>
      </c>
      <c r="EI16" s="22">
        <v>7.0000000000000007E-2</v>
      </c>
      <c r="EJ16" s="6"/>
      <c r="EK16" s="6"/>
      <c r="EL16" s="6"/>
      <c r="EM16" s="6"/>
      <c r="EN16" s="6"/>
      <c r="EO16" s="6"/>
      <c r="EP16" s="6"/>
      <c r="EX16" s="7"/>
      <c r="EY16" s="21" t="s">
        <v>27</v>
      </c>
      <c r="EZ16" s="22">
        <v>7.0000000000000007E-2</v>
      </c>
      <c r="FA16" s="6"/>
      <c r="FB16" s="6"/>
      <c r="FC16" s="6"/>
      <c r="FD16" s="6"/>
      <c r="FE16" s="6"/>
      <c r="FF16" s="6"/>
      <c r="FG16" s="6"/>
      <c r="FO16" s="7"/>
      <c r="FP16" s="21" t="s">
        <v>27</v>
      </c>
      <c r="FQ16" s="22">
        <v>7.0000000000000007E-2</v>
      </c>
      <c r="FR16" s="6"/>
      <c r="FS16" s="6"/>
      <c r="FT16" s="6"/>
      <c r="FU16" s="6"/>
      <c r="FV16" s="6"/>
      <c r="FW16" s="6"/>
      <c r="FX16" s="6"/>
      <c r="GF16" s="7"/>
      <c r="GG16" s="21" t="s">
        <v>27</v>
      </c>
      <c r="GH16" s="22">
        <v>7.0000000000000007E-2</v>
      </c>
      <c r="GI16" s="6"/>
      <c r="GJ16" s="6"/>
      <c r="GK16" s="6"/>
      <c r="GL16" s="6"/>
      <c r="GM16" s="6"/>
      <c r="GN16" s="6"/>
      <c r="GO16" s="6"/>
    </row>
    <row r="17" spans="1:203">
      <c r="A17" s="7"/>
      <c r="B17" s="21" t="s">
        <v>0</v>
      </c>
      <c r="C17" s="22">
        <v>0.86</v>
      </c>
      <c r="D17" s="6"/>
      <c r="E17" s="6"/>
      <c r="F17" s="6"/>
      <c r="G17" s="6"/>
      <c r="H17" s="6"/>
      <c r="I17" s="6"/>
      <c r="J17" s="6"/>
      <c r="R17" s="7"/>
      <c r="S17" s="21" t="s">
        <v>0</v>
      </c>
      <c r="T17" s="22">
        <v>0.86</v>
      </c>
      <c r="U17" s="6"/>
      <c r="V17" s="6"/>
      <c r="W17" s="6"/>
      <c r="X17" s="6"/>
      <c r="Y17" s="6"/>
      <c r="Z17" s="6"/>
      <c r="AA17" s="6"/>
      <c r="AI17" s="7"/>
      <c r="AJ17" s="21" t="s">
        <v>0</v>
      </c>
      <c r="AK17" s="22">
        <v>0.86</v>
      </c>
      <c r="AL17" s="6"/>
      <c r="AM17" s="6"/>
      <c r="AN17" s="6"/>
      <c r="AO17" s="6"/>
      <c r="AP17" s="6"/>
      <c r="AQ17" s="6"/>
      <c r="AR17" s="6"/>
      <c r="AZ17" s="7"/>
      <c r="BA17" s="21" t="s">
        <v>0</v>
      </c>
      <c r="BB17" s="22">
        <v>0.86</v>
      </c>
      <c r="BC17" s="6"/>
      <c r="BD17" s="6"/>
      <c r="BE17" s="6"/>
      <c r="BF17" s="6"/>
      <c r="BG17" s="6"/>
      <c r="BH17" s="6"/>
      <c r="BI17" s="6"/>
      <c r="BQ17" s="7"/>
      <c r="BR17" s="21" t="s">
        <v>0</v>
      </c>
      <c r="BS17" s="22">
        <v>0.86</v>
      </c>
      <c r="BT17" s="6"/>
      <c r="BU17" s="6"/>
      <c r="BV17" s="6"/>
      <c r="BW17" s="6"/>
      <c r="BX17" s="6"/>
      <c r="BY17" s="6"/>
      <c r="BZ17" s="6"/>
      <c r="CH17" s="7"/>
      <c r="CI17" s="21" t="s">
        <v>0</v>
      </c>
      <c r="CJ17" s="22">
        <v>0.86</v>
      </c>
      <c r="CK17" s="6"/>
      <c r="CL17" s="6"/>
      <c r="CM17" s="6"/>
      <c r="CN17" s="6"/>
      <c r="CO17" s="6"/>
      <c r="CP17" s="6"/>
      <c r="CQ17" s="6"/>
      <c r="CY17" s="7"/>
      <c r="CZ17" s="21" t="s">
        <v>0</v>
      </c>
      <c r="DA17" s="22">
        <v>0.86</v>
      </c>
      <c r="DB17" s="6"/>
      <c r="DC17" s="6"/>
      <c r="DD17" s="6"/>
      <c r="DE17" s="6"/>
      <c r="DF17" s="6"/>
      <c r="DG17" s="6"/>
      <c r="DH17" s="6"/>
      <c r="DP17" s="7"/>
      <c r="DQ17" s="21" t="s">
        <v>0</v>
      </c>
      <c r="DR17" s="22">
        <v>0.86</v>
      </c>
      <c r="DS17" s="6"/>
      <c r="DT17" s="6"/>
      <c r="DU17" s="6"/>
      <c r="DV17" s="6"/>
      <c r="DW17" s="6"/>
      <c r="DX17" s="6"/>
      <c r="DY17" s="6"/>
      <c r="EG17" s="7"/>
      <c r="EH17" s="21" t="s">
        <v>0</v>
      </c>
      <c r="EI17" s="22">
        <v>0.86</v>
      </c>
      <c r="EJ17" s="6"/>
      <c r="EK17" s="6"/>
      <c r="EL17" s="6"/>
      <c r="EM17" s="6"/>
      <c r="EN17" s="6"/>
      <c r="EO17" s="6"/>
      <c r="EP17" s="6"/>
      <c r="EX17" s="7"/>
      <c r="EY17" s="21" t="s">
        <v>0</v>
      </c>
      <c r="EZ17" s="22">
        <v>0.86</v>
      </c>
      <c r="FA17" s="6"/>
      <c r="FB17" s="6"/>
      <c r="FC17" s="6"/>
      <c r="FD17" s="6"/>
      <c r="FE17" s="6"/>
      <c r="FF17" s="6"/>
      <c r="FG17" s="6"/>
      <c r="FO17" s="7"/>
      <c r="FP17" s="21" t="s">
        <v>0</v>
      </c>
      <c r="FQ17" s="22">
        <v>0.86</v>
      </c>
      <c r="FR17" s="6"/>
      <c r="FS17" s="6"/>
      <c r="FT17" s="6"/>
      <c r="FU17" s="6"/>
      <c r="FV17" s="6"/>
      <c r="FW17" s="6"/>
      <c r="FX17" s="6"/>
      <c r="GF17" s="7"/>
      <c r="GG17" s="21" t="s">
        <v>0</v>
      </c>
      <c r="GH17" s="22">
        <v>0.86</v>
      </c>
      <c r="GI17" s="6"/>
      <c r="GJ17" s="6"/>
      <c r="GK17" s="6"/>
      <c r="GL17" s="6"/>
      <c r="GM17" s="6"/>
      <c r="GN17" s="6"/>
      <c r="GO17" s="6"/>
    </row>
    <row r="18" spans="1:203">
      <c r="A18" s="7"/>
      <c r="B18" s="21" t="s">
        <v>28</v>
      </c>
      <c r="C18" s="23">
        <f>C19*C20</f>
        <v>160</v>
      </c>
      <c r="R18" s="7"/>
      <c r="S18" s="21" t="s">
        <v>28</v>
      </c>
      <c r="T18" s="23">
        <f>T19*T20</f>
        <v>160</v>
      </c>
      <c r="AI18" s="7"/>
      <c r="AJ18" s="21" t="s">
        <v>28</v>
      </c>
      <c r="AK18" s="23">
        <f>AK19*AK20</f>
        <v>148</v>
      </c>
      <c r="AZ18" s="7"/>
      <c r="BA18" s="21" t="s">
        <v>28</v>
      </c>
      <c r="BB18" s="23">
        <f>BB19*BB20</f>
        <v>174</v>
      </c>
      <c r="BQ18" s="7"/>
      <c r="BR18" s="21" t="s">
        <v>28</v>
      </c>
      <c r="BS18" s="23">
        <f>BS19*BS20</f>
        <v>144.83333333333331</v>
      </c>
      <c r="CH18" s="7"/>
      <c r="CI18" s="21" t="s">
        <v>28</v>
      </c>
      <c r="CJ18" s="23">
        <f>CJ19*CJ20</f>
        <v>173.33333333333334</v>
      </c>
      <c r="CY18" s="7"/>
      <c r="CZ18" s="21" t="s">
        <v>28</v>
      </c>
      <c r="DA18" s="23">
        <f>DA19*DA20</f>
        <v>174</v>
      </c>
      <c r="DP18" s="7"/>
      <c r="DQ18" s="21" t="s">
        <v>28</v>
      </c>
      <c r="DR18" s="23">
        <f>DR19*DR20</f>
        <v>167</v>
      </c>
      <c r="EG18" s="7"/>
      <c r="EH18" s="21" t="s">
        <v>28</v>
      </c>
      <c r="EI18" s="23">
        <f>EI19*EI20</f>
        <v>174</v>
      </c>
      <c r="EX18" s="7"/>
      <c r="EY18" s="21" t="s">
        <v>28</v>
      </c>
      <c r="EZ18" s="23">
        <f>EZ19*EZ20</f>
        <v>176</v>
      </c>
      <c r="FO18" s="7"/>
      <c r="FP18" s="21" t="s">
        <v>28</v>
      </c>
      <c r="FQ18" s="23">
        <f>FQ19*FQ20</f>
        <v>165</v>
      </c>
      <c r="GF18" s="7"/>
      <c r="GG18" s="21" t="s">
        <v>28</v>
      </c>
      <c r="GH18" s="23">
        <f>GH19*GH20</f>
        <v>174</v>
      </c>
    </row>
    <row r="19" spans="1:203">
      <c r="A19" s="7"/>
      <c r="B19" s="21" t="s">
        <v>31</v>
      </c>
      <c r="C19" s="43">
        <v>6.666666666666667</v>
      </c>
      <c r="R19" s="7"/>
      <c r="S19" s="21" t="s">
        <v>31</v>
      </c>
      <c r="T19" s="43">
        <v>6.666666666666667</v>
      </c>
      <c r="AI19" s="7"/>
      <c r="AJ19" s="21" t="s">
        <v>31</v>
      </c>
      <c r="AK19" s="43">
        <v>6.7272727272727275</v>
      </c>
      <c r="AZ19" s="7"/>
      <c r="BA19" s="21" t="s">
        <v>31</v>
      </c>
      <c r="BB19" s="43">
        <v>6.6923076923076925</v>
      </c>
      <c r="BQ19" s="7"/>
      <c r="BR19" s="21" t="s">
        <v>31</v>
      </c>
      <c r="BS19" s="43">
        <v>6.583333333333333</v>
      </c>
      <c r="CH19" s="7"/>
      <c r="CI19" s="21" t="s">
        <v>31</v>
      </c>
      <c r="CJ19" s="43">
        <v>6.666666666666667</v>
      </c>
      <c r="CY19" s="7"/>
      <c r="CZ19" s="21" t="s">
        <v>31</v>
      </c>
      <c r="DA19" s="43">
        <v>6.6923076923076925</v>
      </c>
      <c r="DP19" s="7"/>
      <c r="DQ19" s="21" t="s">
        <v>31</v>
      </c>
      <c r="DR19" s="43">
        <v>6.68</v>
      </c>
      <c r="EG19" s="7"/>
      <c r="EH19" s="21" t="s">
        <v>31</v>
      </c>
      <c r="EI19" s="43">
        <v>6.6923076923076925</v>
      </c>
      <c r="EX19" s="7"/>
      <c r="EY19" s="21" t="s">
        <v>31</v>
      </c>
      <c r="EZ19" s="43">
        <v>6.7692307692307692</v>
      </c>
      <c r="FO19" s="7"/>
      <c r="FP19" s="21" t="s">
        <v>31</v>
      </c>
      <c r="FQ19" s="43">
        <v>6.6</v>
      </c>
      <c r="GF19" s="7"/>
      <c r="GG19" s="21" t="s">
        <v>31</v>
      </c>
      <c r="GH19" s="43">
        <v>6.6923076923076925</v>
      </c>
    </row>
    <row r="20" spans="1:203">
      <c r="A20" s="7"/>
      <c r="B20" s="21" t="s">
        <v>32</v>
      </c>
      <c r="C20" s="23">
        <v>24</v>
      </c>
      <c r="R20" s="7"/>
      <c r="S20" s="21" t="s">
        <v>32</v>
      </c>
      <c r="T20" s="23">
        <v>24</v>
      </c>
      <c r="AI20" s="7"/>
      <c r="AJ20" s="21" t="s">
        <v>32</v>
      </c>
      <c r="AK20" s="23">
        <v>22</v>
      </c>
      <c r="AZ20" s="7"/>
      <c r="BA20" s="21" t="s">
        <v>32</v>
      </c>
      <c r="BB20" s="23">
        <v>26</v>
      </c>
      <c r="BQ20" s="7"/>
      <c r="BR20" s="21" t="s">
        <v>32</v>
      </c>
      <c r="BS20" s="23">
        <v>22</v>
      </c>
      <c r="CH20" s="7"/>
      <c r="CI20" s="21" t="s">
        <v>32</v>
      </c>
      <c r="CJ20" s="23">
        <v>26</v>
      </c>
      <c r="CY20" s="7"/>
      <c r="CZ20" s="21" t="s">
        <v>32</v>
      </c>
      <c r="DA20" s="23">
        <v>26</v>
      </c>
      <c r="DP20" s="7"/>
      <c r="DQ20" s="21" t="s">
        <v>32</v>
      </c>
      <c r="DR20" s="23">
        <v>25</v>
      </c>
      <c r="EG20" s="7"/>
      <c r="EH20" s="21" t="s">
        <v>32</v>
      </c>
      <c r="EI20" s="23">
        <v>26</v>
      </c>
      <c r="EX20" s="7"/>
      <c r="EY20" s="21" t="s">
        <v>32</v>
      </c>
      <c r="EZ20" s="23">
        <v>26</v>
      </c>
      <c r="FO20" s="7"/>
      <c r="FP20" s="21" t="s">
        <v>32</v>
      </c>
      <c r="FQ20" s="23">
        <v>25</v>
      </c>
      <c r="GF20" s="7"/>
      <c r="GG20" s="21" t="s">
        <v>32</v>
      </c>
      <c r="GH20" s="23">
        <v>26</v>
      </c>
    </row>
    <row r="21" spans="1:203">
      <c r="A21" s="7"/>
      <c r="B21" s="21" t="s">
        <v>33</v>
      </c>
      <c r="C21" s="23">
        <v>7</v>
      </c>
      <c r="R21" s="7"/>
      <c r="S21" s="21" t="s">
        <v>33</v>
      </c>
      <c r="T21" s="23">
        <v>4</v>
      </c>
      <c r="AI21" s="7"/>
      <c r="AJ21" s="21" t="s">
        <v>33</v>
      </c>
      <c r="AK21" s="23">
        <v>9</v>
      </c>
      <c r="AZ21" s="7"/>
      <c r="BA21" s="21" t="s">
        <v>33</v>
      </c>
      <c r="BB21" s="23">
        <v>4</v>
      </c>
      <c r="BQ21" s="7"/>
      <c r="BR21" s="21" t="s">
        <v>33</v>
      </c>
      <c r="BS21" s="23">
        <v>9</v>
      </c>
      <c r="CH21" s="7"/>
      <c r="CI21" s="21" t="s">
        <v>33</v>
      </c>
      <c r="CJ21" s="23">
        <v>4</v>
      </c>
      <c r="CY21" s="7"/>
      <c r="CZ21" s="21" t="s">
        <v>33</v>
      </c>
      <c r="DA21" s="23">
        <v>5</v>
      </c>
      <c r="DP21" s="7"/>
      <c r="DQ21" s="21" t="s">
        <v>33</v>
      </c>
      <c r="DR21" s="23">
        <v>6</v>
      </c>
      <c r="EG21" s="7"/>
      <c r="EH21" s="21" t="s">
        <v>33</v>
      </c>
      <c r="EI21" s="23">
        <v>4</v>
      </c>
      <c r="EX21" s="7"/>
      <c r="EY21" s="21" t="s">
        <v>33</v>
      </c>
      <c r="EZ21" s="23">
        <v>4</v>
      </c>
      <c r="FO21" s="7"/>
      <c r="FP21" s="21" t="s">
        <v>33</v>
      </c>
      <c r="FQ21" s="23">
        <v>5</v>
      </c>
      <c r="GF21" s="7"/>
      <c r="GG21" s="21" t="s">
        <v>33</v>
      </c>
      <c r="GH21" s="23">
        <v>5</v>
      </c>
    </row>
    <row r="22" spans="1:203">
      <c r="A22" s="7"/>
      <c r="B22" s="21"/>
      <c r="R22" s="7"/>
      <c r="S22" s="21"/>
      <c r="AI22" s="7"/>
      <c r="AJ22" s="21"/>
      <c r="AZ22" s="7"/>
      <c r="BA22" s="21"/>
      <c r="BQ22" s="7"/>
      <c r="BR22" s="21"/>
      <c r="CH22" s="7"/>
      <c r="CI22" s="21"/>
      <c r="CY22" s="7"/>
      <c r="CZ22" s="21"/>
      <c r="DP22" s="7"/>
      <c r="DQ22" s="21"/>
      <c r="EG22" s="7"/>
      <c r="EH22" s="21"/>
      <c r="EX22" s="7"/>
      <c r="EY22" s="21"/>
      <c r="FO22" s="7"/>
      <c r="FP22" s="21"/>
      <c r="GF22" s="7"/>
      <c r="GG22" s="21"/>
    </row>
    <row r="23" spans="1:203">
      <c r="A23" s="7"/>
      <c r="B23" s="70" t="s">
        <v>34</v>
      </c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R23" s="7"/>
      <c r="S23" s="70" t="s">
        <v>34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I23" s="7"/>
      <c r="AJ23" s="70" t="s">
        <v>34</v>
      </c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Z23" s="7"/>
      <c r="BA23" s="70" t="s">
        <v>34</v>
      </c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Q23" s="7"/>
      <c r="BR23" s="70" t="s">
        <v>34</v>
      </c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70"/>
      <c r="CF23" s="70"/>
      <c r="CH23" s="7"/>
      <c r="CI23" s="70" t="s">
        <v>34</v>
      </c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Y23" s="7"/>
      <c r="CZ23" s="70" t="s">
        <v>34</v>
      </c>
      <c r="DA23" s="70"/>
      <c r="DB23" s="70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P23" s="7"/>
      <c r="DQ23" s="70" t="s">
        <v>34</v>
      </c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70"/>
      <c r="EG23" s="7"/>
      <c r="EH23" s="70" t="s">
        <v>34</v>
      </c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70"/>
      <c r="EU23" s="70"/>
      <c r="EV23" s="70"/>
      <c r="EX23" s="7"/>
      <c r="EY23" s="70" t="s">
        <v>34</v>
      </c>
      <c r="EZ23" s="70"/>
      <c r="FA23" s="70"/>
      <c r="FB23" s="70"/>
      <c r="FC23" s="70"/>
      <c r="FD23" s="70"/>
      <c r="FE23" s="70"/>
      <c r="FF23" s="70"/>
      <c r="FG23" s="70"/>
      <c r="FH23" s="70"/>
      <c r="FI23" s="70"/>
      <c r="FJ23" s="70"/>
      <c r="FK23" s="70"/>
      <c r="FL23" s="70"/>
      <c r="FM23" s="70"/>
      <c r="FO23" s="7"/>
      <c r="FP23" s="70" t="s">
        <v>34</v>
      </c>
      <c r="FQ23" s="70"/>
      <c r="FR23" s="70"/>
      <c r="FS23" s="70"/>
      <c r="FT23" s="70"/>
      <c r="FU23" s="70"/>
      <c r="FV23" s="70"/>
      <c r="FW23" s="70"/>
      <c r="FX23" s="70"/>
      <c r="FY23" s="70"/>
      <c r="FZ23" s="70"/>
      <c r="GA23" s="70"/>
      <c r="GB23" s="70"/>
      <c r="GC23" s="70"/>
      <c r="GD23" s="70"/>
      <c r="GF23" s="7"/>
      <c r="GG23" s="70" t="s">
        <v>34</v>
      </c>
      <c r="GH23" s="70"/>
      <c r="GI23" s="70"/>
      <c r="GJ23" s="70"/>
      <c r="GK23" s="70"/>
      <c r="GL23" s="70"/>
      <c r="GM23" s="70"/>
      <c r="GN23" s="70"/>
      <c r="GO23" s="70"/>
      <c r="GP23" s="70"/>
      <c r="GQ23" s="70"/>
      <c r="GR23" s="70"/>
      <c r="GS23" s="70"/>
      <c r="GT23" s="70"/>
      <c r="GU23" s="70"/>
    </row>
    <row r="24" spans="1:203" ht="52.8">
      <c r="A24" s="7"/>
      <c r="B24" s="1" t="s">
        <v>2</v>
      </c>
      <c r="C24" s="35" t="s">
        <v>13</v>
      </c>
      <c r="D24" s="35" t="s">
        <v>14</v>
      </c>
      <c r="E24" s="35" t="s">
        <v>15</v>
      </c>
      <c r="F24" s="35" t="s">
        <v>16</v>
      </c>
      <c r="G24" s="35" t="s">
        <v>17</v>
      </c>
      <c r="H24" s="35" t="s">
        <v>18</v>
      </c>
      <c r="I24" s="35" t="s">
        <v>19</v>
      </c>
      <c r="J24" s="35" t="s">
        <v>20</v>
      </c>
      <c r="K24" s="36" t="s">
        <v>35</v>
      </c>
      <c r="L24" s="36" t="s">
        <v>21</v>
      </c>
      <c r="M24" s="36" t="s">
        <v>22</v>
      </c>
      <c r="N24" s="36" t="s">
        <v>23</v>
      </c>
      <c r="O24" s="36" t="s">
        <v>24</v>
      </c>
      <c r="P24" s="36" t="s">
        <v>25</v>
      </c>
      <c r="R24" s="7"/>
      <c r="S24" s="1" t="s">
        <v>2</v>
      </c>
      <c r="T24" s="35" t="s">
        <v>13</v>
      </c>
      <c r="U24" s="35" t="s">
        <v>14</v>
      </c>
      <c r="V24" s="35" t="s">
        <v>15</v>
      </c>
      <c r="W24" s="35" t="s">
        <v>16</v>
      </c>
      <c r="X24" s="35" t="s">
        <v>17</v>
      </c>
      <c r="Y24" s="35" t="s">
        <v>18</v>
      </c>
      <c r="Z24" s="35" t="s">
        <v>19</v>
      </c>
      <c r="AA24" s="35" t="s">
        <v>20</v>
      </c>
      <c r="AB24" s="36" t="s">
        <v>35</v>
      </c>
      <c r="AC24" s="36" t="s">
        <v>21</v>
      </c>
      <c r="AD24" s="36" t="s">
        <v>22</v>
      </c>
      <c r="AE24" s="36" t="s">
        <v>23</v>
      </c>
      <c r="AF24" s="36" t="s">
        <v>24</v>
      </c>
      <c r="AG24" s="36" t="s">
        <v>25</v>
      </c>
      <c r="AI24" s="7"/>
      <c r="AJ24" s="1" t="s">
        <v>2</v>
      </c>
      <c r="AK24" s="35" t="s">
        <v>13</v>
      </c>
      <c r="AL24" s="35" t="s">
        <v>14</v>
      </c>
      <c r="AM24" s="35" t="s">
        <v>15</v>
      </c>
      <c r="AN24" s="35" t="s">
        <v>16</v>
      </c>
      <c r="AO24" s="35" t="s">
        <v>17</v>
      </c>
      <c r="AP24" s="35" t="s">
        <v>18</v>
      </c>
      <c r="AQ24" s="35" t="s">
        <v>19</v>
      </c>
      <c r="AR24" s="35" t="s">
        <v>20</v>
      </c>
      <c r="AS24" s="36" t="s">
        <v>35</v>
      </c>
      <c r="AT24" s="36" t="s">
        <v>21</v>
      </c>
      <c r="AU24" s="36" t="s">
        <v>22</v>
      </c>
      <c r="AV24" s="36" t="s">
        <v>23</v>
      </c>
      <c r="AW24" s="36" t="s">
        <v>24</v>
      </c>
      <c r="AX24" s="36" t="s">
        <v>25</v>
      </c>
      <c r="AZ24" s="7"/>
      <c r="BA24" s="1" t="s">
        <v>2</v>
      </c>
      <c r="BB24" s="35" t="s">
        <v>13</v>
      </c>
      <c r="BC24" s="35" t="s">
        <v>14</v>
      </c>
      <c r="BD24" s="35" t="s">
        <v>15</v>
      </c>
      <c r="BE24" s="35" t="s">
        <v>16</v>
      </c>
      <c r="BF24" s="35" t="s">
        <v>17</v>
      </c>
      <c r="BG24" s="35" t="s">
        <v>18</v>
      </c>
      <c r="BH24" s="35" t="s">
        <v>19</v>
      </c>
      <c r="BI24" s="35" t="s">
        <v>20</v>
      </c>
      <c r="BJ24" s="36" t="s">
        <v>35</v>
      </c>
      <c r="BK24" s="36" t="s">
        <v>21</v>
      </c>
      <c r="BL24" s="36" t="s">
        <v>22</v>
      </c>
      <c r="BM24" s="36" t="s">
        <v>23</v>
      </c>
      <c r="BN24" s="36" t="s">
        <v>24</v>
      </c>
      <c r="BO24" s="36" t="s">
        <v>25</v>
      </c>
      <c r="BQ24" s="7"/>
      <c r="BR24" s="1" t="s">
        <v>2</v>
      </c>
      <c r="BS24" s="35" t="s">
        <v>13</v>
      </c>
      <c r="BT24" s="35" t="s">
        <v>14</v>
      </c>
      <c r="BU24" s="35" t="s">
        <v>15</v>
      </c>
      <c r="BV24" s="35" t="s">
        <v>16</v>
      </c>
      <c r="BW24" s="35" t="s">
        <v>17</v>
      </c>
      <c r="BX24" s="35" t="s">
        <v>18</v>
      </c>
      <c r="BY24" s="35" t="s">
        <v>19</v>
      </c>
      <c r="BZ24" s="35" t="s">
        <v>20</v>
      </c>
      <c r="CA24" s="36" t="s">
        <v>35</v>
      </c>
      <c r="CB24" s="36" t="s">
        <v>21</v>
      </c>
      <c r="CC24" s="36" t="s">
        <v>22</v>
      </c>
      <c r="CD24" s="36" t="s">
        <v>23</v>
      </c>
      <c r="CE24" s="36" t="s">
        <v>24</v>
      </c>
      <c r="CF24" s="36" t="s">
        <v>25</v>
      </c>
      <c r="CH24" s="7"/>
      <c r="CI24" s="1" t="s">
        <v>2</v>
      </c>
      <c r="CJ24" s="35" t="s">
        <v>13</v>
      </c>
      <c r="CK24" s="35" t="s">
        <v>14</v>
      </c>
      <c r="CL24" s="35" t="s">
        <v>15</v>
      </c>
      <c r="CM24" s="35" t="s">
        <v>16</v>
      </c>
      <c r="CN24" s="35" t="s">
        <v>17</v>
      </c>
      <c r="CO24" s="35" t="s">
        <v>18</v>
      </c>
      <c r="CP24" s="35" t="s">
        <v>19</v>
      </c>
      <c r="CQ24" s="35" t="s">
        <v>20</v>
      </c>
      <c r="CR24" s="36" t="s">
        <v>35</v>
      </c>
      <c r="CS24" s="36" t="s">
        <v>21</v>
      </c>
      <c r="CT24" s="36" t="s">
        <v>22</v>
      </c>
      <c r="CU24" s="36" t="s">
        <v>23</v>
      </c>
      <c r="CV24" s="36" t="s">
        <v>24</v>
      </c>
      <c r="CW24" s="36" t="s">
        <v>25</v>
      </c>
      <c r="CY24" s="7"/>
      <c r="CZ24" s="1" t="s">
        <v>2</v>
      </c>
      <c r="DA24" s="35" t="s">
        <v>13</v>
      </c>
      <c r="DB24" s="35" t="s">
        <v>14</v>
      </c>
      <c r="DC24" s="35" t="s">
        <v>15</v>
      </c>
      <c r="DD24" s="35" t="s">
        <v>16</v>
      </c>
      <c r="DE24" s="35" t="s">
        <v>17</v>
      </c>
      <c r="DF24" s="35" t="s">
        <v>18</v>
      </c>
      <c r="DG24" s="35" t="s">
        <v>19</v>
      </c>
      <c r="DH24" s="35" t="s">
        <v>20</v>
      </c>
      <c r="DI24" s="36" t="s">
        <v>35</v>
      </c>
      <c r="DJ24" s="36" t="s">
        <v>21</v>
      </c>
      <c r="DK24" s="36" t="s">
        <v>22</v>
      </c>
      <c r="DL24" s="36" t="s">
        <v>23</v>
      </c>
      <c r="DM24" s="36" t="s">
        <v>24</v>
      </c>
      <c r="DN24" s="36" t="s">
        <v>25</v>
      </c>
      <c r="DP24" s="7"/>
      <c r="DQ24" s="1" t="s">
        <v>2</v>
      </c>
      <c r="DR24" s="35" t="s">
        <v>13</v>
      </c>
      <c r="DS24" s="35" t="s">
        <v>14</v>
      </c>
      <c r="DT24" s="35" t="s">
        <v>15</v>
      </c>
      <c r="DU24" s="35" t="s">
        <v>16</v>
      </c>
      <c r="DV24" s="35" t="s">
        <v>17</v>
      </c>
      <c r="DW24" s="35" t="s">
        <v>18</v>
      </c>
      <c r="DX24" s="35" t="s">
        <v>19</v>
      </c>
      <c r="DY24" s="35" t="s">
        <v>20</v>
      </c>
      <c r="DZ24" s="36" t="s">
        <v>35</v>
      </c>
      <c r="EA24" s="36" t="s">
        <v>21</v>
      </c>
      <c r="EB24" s="36" t="s">
        <v>22</v>
      </c>
      <c r="EC24" s="36" t="s">
        <v>23</v>
      </c>
      <c r="ED24" s="36" t="s">
        <v>24</v>
      </c>
      <c r="EE24" s="36" t="s">
        <v>25</v>
      </c>
      <c r="EG24" s="7"/>
      <c r="EH24" s="1" t="s">
        <v>2</v>
      </c>
      <c r="EI24" s="35" t="s">
        <v>13</v>
      </c>
      <c r="EJ24" s="35" t="s">
        <v>14</v>
      </c>
      <c r="EK24" s="35" t="s">
        <v>15</v>
      </c>
      <c r="EL24" s="35" t="s">
        <v>16</v>
      </c>
      <c r="EM24" s="35" t="s">
        <v>17</v>
      </c>
      <c r="EN24" s="35" t="s">
        <v>18</v>
      </c>
      <c r="EO24" s="35" t="s">
        <v>19</v>
      </c>
      <c r="EP24" s="35" t="s">
        <v>20</v>
      </c>
      <c r="EQ24" s="36" t="s">
        <v>35</v>
      </c>
      <c r="ER24" s="36" t="s">
        <v>21</v>
      </c>
      <c r="ES24" s="36" t="s">
        <v>22</v>
      </c>
      <c r="ET24" s="36" t="s">
        <v>23</v>
      </c>
      <c r="EU24" s="36" t="s">
        <v>24</v>
      </c>
      <c r="EV24" s="36" t="s">
        <v>25</v>
      </c>
      <c r="EX24" s="7"/>
      <c r="EY24" s="1" t="s">
        <v>2</v>
      </c>
      <c r="EZ24" s="35" t="s">
        <v>13</v>
      </c>
      <c r="FA24" s="35" t="s">
        <v>14</v>
      </c>
      <c r="FB24" s="35" t="s">
        <v>15</v>
      </c>
      <c r="FC24" s="35" t="s">
        <v>16</v>
      </c>
      <c r="FD24" s="35" t="s">
        <v>17</v>
      </c>
      <c r="FE24" s="35" t="s">
        <v>18</v>
      </c>
      <c r="FF24" s="35" t="s">
        <v>19</v>
      </c>
      <c r="FG24" s="35" t="s">
        <v>20</v>
      </c>
      <c r="FH24" s="36" t="s">
        <v>35</v>
      </c>
      <c r="FI24" s="36" t="s">
        <v>21</v>
      </c>
      <c r="FJ24" s="36" t="s">
        <v>22</v>
      </c>
      <c r="FK24" s="36" t="s">
        <v>23</v>
      </c>
      <c r="FL24" s="36" t="s">
        <v>24</v>
      </c>
      <c r="FM24" s="36" t="s">
        <v>25</v>
      </c>
      <c r="FO24" s="7"/>
      <c r="FP24" s="1" t="s">
        <v>2</v>
      </c>
      <c r="FQ24" s="35" t="s">
        <v>13</v>
      </c>
      <c r="FR24" s="35" t="s">
        <v>14</v>
      </c>
      <c r="FS24" s="35" t="s">
        <v>15</v>
      </c>
      <c r="FT24" s="35" t="s">
        <v>16</v>
      </c>
      <c r="FU24" s="35" t="s">
        <v>17</v>
      </c>
      <c r="FV24" s="35" t="s">
        <v>18</v>
      </c>
      <c r="FW24" s="35" t="s">
        <v>19</v>
      </c>
      <c r="FX24" s="35" t="s">
        <v>20</v>
      </c>
      <c r="FY24" s="36" t="s">
        <v>35</v>
      </c>
      <c r="FZ24" s="36" t="s">
        <v>21</v>
      </c>
      <c r="GA24" s="36" t="s">
        <v>22</v>
      </c>
      <c r="GB24" s="36" t="s">
        <v>23</v>
      </c>
      <c r="GC24" s="36" t="s">
        <v>24</v>
      </c>
      <c r="GD24" s="36" t="s">
        <v>25</v>
      </c>
      <c r="GF24" s="7"/>
      <c r="GG24" s="1" t="s">
        <v>2</v>
      </c>
      <c r="GH24" s="35" t="s">
        <v>13</v>
      </c>
      <c r="GI24" s="35" t="s">
        <v>14</v>
      </c>
      <c r="GJ24" s="35" t="s">
        <v>15</v>
      </c>
      <c r="GK24" s="35" t="s">
        <v>16</v>
      </c>
      <c r="GL24" s="35" t="s">
        <v>17</v>
      </c>
      <c r="GM24" s="35" t="s">
        <v>18</v>
      </c>
      <c r="GN24" s="35" t="s">
        <v>19</v>
      </c>
      <c r="GO24" s="35" t="s">
        <v>20</v>
      </c>
      <c r="GP24" s="36" t="s">
        <v>35</v>
      </c>
      <c r="GQ24" s="36" t="s">
        <v>21</v>
      </c>
      <c r="GR24" s="36" t="s">
        <v>22</v>
      </c>
      <c r="GS24" s="36" t="s">
        <v>23</v>
      </c>
      <c r="GT24" s="36" t="s">
        <v>24</v>
      </c>
      <c r="GU24" s="36" t="s">
        <v>25</v>
      </c>
    </row>
    <row r="25" spans="1:203">
      <c r="A25" s="7"/>
      <c r="B25" s="24">
        <f>SUM(B26:B49)</f>
        <v>0.99999999999999989</v>
      </c>
      <c r="C25" s="25">
        <f>C3/A1</f>
        <v>0</v>
      </c>
      <c r="D25" s="25">
        <f>C4/A1*A4</f>
        <v>154.83870967741939</v>
      </c>
      <c r="E25" s="25">
        <f>C5/A1</f>
        <v>0</v>
      </c>
      <c r="F25" s="25">
        <f>C6/A1</f>
        <v>2070.9677419354839</v>
      </c>
      <c r="G25" s="25">
        <f>SUM(G26:G49)</f>
        <v>15</v>
      </c>
      <c r="H25" s="25">
        <f>SUM(H26:H49)</f>
        <v>41.623309053069732</v>
      </c>
      <c r="I25" s="25">
        <f>SUM(I26:I49)</f>
        <v>0</v>
      </c>
      <c r="J25" s="25">
        <f>SUM(J26:J49)</f>
        <v>330</v>
      </c>
      <c r="K25" s="25">
        <f>SUM(K26:K49)</f>
        <v>386.62330905306982</v>
      </c>
      <c r="L25" s="26" t="e">
        <f>SUMPRODUCT(C26:C49,L26:L49)/C25</f>
        <v>#DIV/0!</v>
      </c>
      <c r="M25" s="26">
        <f>SUMPRODUCT(F26:F49,M26:M49)/F25</f>
        <v>0.6729397953864148</v>
      </c>
      <c r="N25" s="27" t="e">
        <f>SUMPRODUCT(C26:C49,N26:N49)/C25</f>
        <v>#DIV/0!</v>
      </c>
      <c r="O25" s="26" t="e">
        <f>SUMPRODUCT(C26:C49,O26:O49)/C25</f>
        <v>#DIV/0!</v>
      </c>
      <c r="P25" s="26">
        <f>SUMPRODUCT(K26:K49,P26:P49)/K25</f>
        <v>0.73601928626219082</v>
      </c>
      <c r="R25" s="7"/>
      <c r="S25" s="24">
        <f>SUM(S26:S49)</f>
        <v>0.99999999999999989</v>
      </c>
      <c r="T25" s="25">
        <f>T3/R1</f>
        <v>0</v>
      </c>
      <c r="U25" s="25">
        <f>T4/R1*R4</f>
        <v>142.85714285714286</v>
      </c>
      <c r="V25" s="25">
        <f>T5/R1</f>
        <v>0</v>
      </c>
      <c r="W25" s="25">
        <f>T6/R1</f>
        <v>2103.5714285714284</v>
      </c>
      <c r="X25" s="25">
        <f>SUM(X26:X49)</f>
        <v>15</v>
      </c>
      <c r="Y25" s="25">
        <f>SUM(Y26:Y49)</f>
        <v>42.669397508107181</v>
      </c>
      <c r="Z25" s="25">
        <f>SUM(Z26:Z49)</f>
        <v>0</v>
      </c>
      <c r="AA25" s="25">
        <f>SUM(AA26:AA49)</f>
        <v>368</v>
      </c>
      <c r="AB25" s="25">
        <f>SUM(AB26:AB49)</f>
        <v>425.66939750810712</v>
      </c>
      <c r="AC25" s="26" t="e">
        <f>SUMPRODUCT(T26:T49,AC26:AC49)/T25</f>
        <v>#DIV/0!</v>
      </c>
      <c r="AD25" s="26">
        <f>SUMPRODUCT(W26:W49,AD26:AD49)/W25</f>
        <v>0.67967834739588162</v>
      </c>
      <c r="AE25" s="27" t="e">
        <f>SUMPRODUCT(T26:T49,AE26:AE49)/T25</f>
        <v>#DIV/0!</v>
      </c>
      <c r="AF25" s="26" t="e">
        <f>SUMPRODUCT(T26:T49,AF26:AF49)/T25</f>
        <v>#DIV/0!</v>
      </c>
      <c r="AG25" s="26">
        <f>SUMPRODUCT(AB26:AB49,AG26:AG49)/AB25</f>
        <v>0.75013901952797635</v>
      </c>
      <c r="AI25" s="7"/>
      <c r="AJ25" s="24">
        <f>SUM(AJ26:AJ49)</f>
        <v>0.99999999999999989</v>
      </c>
      <c r="AK25" s="25">
        <f>AK3/AI1</f>
        <v>0</v>
      </c>
      <c r="AL25" s="25">
        <f>AK4/AI1*AI4</f>
        <v>160</v>
      </c>
      <c r="AM25" s="25">
        <f>AK5/AI1</f>
        <v>0</v>
      </c>
      <c r="AN25" s="25">
        <f>AK6/AI1</f>
        <v>1967.741935483871</v>
      </c>
      <c r="AO25" s="25">
        <f>SUM(AO26:AO49)</f>
        <v>15</v>
      </c>
      <c r="AP25" s="25">
        <f>SUM(AP26:AP49)</f>
        <v>47.789725209080054</v>
      </c>
      <c r="AQ25" s="25">
        <f>SUM(AQ26:AQ49)</f>
        <v>0</v>
      </c>
      <c r="AR25" s="25">
        <f>SUM(AR26:AR49)</f>
        <v>353</v>
      </c>
      <c r="AS25" s="25">
        <f>SUM(AS26:AS49)</f>
        <v>415.7897252090799</v>
      </c>
      <c r="AT25" s="26" t="e">
        <f>SUMPRODUCT(AK26:AK49,AT26:AT49)/AK25</f>
        <v>#DIV/0!</v>
      </c>
      <c r="AU25" s="26">
        <f>SUMPRODUCT(AN26:AN49,AU26:AU49)/AN25</f>
        <v>0.67240605155886501</v>
      </c>
      <c r="AV25" s="27" t="e">
        <f>SUMPRODUCT(AK26:AK49,AV26:AV49)/AK25</f>
        <v>#DIV/0!</v>
      </c>
      <c r="AW25" s="26" t="e">
        <f>SUMPRODUCT(AK26:AK49,AW26:AW49)/AK25</f>
        <v>#DIV/0!</v>
      </c>
      <c r="AX25" s="26">
        <f>SUMPRODUCT(AS26:AS49,AX26:AX49)/AS25</f>
        <v>0.74021227267055068</v>
      </c>
      <c r="AZ25" s="7"/>
      <c r="BA25" s="24">
        <f>SUM(BA26:BA49)</f>
        <v>0.99999999999999989</v>
      </c>
      <c r="BB25" s="25">
        <f>BB3/AZ1</f>
        <v>0</v>
      </c>
      <c r="BC25" s="25">
        <f>BB4/AZ1*AZ4</f>
        <v>152</v>
      </c>
      <c r="BD25" s="25">
        <f>BB5/AZ1</f>
        <v>0</v>
      </c>
      <c r="BE25" s="25">
        <f>BB6/AZ1</f>
        <v>1866.6666666666667</v>
      </c>
      <c r="BF25" s="25">
        <f>SUM(BF26:BF49)</f>
        <v>15</v>
      </c>
      <c r="BG25" s="25">
        <f>SUM(BG26:BG49)</f>
        <v>45.400238948626061</v>
      </c>
      <c r="BH25" s="25">
        <f>SUM(BH26:BH49)</f>
        <v>0</v>
      </c>
      <c r="BI25" s="25">
        <f>SUM(BI26:BI49)</f>
        <v>332</v>
      </c>
      <c r="BJ25" s="25">
        <f>SUM(BJ26:BJ49)</f>
        <v>392.40023894862622</v>
      </c>
      <c r="BK25" s="26" t="e">
        <f>SUMPRODUCT(BB26:BB49,BK26:BK49)/BB25</f>
        <v>#DIV/0!</v>
      </c>
      <c r="BL25" s="26">
        <f>SUMPRODUCT(BE26:BE49,BL26:BL49)/BE25</f>
        <v>0.67523782426810963</v>
      </c>
      <c r="BM25" s="27" t="e">
        <f>SUMPRODUCT(BB26:BB49,BM26:BM49)/BB25</f>
        <v>#DIV/0!</v>
      </c>
      <c r="BN25" s="26" t="e">
        <f>SUMPRODUCT(BB26:BB49,BN26:BN49)/BB25</f>
        <v>#DIV/0!</v>
      </c>
      <c r="BO25" s="26">
        <f>SUMPRODUCT(BJ26:BJ49,BO26:BO49)/BJ25</f>
        <v>0.7328118767868611</v>
      </c>
      <c r="BQ25" s="7"/>
      <c r="BR25" s="24">
        <f>SUM(BR26:BR49)</f>
        <v>0.99999999999999989</v>
      </c>
      <c r="BS25" s="25">
        <f>BS3/BQ1</f>
        <v>0</v>
      </c>
      <c r="BT25" s="25">
        <f>BS4/BQ1*BQ4</f>
        <v>141.93548387096774</v>
      </c>
      <c r="BU25" s="25">
        <f>BS5/BQ1</f>
        <v>0</v>
      </c>
      <c r="BV25" s="25">
        <f>BS6/BQ1</f>
        <v>1725.8064516129032</v>
      </c>
      <c r="BW25" s="25">
        <f>SUM(BW26:BW49)</f>
        <v>15</v>
      </c>
      <c r="BX25" s="25">
        <f>SUM(BX26:BX49)</f>
        <v>42.394111072571015</v>
      </c>
      <c r="BY25" s="25">
        <f>SUM(BY26:BY49)</f>
        <v>0</v>
      </c>
      <c r="BZ25" s="25">
        <f>SUM(BZ26:BZ49)</f>
        <v>309</v>
      </c>
      <c r="CA25" s="25">
        <f>SUM(CA26:CA49)</f>
        <v>366.39411107257092</v>
      </c>
      <c r="CB25" s="26" t="e">
        <f>SUMPRODUCT(BS26:BS49,CB26:CB49)/BS25</f>
        <v>#DIV/0!</v>
      </c>
      <c r="CC25" s="26">
        <f>SUMPRODUCT(BV26:BV49,CC26:CC49)/BV25</f>
        <v>0.6579968173248999</v>
      </c>
      <c r="CD25" s="27" t="e">
        <f>SUMPRODUCT(BS26:BS49,CD26:CD49)/BS25</f>
        <v>#DIV/0!</v>
      </c>
      <c r="CE25" s="26" t="e">
        <f>SUMPRODUCT(BS26:BS49,CE26:CE49)/BS25</f>
        <v>#DIV/0!</v>
      </c>
      <c r="CF25" s="26">
        <f>SUMPRODUCT(CA26:CA49,CF26:CF49)/CA25</f>
        <v>0.72624155727110806</v>
      </c>
      <c r="CH25" s="7"/>
      <c r="CI25" s="24">
        <f>SUM(CI26:CI49)</f>
        <v>0.99999999999999989</v>
      </c>
      <c r="CJ25" s="25">
        <f>CJ3/CH1</f>
        <v>0</v>
      </c>
      <c r="CK25" s="25">
        <f>CJ4/CH1*CH4</f>
        <v>152</v>
      </c>
      <c r="CL25" s="25">
        <f>CJ5/CH1</f>
        <v>0</v>
      </c>
      <c r="CM25" s="25">
        <f>CJ6/CH1</f>
        <v>2116.6666666666665</v>
      </c>
      <c r="CN25" s="25">
        <f>SUM(CN26:CN49)</f>
        <v>15</v>
      </c>
      <c r="CO25" s="25">
        <f>SUM(CO26:CO49)</f>
        <v>45.400238948626061</v>
      </c>
      <c r="CP25" s="25">
        <f>SUM(CP26:CP49)</f>
        <v>0</v>
      </c>
      <c r="CQ25" s="25">
        <f>SUM(CQ26:CQ49)</f>
        <v>375</v>
      </c>
      <c r="CR25" s="25">
        <f>SUM(CR26:CR49)</f>
        <v>435.40023894862622</v>
      </c>
      <c r="CS25" s="26" t="e">
        <f>SUMPRODUCT(CJ26:CJ49,CS26:CS49)/CJ25</f>
        <v>#DIV/0!</v>
      </c>
      <c r="CT25" s="26">
        <f>SUMPRODUCT(CM26:CM49,CT26:CT49)/CM25</f>
        <v>0.65803421601681023</v>
      </c>
      <c r="CU25" s="27" t="e">
        <f>SUMPRODUCT(CJ26:CJ49,CU26:CU49)/CJ25</f>
        <v>#DIV/0!</v>
      </c>
      <c r="CV25" s="26" t="e">
        <f>SUMPRODUCT(CJ26:CJ49,CV26:CV49)/CJ25</f>
        <v>#DIV/0!</v>
      </c>
      <c r="CW25" s="26">
        <f>SUMPRODUCT(CR26:CR49,CW26:CW49)/CR25</f>
        <v>0.75267364690847882</v>
      </c>
      <c r="CY25" s="7"/>
      <c r="CZ25" s="24">
        <f>SUM(CZ26:CZ49)</f>
        <v>0.99999999999999989</v>
      </c>
      <c r="DA25" s="25">
        <f>DA3/CY1</f>
        <v>0</v>
      </c>
      <c r="DB25" s="25">
        <f>DA4/CY1*CY4</f>
        <v>141.93548387096774</v>
      </c>
      <c r="DC25" s="25">
        <f>DA5/CY1</f>
        <v>0</v>
      </c>
      <c r="DD25" s="25">
        <f>DA6/CY1</f>
        <v>1967.741935483871</v>
      </c>
      <c r="DE25" s="25">
        <f>SUM(DE26:DE49)</f>
        <v>15</v>
      </c>
      <c r="DF25" s="25">
        <f>SUM(DF26:DF49)</f>
        <v>42.394111072571015</v>
      </c>
      <c r="DG25" s="25">
        <f>SUM(DG26:DG49)</f>
        <v>0</v>
      </c>
      <c r="DH25" s="25">
        <f>SUM(DH26:DH49)</f>
        <v>346</v>
      </c>
      <c r="DI25" s="25">
        <f>SUM(DI26:DI49)</f>
        <v>403.39411107257092</v>
      </c>
      <c r="DJ25" s="26" t="e">
        <f>SUMPRODUCT(DA26:DA49,DJ26:DJ49)/DA25</f>
        <v>#DIV/0!</v>
      </c>
      <c r="DK25" s="26">
        <f>SUMPRODUCT(DD26:DD49,DK26:DK49)/DD25</f>
        <v>0.65783395137964717</v>
      </c>
      <c r="DL25" s="27" t="e">
        <f>SUMPRODUCT(DA26:DA49,DL26:DL49)/DA25</f>
        <v>#DIV/0!</v>
      </c>
      <c r="DM25" s="26" t="e">
        <f>SUMPRODUCT(DA26:DA49,DM26:DM49)/DA25</f>
        <v>#DIV/0!</v>
      </c>
      <c r="DN25" s="26">
        <f>SUMPRODUCT(DI26:DI49,DN26:DN49)/DI25</f>
        <v>0.74387998406236167</v>
      </c>
      <c r="DP25" s="7"/>
      <c r="DQ25" s="24">
        <f>SUM(DQ26:DQ49)</f>
        <v>0.99999999999999989</v>
      </c>
      <c r="DR25" s="25">
        <f>DR3/DP1</f>
        <v>0</v>
      </c>
      <c r="DS25" s="25">
        <f>DR4/DP1*DP4</f>
        <v>129.03225806451613</v>
      </c>
      <c r="DT25" s="25">
        <f>DR5/DP1</f>
        <v>0</v>
      </c>
      <c r="DU25" s="25">
        <f>DR6/DP1</f>
        <v>1935.483870967742</v>
      </c>
      <c r="DV25" s="25">
        <f>SUM(DV26:DV49)</f>
        <v>15</v>
      </c>
      <c r="DW25" s="25">
        <f>SUM(DW26:DW49)</f>
        <v>38.540100975064561</v>
      </c>
      <c r="DX25" s="25">
        <f>SUM(DX26:DX49)</f>
        <v>0</v>
      </c>
      <c r="DY25" s="25">
        <f>SUM(DY26:DY49)</f>
        <v>344</v>
      </c>
      <c r="DZ25" s="25">
        <f>SUM(DZ26:DZ49)</f>
        <v>397.54010097506466</v>
      </c>
      <c r="EA25" s="26" t="e">
        <f>SUMPRODUCT(DR26:DR49,EA26:EA49)/DR25</f>
        <v>#DIV/0!</v>
      </c>
      <c r="EB25" s="26">
        <f>SUMPRODUCT(DU26:DU49,EB26:EB49)/DU25</f>
        <v>0.68108134565127398</v>
      </c>
      <c r="EC25" s="27" t="e">
        <f>SUMPRODUCT(DR26:DR49,EC26:EC49)/DR25</f>
        <v>#DIV/0!</v>
      </c>
      <c r="ED25" s="26" t="e">
        <f>SUMPRODUCT(DR26:DR49,ED26:ED49)/DR25</f>
        <v>#DIV/0!</v>
      </c>
      <c r="EE25" s="26">
        <f>SUMPRODUCT(DZ26:DZ49,EE26:EE49)/DZ25</f>
        <v>0.73802561438738479</v>
      </c>
      <c r="EG25" s="7"/>
      <c r="EH25" s="24">
        <f>SUM(EH26:EH49)</f>
        <v>0.99999999999999989</v>
      </c>
      <c r="EI25" s="25">
        <f>EI3/EG1</f>
        <v>0</v>
      </c>
      <c r="EJ25" s="25">
        <f>EI4/EG1*EG4</f>
        <v>133.33333333333334</v>
      </c>
      <c r="EK25" s="25">
        <f>EI5/EG1</f>
        <v>0</v>
      </c>
      <c r="EL25" s="25">
        <f>EI6/EG1</f>
        <v>1966.6666666666667</v>
      </c>
      <c r="EM25" s="25">
        <f>SUM(EM26:EM49)</f>
        <v>15</v>
      </c>
      <c r="EN25" s="25">
        <f>SUM(EN26:EN49)</f>
        <v>39.824771007566696</v>
      </c>
      <c r="EO25" s="25">
        <f>SUM(EO26:EO49)</f>
        <v>0</v>
      </c>
      <c r="EP25" s="25">
        <f>SUM(EP26:EP49)</f>
        <v>346</v>
      </c>
      <c r="EQ25" s="25">
        <f>SUM(EQ26:EQ49)</f>
        <v>400.82477100756654</v>
      </c>
      <c r="ER25" s="26" t="e">
        <f>SUMPRODUCT(EI26:EI49,ER26:ER49)/EI25</f>
        <v>#DIV/0!</v>
      </c>
      <c r="ES25" s="26">
        <f>SUMPRODUCT(EL26:EL49,ES26:ES49)/EL25</f>
        <v>0.65935782561142053</v>
      </c>
      <c r="ET25" s="27" t="e">
        <f>SUMPRODUCT(EI26:EI49,ET26:ET49)/EI25</f>
        <v>#DIV/0!</v>
      </c>
      <c r="EU25" s="26" t="e">
        <f>SUMPRODUCT(EI26:EI49,EU26:EU49)/EI25</f>
        <v>#DIV/0!</v>
      </c>
      <c r="EV25" s="26">
        <f>SUMPRODUCT(EQ26:EQ49,EV26:EV49)/EQ25</f>
        <v>0.74469465233332266</v>
      </c>
      <c r="EX25" s="7"/>
      <c r="EY25" s="24">
        <f>SUM(EY26:EY49)</f>
        <v>0.99999999999999989</v>
      </c>
      <c r="EZ25" s="25">
        <f>EZ3/EX1</f>
        <v>0</v>
      </c>
      <c r="FA25" s="25">
        <f>EZ4/EX1*EX4</f>
        <v>141.93548387096774</v>
      </c>
      <c r="FB25" s="25">
        <f>EZ5/EX1</f>
        <v>0</v>
      </c>
      <c r="FC25" s="25">
        <f>EZ6/EX1</f>
        <v>1935.483870967742</v>
      </c>
      <c r="FD25" s="25">
        <f>SUM(FD26:FD49)</f>
        <v>15</v>
      </c>
      <c r="FE25" s="25">
        <f>SUM(FE26:FE49)</f>
        <v>42.394111072571015</v>
      </c>
      <c r="FF25" s="25">
        <f>SUM(FF26:FF49)</f>
        <v>0</v>
      </c>
      <c r="FG25" s="25">
        <f>SUM(FG26:FG49)</f>
        <v>344</v>
      </c>
      <c r="FH25" s="25">
        <f>SUM(FH26:FH49)</f>
        <v>401.39411107257092</v>
      </c>
      <c r="FI25" s="26" t="e">
        <f>SUMPRODUCT(EZ26:EZ49,FI26:FI49)/EZ25</f>
        <v>#DIV/0!</v>
      </c>
      <c r="FJ25" s="26">
        <f>SUMPRODUCT(FC26:FC49,FJ26:FJ49)/FC25</f>
        <v>0.68108134565127398</v>
      </c>
      <c r="FK25" s="27" t="e">
        <f>SUMPRODUCT(EZ26:EZ49,FK26:FK49)/EZ25</f>
        <v>#DIV/0!</v>
      </c>
      <c r="FL25" s="26" t="e">
        <f>SUMPRODUCT(EZ26:EZ49,FL26:FL49)/EZ25</f>
        <v>#DIV/0!</v>
      </c>
      <c r="FM25" s="26">
        <f>SUMPRODUCT(FH26:FH49,FM26:FM49)/FH25</f>
        <v>0.73629708744461342</v>
      </c>
      <c r="FO25" s="7"/>
      <c r="FP25" s="24">
        <f>SUM(FP26:FP49)</f>
        <v>0.99999999999999989</v>
      </c>
      <c r="FQ25" s="25">
        <f>FQ3/FO1</f>
        <v>0</v>
      </c>
      <c r="FR25" s="25">
        <f>FQ4/FO1*FO4</f>
        <v>133.33333333333334</v>
      </c>
      <c r="FS25" s="25">
        <f>FQ5/FO1</f>
        <v>0</v>
      </c>
      <c r="FT25" s="25">
        <f>FQ6/FO1</f>
        <v>1900</v>
      </c>
      <c r="FU25" s="25">
        <f>SUM(FU26:FU49)</f>
        <v>15</v>
      </c>
      <c r="FV25" s="25">
        <f>SUM(FV26:FV49)</f>
        <v>39.824771007566696</v>
      </c>
      <c r="FW25" s="25">
        <f>SUM(FW26:FW49)</f>
        <v>0</v>
      </c>
      <c r="FX25" s="25">
        <f>SUM(FX26:FX49)</f>
        <v>339</v>
      </c>
      <c r="FY25" s="25">
        <f>SUM(FY26:FY49)</f>
        <v>393.82477100756654</v>
      </c>
      <c r="FZ25" s="26" t="e">
        <f>SUMPRODUCT(FQ26:FQ49,FZ26:FZ49)/FQ25</f>
        <v>#DIV/0!</v>
      </c>
      <c r="GA25" s="26">
        <f>SUMPRODUCT(FT26:FT49,GA26:GA49)/FT25</f>
        <v>0.68757336256210777</v>
      </c>
      <c r="GB25" s="27" t="e">
        <f>SUMPRODUCT(FQ26:FQ49,GB26:GB49)/FQ25</f>
        <v>#DIV/0!</v>
      </c>
      <c r="GC25" s="26" t="e">
        <f>SUMPRODUCT(FQ26:FQ49,GC26:GC49)/FQ25</f>
        <v>#DIV/0!</v>
      </c>
      <c r="GD25" s="26">
        <f>SUMPRODUCT(FY26:FY49,GD26:GD49)/FY25</f>
        <v>0.73415134194651555</v>
      </c>
      <c r="GF25" s="7"/>
      <c r="GG25" s="24">
        <f>SUM(GG26:GG49)</f>
        <v>0.99999999999999989</v>
      </c>
      <c r="GH25" s="25">
        <f>GH3/GF1</f>
        <v>0</v>
      </c>
      <c r="GI25" s="25">
        <f>GH4/GF1*GF4</f>
        <v>129.03225806451613</v>
      </c>
      <c r="GJ25" s="25">
        <f>GH5/GF1</f>
        <v>0</v>
      </c>
      <c r="GK25" s="25">
        <f>GH6/GF1</f>
        <v>1903.2258064516129</v>
      </c>
      <c r="GL25" s="25">
        <f>SUM(GL26:GL49)</f>
        <v>15</v>
      </c>
      <c r="GM25" s="25">
        <f>SUM(GM26:GM49)</f>
        <v>38.540100975064561</v>
      </c>
      <c r="GN25" s="25">
        <f>SUM(GN26:GN49)</f>
        <v>0</v>
      </c>
      <c r="GO25" s="25">
        <f>SUM(GO26:GO49)</f>
        <v>340</v>
      </c>
      <c r="GP25" s="25">
        <f>SUM(GP26:GP49)</f>
        <v>393.54010097506466</v>
      </c>
      <c r="GQ25" s="26" t="e">
        <f>SUMPRODUCT(GH26:GH49,GQ26:GQ49)/GH25</f>
        <v>#DIV/0!</v>
      </c>
      <c r="GR25" s="26">
        <f>SUMPRODUCT(GK26:GK49,GR26:GR49)/GK25</f>
        <v>0.68954224086892901</v>
      </c>
      <c r="GS25" s="27" t="e">
        <f>SUMPRODUCT(GH26:GH49,GS26:GS49)/GH25</f>
        <v>#DIV/0!</v>
      </c>
      <c r="GT25" s="26" t="e">
        <f>SUMPRODUCT(GH26:GH49,GT26:GT49)/GH25</f>
        <v>#DIV/0!</v>
      </c>
      <c r="GU25" s="26">
        <f>SUMPRODUCT(GP26:GP49,GU26:GU49)/GP25</f>
        <v>0.73401233199532789</v>
      </c>
    </row>
    <row r="26" spans="1:203">
      <c r="A26" s="8">
        <v>0</v>
      </c>
      <c r="B26" s="13"/>
      <c r="C26" s="9"/>
      <c r="D26" s="9"/>
      <c r="E26" s="9"/>
      <c r="F26" s="9"/>
      <c r="H26" s="9"/>
      <c r="I26" s="10"/>
      <c r="K26" s="14"/>
      <c r="L26" s="6"/>
      <c r="M26" s="6"/>
      <c r="N26" s="14"/>
      <c r="O26" s="17"/>
      <c r="P26" s="6"/>
      <c r="R26" s="8">
        <v>0</v>
      </c>
      <c r="S26" s="13"/>
      <c r="T26" s="9"/>
      <c r="U26" s="9"/>
      <c r="V26" s="9"/>
      <c r="W26" s="9"/>
      <c r="Y26" s="9"/>
      <c r="Z26" s="10"/>
      <c r="AB26" s="14"/>
      <c r="AC26" s="6"/>
      <c r="AD26" s="6"/>
      <c r="AE26" s="14"/>
      <c r="AF26" s="17"/>
      <c r="AG26" s="6"/>
      <c r="AI26" s="8">
        <v>0</v>
      </c>
      <c r="AJ26" s="13"/>
      <c r="AK26" s="9"/>
      <c r="AL26" s="9"/>
      <c r="AM26" s="9"/>
      <c r="AN26" s="9"/>
      <c r="AP26" s="9"/>
      <c r="AQ26" s="10"/>
      <c r="AS26" s="14"/>
      <c r="AT26" s="6"/>
      <c r="AU26" s="6"/>
      <c r="AV26" s="14"/>
      <c r="AW26" s="17"/>
      <c r="AX26" s="6"/>
      <c r="AZ26" s="8">
        <v>0</v>
      </c>
      <c r="BA26" s="13"/>
      <c r="BB26" s="9"/>
      <c r="BC26" s="9"/>
      <c r="BD26" s="9"/>
      <c r="BE26" s="9"/>
      <c r="BG26" s="9"/>
      <c r="BH26" s="10"/>
      <c r="BJ26" s="14"/>
      <c r="BK26" s="6"/>
      <c r="BL26" s="6"/>
      <c r="BM26" s="14"/>
      <c r="BN26" s="17"/>
      <c r="BO26" s="6"/>
      <c r="BQ26" s="8">
        <v>0</v>
      </c>
      <c r="BR26" s="13"/>
      <c r="BS26" s="9"/>
      <c r="BT26" s="9"/>
      <c r="BU26" s="9"/>
      <c r="BV26" s="9"/>
      <c r="BX26" s="9"/>
      <c r="BY26" s="10"/>
      <c r="CA26" s="14"/>
      <c r="CB26" s="6"/>
      <c r="CC26" s="6"/>
      <c r="CD26" s="14"/>
      <c r="CE26" s="17"/>
      <c r="CF26" s="6"/>
      <c r="CH26" s="8">
        <v>0</v>
      </c>
      <c r="CI26" s="13"/>
      <c r="CJ26" s="9"/>
      <c r="CK26" s="9"/>
      <c r="CL26" s="9"/>
      <c r="CM26" s="9"/>
      <c r="CO26" s="9"/>
      <c r="CP26" s="10"/>
      <c r="CR26" s="14"/>
      <c r="CS26" s="6"/>
      <c r="CT26" s="6"/>
      <c r="CU26" s="14"/>
      <c r="CV26" s="17"/>
      <c r="CW26" s="6"/>
      <c r="CY26" s="8">
        <v>0</v>
      </c>
      <c r="CZ26" s="13"/>
      <c r="DA26" s="9"/>
      <c r="DB26" s="9"/>
      <c r="DC26" s="9"/>
      <c r="DD26" s="9"/>
      <c r="DF26" s="9"/>
      <c r="DG26" s="10"/>
      <c r="DI26" s="14"/>
      <c r="DJ26" s="6"/>
      <c r="DK26" s="6"/>
      <c r="DL26" s="14"/>
      <c r="DM26" s="17"/>
      <c r="DN26" s="6"/>
      <c r="DP26" s="8">
        <v>0</v>
      </c>
      <c r="DQ26" s="13"/>
      <c r="DR26" s="9"/>
      <c r="DS26" s="9"/>
      <c r="DT26" s="9"/>
      <c r="DU26" s="9"/>
      <c r="DW26" s="9"/>
      <c r="DX26" s="10"/>
      <c r="DZ26" s="14"/>
      <c r="EA26" s="6"/>
      <c r="EB26" s="6"/>
      <c r="EC26" s="14"/>
      <c r="ED26" s="17"/>
      <c r="EE26" s="6"/>
      <c r="EG26" s="8">
        <v>0</v>
      </c>
      <c r="EH26" s="13"/>
      <c r="EI26" s="9"/>
      <c r="EJ26" s="9"/>
      <c r="EK26" s="9"/>
      <c r="EL26" s="9"/>
      <c r="EN26" s="9"/>
      <c r="EO26" s="10"/>
      <c r="EQ26" s="14"/>
      <c r="ER26" s="6"/>
      <c r="ES26" s="6"/>
      <c r="ET26" s="14"/>
      <c r="EU26" s="17"/>
      <c r="EV26" s="6"/>
      <c r="EX26" s="8">
        <v>0</v>
      </c>
      <c r="EY26" s="13"/>
      <c r="EZ26" s="9"/>
      <c r="FA26" s="9"/>
      <c r="FB26" s="9"/>
      <c r="FC26" s="9"/>
      <c r="FE26" s="9"/>
      <c r="FF26" s="10"/>
      <c r="FH26" s="14"/>
      <c r="FI26" s="6"/>
      <c r="FJ26" s="6"/>
      <c r="FK26" s="14"/>
      <c r="FL26" s="17"/>
      <c r="FM26" s="6"/>
      <c r="FO26" s="8">
        <v>0</v>
      </c>
      <c r="FP26" s="13"/>
      <c r="FQ26" s="9"/>
      <c r="FR26" s="9"/>
      <c r="FS26" s="9"/>
      <c r="FT26" s="9"/>
      <c r="FV26" s="9"/>
      <c r="FW26" s="10"/>
      <c r="FY26" s="14"/>
      <c r="FZ26" s="6"/>
      <c r="GA26" s="6"/>
      <c r="GB26" s="14"/>
      <c r="GC26" s="17"/>
      <c r="GD26" s="6"/>
      <c r="GF26" s="8">
        <v>0</v>
      </c>
      <c r="GG26" s="13"/>
      <c r="GH26" s="9"/>
      <c r="GI26" s="9"/>
      <c r="GJ26" s="9"/>
      <c r="GK26" s="9"/>
      <c r="GM26" s="9"/>
      <c r="GN26" s="10"/>
      <c r="GP26" s="14"/>
      <c r="GQ26" s="6"/>
      <c r="GR26" s="6"/>
      <c r="GS26" s="14"/>
      <c r="GT26" s="17"/>
      <c r="GU26" s="6"/>
    </row>
    <row r="27" spans="1:203">
      <c r="A27" s="8">
        <v>4.1666666666666664E-2</v>
      </c>
      <c r="B27" s="13"/>
      <c r="C27" s="9"/>
      <c r="D27" s="9"/>
      <c r="E27" s="9"/>
      <c r="F27" s="9"/>
      <c r="H27" s="9"/>
      <c r="I27" s="10"/>
      <c r="K27" s="14"/>
      <c r="L27" s="6"/>
      <c r="M27" s="6"/>
      <c r="N27" s="14"/>
      <c r="O27" s="17"/>
      <c r="P27" s="6"/>
      <c r="R27" s="8">
        <v>4.1666666666666664E-2</v>
      </c>
      <c r="S27" s="13"/>
      <c r="T27" s="9"/>
      <c r="U27" s="9"/>
      <c r="V27" s="9"/>
      <c r="W27" s="9"/>
      <c r="Y27" s="9"/>
      <c r="Z27" s="10"/>
      <c r="AB27" s="14"/>
      <c r="AC27" s="6"/>
      <c r="AD27" s="6"/>
      <c r="AE27" s="14"/>
      <c r="AF27" s="17"/>
      <c r="AG27" s="6"/>
      <c r="AI27" s="8">
        <v>4.1666666666666664E-2</v>
      </c>
      <c r="AJ27" s="13"/>
      <c r="AK27" s="9"/>
      <c r="AL27" s="9"/>
      <c r="AM27" s="9"/>
      <c r="AN27" s="9"/>
      <c r="AP27" s="9"/>
      <c r="AQ27" s="10"/>
      <c r="AS27" s="14"/>
      <c r="AT27" s="6"/>
      <c r="AU27" s="6"/>
      <c r="AV27" s="14"/>
      <c r="AW27" s="17"/>
      <c r="AX27" s="6"/>
      <c r="AZ27" s="8">
        <v>4.1666666666666664E-2</v>
      </c>
      <c r="BA27" s="13"/>
      <c r="BB27" s="9"/>
      <c r="BC27" s="9"/>
      <c r="BD27" s="9"/>
      <c r="BE27" s="9"/>
      <c r="BG27" s="9"/>
      <c r="BH27" s="10"/>
      <c r="BJ27" s="14"/>
      <c r="BK27" s="6"/>
      <c r="BL27" s="6"/>
      <c r="BM27" s="14"/>
      <c r="BN27" s="17"/>
      <c r="BO27" s="6"/>
      <c r="BQ27" s="8">
        <v>4.1666666666666664E-2</v>
      </c>
      <c r="BR27" s="13"/>
      <c r="BS27" s="9"/>
      <c r="BT27" s="9"/>
      <c r="BU27" s="9"/>
      <c r="BV27" s="9"/>
      <c r="BX27" s="9"/>
      <c r="BY27" s="10"/>
      <c r="CA27" s="14"/>
      <c r="CB27" s="6"/>
      <c r="CC27" s="6"/>
      <c r="CD27" s="14"/>
      <c r="CE27" s="17"/>
      <c r="CF27" s="6"/>
      <c r="CH27" s="8">
        <v>4.1666666666666664E-2</v>
      </c>
      <c r="CI27" s="13"/>
      <c r="CJ27" s="9"/>
      <c r="CK27" s="9"/>
      <c r="CL27" s="9"/>
      <c r="CM27" s="9"/>
      <c r="CO27" s="9"/>
      <c r="CP27" s="10"/>
      <c r="CR27" s="14"/>
      <c r="CS27" s="6"/>
      <c r="CT27" s="6"/>
      <c r="CU27" s="14"/>
      <c r="CV27" s="17"/>
      <c r="CW27" s="6"/>
      <c r="CY27" s="8">
        <v>4.1666666666666664E-2</v>
      </c>
      <c r="CZ27" s="13"/>
      <c r="DA27" s="9"/>
      <c r="DB27" s="9"/>
      <c r="DC27" s="9"/>
      <c r="DD27" s="9"/>
      <c r="DF27" s="9"/>
      <c r="DG27" s="10"/>
      <c r="DI27" s="14"/>
      <c r="DJ27" s="6"/>
      <c r="DK27" s="6"/>
      <c r="DL27" s="14"/>
      <c r="DM27" s="17"/>
      <c r="DN27" s="6"/>
      <c r="DP27" s="8">
        <v>4.1666666666666664E-2</v>
      </c>
      <c r="DQ27" s="13"/>
      <c r="DR27" s="9"/>
      <c r="DS27" s="9"/>
      <c r="DT27" s="9"/>
      <c r="DU27" s="9"/>
      <c r="DW27" s="9"/>
      <c r="DX27" s="10"/>
      <c r="DZ27" s="14"/>
      <c r="EA27" s="6"/>
      <c r="EB27" s="6"/>
      <c r="EC27" s="14"/>
      <c r="ED27" s="17"/>
      <c r="EE27" s="6"/>
      <c r="EG27" s="8">
        <v>4.1666666666666664E-2</v>
      </c>
      <c r="EH27" s="13"/>
      <c r="EI27" s="9"/>
      <c r="EJ27" s="9"/>
      <c r="EK27" s="9"/>
      <c r="EL27" s="9"/>
      <c r="EN27" s="9"/>
      <c r="EO27" s="10"/>
      <c r="EQ27" s="14"/>
      <c r="ER27" s="6"/>
      <c r="ES27" s="6"/>
      <c r="ET27" s="14"/>
      <c r="EU27" s="17"/>
      <c r="EV27" s="6"/>
      <c r="EX27" s="8">
        <v>4.1666666666666664E-2</v>
      </c>
      <c r="EY27" s="13"/>
      <c r="EZ27" s="9"/>
      <c r="FA27" s="9"/>
      <c r="FB27" s="9"/>
      <c r="FC27" s="9"/>
      <c r="FE27" s="9"/>
      <c r="FF27" s="10"/>
      <c r="FH27" s="14"/>
      <c r="FI27" s="6"/>
      <c r="FJ27" s="6"/>
      <c r="FK27" s="14"/>
      <c r="FL27" s="17"/>
      <c r="FM27" s="6"/>
      <c r="FO27" s="8">
        <v>4.1666666666666664E-2</v>
      </c>
      <c r="FP27" s="13"/>
      <c r="FQ27" s="9"/>
      <c r="FR27" s="9"/>
      <c r="FS27" s="9"/>
      <c r="FT27" s="9"/>
      <c r="FV27" s="9"/>
      <c r="FW27" s="10"/>
      <c r="FY27" s="14"/>
      <c r="FZ27" s="6"/>
      <c r="GA27" s="6"/>
      <c r="GB27" s="14"/>
      <c r="GC27" s="17"/>
      <c r="GD27" s="6"/>
      <c r="GF27" s="8">
        <v>4.1666666666666664E-2</v>
      </c>
      <c r="GG27" s="13"/>
      <c r="GH27" s="9"/>
      <c r="GI27" s="9"/>
      <c r="GJ27" s="9"/>
      <c r="GK27" s="9"/>
      <c r="GM27" s="9"/>
      <c r="GN27" s="10"/>
      <c r="GP27" s="14"/>
      <c r="GQ27" s="6"/>
      <c r="GR27" s="6"/>
      <c r="GS27" s="14"/>
      <c r="GT27" s="17"/>
      <c r="GU27" s="6"/>
    </row>
    <row r="28" spans="1:203">
      <c r="A28" s="8">
        <v>8.3333333333333329E-2</v>
      </c>
      <c r="B28" s="13"/>
      <c r="C28" s="9"/>
      <c r="D28" s="9"/>
      <c r="E28" s="9"/>
      <c r="F28" s="9"/>
      <c r="H28" s="9"/>
      <c r="I28" s="10"/>
      <c r="K28" s="14"/>
      <c r="L28" s="6"/>
      <c r="M28" s="6"/>
      <c r="N28" s="14"/>
      <c r="O28" s="17"/>
      <c r="P28" s="6"/>
      <c r="R28" s="8">
        <v>8.3333333333333329E-2</v>
      </c>
      <c r="S28" s="13"/>
      <c r="T28" s="9"/>
      <c r="U28" s="9"/>
      <c r="V28" s="9"/>
      <c r="W28" s="9"/>
      <c r="Y28" s="9"/>
      <c r="Z28" s="10"/>
      <c r="AB28" s="14"/>
      <c r="AC28" s="6"/>
      <c r="AD28" s="6"/>
      <c r="AE28" s="14"/>
      <c r="AF28" s="17"/>
      <c r="AG28" s="6"/>
      <c r="AI28" s="8">
        <v>8.3333333333333329E-2</v>
      </c>
      <c r="AJ28" s="13"/>
      <c r="AK28" s="9"/>
      <c r="AL28" s="9"/>
      <c r="AM28" s="9"/>
      <c r="AN28" s="9"/>
      <c r="AP28" s="9"/>
      <c r="AQ28" s="10"/>
      <c r="AS28" s="14"/>
      <c r="AT28" s="6"/>
      <c r="AU28" s="6"/>
      <c r="AV28" s="14"/>
      <c r="AW28" s="17"/>
      <c r="AX28" s="6"/>
      <c r="AZ28" s="8">
        <v>8.3333333333333329E-2</v>
      </c>
      <c r="BA28" s="13"/>
      <c r="BB28" s="9"/>
      <c r="BC28" s="9"/>
      <c r="BD28" s="9"/>
      <c r="BE28" s="9"/>
      <c r="BG28" s="9"/>
      <c r="BH28" s="10"/>
      <c r="BJ28" s="14"/>
      <c r="BK28" s="6"/>
      <c r="BL28" s="6"/>
      <c r="BM28" s="14"/>
      <c r="BN28" s="17"/>
      <c r="BO28" s="6"/>
      <c r="BQ28" s="8">
        <v>8.3333333333333329E-2</v>
      </c>
      <c r="BR28" s="13"/>
      <c r="BS28" s="9"/>
      <c r="BT28" s="9"/>
      <c r="BU28" s="9"/>
      <c r="BV28" s="9"/>
      <c r="BX28" s="9"/>
      <c r="BY28" s="10"/>
      <c r="CA28" s="14"/>
      <c r="CB28" s="6"/>
      <c r="CC28" s="6"/>
      <c r="CD28" s="14"/>
      <c r="CE28" s="17"/>
      <c r="CF28" s="6"/>
      <c r="CH28" s="8">
        <v>8.3333333333333329E-2</v>
      </c>
      <c r="CI28" s="13"/>
      <c r="CJ28" s="9"/>
      <c r="CK28" s="9"/>
      <c r="CL28" s="9"/>
      <c r="CM28" s="9"/>
      <c r="CO28" s="9"/>
      <c r="CP28" s="10"/>
      <c r="CR28" s="14"/>
      <c r="CS28" s="6"/>
      <c r="CT28" s="6"/>
      <c r="CU28" s="14"/>
      <c r="CV28" s="17"/>
      <c r="CW28" s="6"/>
      <c r="CY28" s="8">
        <v>8.3333333333333329E-2</v>
      </c>
      <c r="CZ28" s="13"/>
      <c r="DA28" s="9"/>
      <c r="DB28" s="9"/>
      <c r="DC28" s="9"/>
      <c r="DD28" s="9"/>
      <c r="DF28" s="9"/>
      <c r="DG28" s="10"/>
      <c r="DI28" s="14"/>
      <c r="DJ28" s="6"/>
      <c r="DK28" s="6"/>
      <c r="DL28" s="14"/>
      <c r="DM28" s="17"/>
      <c r="DN28" s="6"/>
      <c r="DP28" s="8">
        <v>8.3333333333333329E-2</v>
      </c>
      <c r="DQ28" s="13"/>
      <c r="DR28" s="9"/>
      <c r="DS28" s="9"/>
      <c r="DT28" s="9"/>
      <c r="DU28" s="9"/>
      <c r="DW28" s="9"/>
      <c r="DX28" s="10"/>
      <c r="DZ28" s="14"/>
      <c r="EA28" s="6"/>
      <c r="EB28" s="6"/>
      <c r="EC28" s="14"/>
      <c r="ED28" s="17"/>
      <c r="EE28" s="6"/>
      <c r="EG28" s="8">
        <v>8.3333333333333329E-2</v>
      </c>
      <c r="EH28" s="13"/>
      <c r="EI28" s="9"/>
      <c r="EJ28" s="9"/>
      <c r="EK28" s="9"/>
      <c r="EL28" s="9"/>
      <c r="EN28" s="9"/>
      <c r="EO28" s="10"/>
      <c r="EQ28" s="14"/>
      <c r="ER28" s="6"/>
      <c r="ES28" s="6"/>
      <c r="ET28" s="14"/>
      <c r="EU28" s="17"/>
      <c r="EV28" s="6"/>
      <c r="EX28" s="8">
        <v>8.3333333333333329E-2</v>
      </c>
      <c r="EY28" s="13"/>
      <c r="EZ28" s="9"/>
      <c r="FA28" s="9"/>
      <c r="FB28" s="9"/>
      <c r="FC28" s="9"/>
      <c r="FE28" s="9"/>
      <c r="FF28" s="10"/>
      <c r="FH28" s="14"/>
      <c r="FI28" s="6"/>
      <c r="FJ28" s="6"/>
      <c r="FK28" s="14"/>
      <c r="FL28" s="17"/>
      <c r="FM28" s="6"/>
      <c r="FO28" s="8">
        <v>8.3333333333333329E-2</v>
      </c>
      <c r="FP28" s="13"/>
      <c r="FQ28" s="9"/>
      <c r="FR28" s="9"/>
      <c r="FS28" s="9"/>
      <c r="FT28" s="9"/>
      <c r="FV28" s="9"/>
      <c r="FW28" s="10"/>
      <c r="FY28" s="14"/>
      <c r="FZ28" s="6"/>
      <c r="GA28" s="6"/>
      <c r="GB28" s="14"/>
      <c r="GC28" s="17"/>
      <c r="GD28" s="6"/>
      <c r="GF28" s="8">
        <v>8.3333333333333329E-2</v>
      </c>
      <c r="GG28" s="13"/>
      <c r="GH28" s="9"/>
      <c r="GI28" s="9"/>
      <c r="GJ28" s="9"/>
      <c r="GK28" s="9"/>
      <c r="GM28" s="9"/>
      <c r="GN28" s="10"/>
      <c r="GP28" s="14"/>
      <c r="GQ28" s="6"/>
      <c r="GR28" s="6"/>
      <c r="GS28" s="14"/>
      <c r="GT28" s="17"/>
      <c r="GU28" s="6"/>
    </row>
    <row r="29" spans="1:203">
      <c r="A29" s="8">
        <v>0.125</v>
      </c>
      <c r="B29" s="13"/>
      <c r="C29" s="9"/>
      <c r="D29" s="9"/>
      <c r="E29" s="9"/>
      <c r="F29" s="9"/>
      <c r="H29" s="9"/>
      <c r="I29" s="10"/>
      <c r="K29" s="14"/>
      <c r="L29" s="6"/>
      <c r="M29" s="6"/>
      <c r="N29" s="14"/>
      <c r="O29" s="17"/>
      <c r="P29" s="6"/>
      <c r="R29" s="8">
        <v>0.125</v>
      </c>
      <c r="S29" s="13"/>
      <c r="T29" s="9"/>
      <c r="U29" s="9"/>
      <c r="V29" s="9"/>
      <c r="W29" s="9"/>
      <c r="Y29" s="9"/>
      <c r="Z29" s="10"/>
      <c r="AB29" s="14"/>
      <c r="AC29" s="6"/>
      <c r="AD29" s="6"/>
      <c r="AE29" s="14"/>
      <c r="AF29" s="17"/>
      <c r="AG29" s="6"/>
      <c r="AI29" s="8">
        <v>0.125</v>
      </c>
      <c r="AJ29" s="13"/>
      <c r="AK29" s="9"/>
      <c r="AL29" s="9"/>
      <c r="AM29" s="9"/>
      <c r="AN29" s="9"/>
      <c r="AP29" s="9"/>
      <c r="AQ29" s="10"/>
      <c r="AS29" s="14"/>
      <c r="AT29" s="6"/>
      <c r="AU29" s="6"/>
      <c r="AV29" s="14"/>
      <c r="AW29" s="17"/>
      <c r="AX29" s="6"/>
      <c r="AZ29" s="8">
        <v>0.125</v>
      </c>
      <c r="BA29" s="13"/>
      <c r="BB29" s="9"/>
      <c r="BC29" s="9"/>
      <c r="BD29" s="9"/>
      <c r="BE29" s="9"/>
      <c r="BG29" s="9"/>
      <c r="BH29" s="10"/>
      <c r="BJ29" s="14"/>
      <c r="BK29" s="6"/>
      <c r="BL29" s="6"/>
      <c r="BM29" s="14"/>
      <c r="BN29" s="17"/>
      <c r="BO29" s="6"/>
      <c r="BQ29" s="8">
        <v>0.125</v>
      </c>
      <c r="BR29" s="13"/>
      <c r="BS29" s="9"/>
      <c r="BT29" s="9"/>
      <c r="BU29" s="9"/>
      <c r="BV29" s="9"/>
      <c r="BX29" s="9"/>
      <c r="BY29" s="10"/>
      <c r="CA29" s="14"/>
      <c r="CB29" s="6"/>
      <c r="CC29" s="6"/>
      <c r="CD29" s="14"/>
      <c r="CE29" s="17"/>
      <c r="CF29" s="6"/>
      <c r="CH29" s="8">
        <v>0.125</v>
      </c>
      <c r="CI29" s="13"/>
      <c r="CJ29" s="9"/>
      <c r="CK29" s="9"/>
      <c r="CL29" s="9"/>
      <c r="CM29" s="9"/>
      <c r="CO29" s="9"/>
      <c r="CP29" s="10"/>
      <c r="CR29" s="14"/>
      <c r="CS29" s="6"/>
      <c r="CT29" s="6"/>
      <c r="CU29" s="14"/>
      <c r="CV29" s="17"/>
      <c r="CW29" s="6"/>
      <c r="CY29" s="8">
        <v>0.125</v>
      </c>
      <c r="CZ29" s="13"/>
      <c r="DA29" s="9"/>
      <c r="DB29" s="9"/>
      <c r="DC29" s="9"/>
      <c r="DD29" s="9"/>
      <c r="DF29" s="9"/>
      <c r="DG29" s="10"/>
      <c r="DI29" s="14"/>
      <c r="DJ29" s="6"/>
      <c r="DK29" s="6"/>
      <c r="DL29" s="14"/>
      <c r="DM29" s="17"/>
      <c r="DN29" s="6"/>
      <c r="DP29" s="8">
        <v>0.125</v>
      </c>
      <c r="DQ29" s="13"/>
      <c r="DR29" s="9"/>
      <c r="DS29" s="9"/>
      <c r="DT29" s="9"/>
      <c r="DU29" s="9"/>
      <c r="DW29" s="9"/>
      <c r="DX29" s="10"/>
      <c r="DZ29" s="14"/>
      <c r="EA29" s="6"/>
      <c r="EB29" s="6"/>
      <c r="EC29" s="14"/>
      <c r="ED29" s="17"/>
      <c r="EE29" s="6"/>
      <c r="EG29" s="8">
        <v>0.125</v>
      </c>
      <c r="EH29" s="13"/>
      <c r="EI29" s="9"/>
      <c r="EJ29" s="9"/>
      <c r="EK29" s="9"/>
      <c r="EL29" s="9"/>
      <c r="EN29" s="9"/>
      <c r="EO29" s="10"/>
      <c r="EQ29" s="14"/>
      <c r="ER29" s="6"/>
      <c r="ES29" s="6"/>
      <c r="ET29" s="14"/>
      <c r="EU29" s="17"/>
      <c r="EV29" s="6"/>
      <c r="EX29" s="8">
        <v>0.125</v>
      </c>
      <c r="EY29" s="13"/>
      <c r="EZ29" s="9"/>
      <c r="FA29" s="9"/>
      <c r="FB29" s="9"/>
      <c r="FC29" s="9"/>
      <c r="FE29" s="9"/>
      <c r="FF29" s="10"/>
      <c r="FH29" s="14"/>
      <c r="FI29" s="6"/>
      <c r="FJ29" s="6"/>
      <c r="FK29" s="14"/>
      <c r="FL29" s="17"/>
      <c r="FM29" s="6"/>
      <c r="FO29" s="8">
        <v>0.125</v>
      </c>
      <c r="FP29" s="13"/>
      <c r="FQ29" s="9"/>
      <c r="FR29" s="9"/>
      <c r="FS29" s="9"/>
      <c r="FT29" s="9"/>
      <c r="FV29" s="9"/>
      <c r="FW29" s="10"/>
      <c r="FY29" s="14"/>
      <c r="FZ29" s="6"/>
      <c r="GA29" s="6"/>
      <c r="GB29" s="14"/>
      <c r="GC29" s="17"/>
      <c r="GD29" s="6"/>
      <c r="GF29" s="8">
        <v>0.125</v>
      </c>
      <c r="GG29" s="13"/>
      <c r="GH29" s="9"/>
      <c r="GI29" s="9"/>
      <c r="GJ29" s="9"/>
      <c r="GK29" s="9"/>
      <c r="GM29" s="9"/>
      <c r="GN29" s="10"/>
      <c r="GP29" s="14"/>
      <c r="GQ29" s="6"/>
      <c r="GR29" s="6"/>
      <c r="GS29" s="14"/>
      <c r="GT29" s="17"/>
      <c r="GU29" s="6"/>
    </row>
    <row r="30" spans="1:203">
      <c r="A30" s="8">
        <v>0.16666666666666666</v>
      </c>
      <c r="B30" s="13"/>
      <c r="C30" s="9"/>
      <c r="D30" s="9"/>
      <c r="E30" s="9"/>
      <c r="F30" s="9"/>
      <c r="H30" s="9"/>
      <c r="I30" s="10"/>
      <c r="K30" s="14"/>
      <c r="L30" s="6"/>
      <c r="M30" s="6"/>
      <c r="N30" s="14"/>
      <c r="O30" s="17"/>
      <c r="P30" s="6"/>
      <c r="R30" s="8">
        <v>0.16666666666666666</v>
      </c>
      <c r="S30" s="13"/>
      <c r="T30" s="9"/>
      <c r="U30" s="9"/>
      <c r="V30" s="9"/>
      <c r="W30" s="9"/>
      <c r="Y30" s="9"/>
      <c r="Z30" s="10"/>
      <c r="AB30" s="14"/>
      <c r="AC30" s="6"/>
      <c r="AD30" s="6"/>
      <c r="AE30" s="14"/>
      <c r="AF30" s="17"/>
      <c r="AG30" s="6"/>
      <c r="AI30" s="8">
        <v>0.16666666666666666</v>
      </c>
      <c r="AJ30" s="13"/>
      <c r="AK30" s="9"/>
      <c r="AL30" s="9"/>
      <c r="AM30" s="9"/>
      <c r="AN30" s="9"/>
      <c r="AP30" s="9"/>
      <c r="AQ30" s="10"/>
      <c r="AS30" s="14"/>
      <c r="AT30" s="6"/>
      <c r="AU30" s="6"/>
      <c r="AV30" s="14"/>
      <c r="AW30" s="17"/>
      <c r="AX30" s="6"/>
      <c r="AZ30" s="8">
        <v>0.16666666666666666</v>
      </c>
      <c r="BA30" s="13"/>
      <c r="BB30" s="9"/>
      <c r="BC30" s="9"/>
      <c r="BD30" s="9"/>
      <c r="BE30" s="9"/>
      <c r="BG30" s="9"/>
      <c r="BH30" s="10"/>
      <c r="BJ30" s="14"/>
      <c r="BK30" s="6"/>
      <c r="BL30" s="6"/>
      <c r="BM30" s="14"/>
      <c r="BN30" s="17"/>
      <c r="BO30" s="6"/>
      <c r="BQ30" s="8">
        <v>0.16666666666666666</v>
      </c>
      <c r="BR30" s="13"/>
      <c r="BS30" s="9"/>
      <c r="BT30" s="9"/>
      <c r="BU30" s="9"/>
      <c r="BV30" s="9"/>
      <c r="BX30" s="9"/>
      <c r="BY30" s="10"/>
      <c r="CA30" s="14"/>
      <c r="CB30" s="6"/>
      <c r="CC30" s="6"/>
      <c r="CD30" s="14"/>
      <c r="CE30" s="17"/>
      <c r="CF30" s="6"/>
      <c r="CH30" s="8">
        <v>0.16666666666666666</v>
      </c>
      <c r="CI30" s="13"/>
      <c r="CJ30" s="9"/>
      <c r="CK30" s="9"/>
      <c r="CL30" s="9"/>
      <c r="CM30" s="9"/>
      <c r="CO30" s="9"/>
      <c r="CP30" s="10"/>
      <c r="CR30" s="14"/>
      <c r="CS30" s="6"/>
      <c r="CT30" s="6"/>
      <c r="CU30" s="14"/>
      <c r="CV30" s="17"/>
      <c r="CW30" s="6"/>
      <c r="CY30" s="8">
        <v>0.16666666666666666</v>
      </c>
      <c r="CZ30" s="13"/>
      <c r="DA30" s="9"/>
      <c r="DB30" s="9"/>
      <c r="DC30" s="9"/>
      <c r="DD30" s="9"/>
      <c r="DF30" s="9"/>
      <c r="DG30" s="10"/>
      <c r="DI30" s="14"/>
      <c r="DJ30" s="6"/>
      <c r="DK30" s="6"/>
      <c r="DL30" s="14"/>
      <c r="DM30" s="17"/>
      <c r="DN30" s="6"/>
      <c r="DP30" s="8">
        <v>0.16666666666666666</v>
      </c>
      <c r="DQ30" s="13"/>
      <c r="DR30" s="9"/>
      <c r="DS30" s="9"/>
      <c r="DT30" s="9"/>
      <c r="DU30" s="9"/>
      <c r="DW30" s="9"/>
      <c r="DX30" s="10"/>
      <c r="DZ30" s="14"/>
      <c r="EA30" s="6"/>
      <c r="EB30" s="6"/>
      <c r="EC30" s="14"/>
      <c r="ED30" s="17"/>
      <c r="EE30" s="6"/>
      <c r="EG30" s="8">
        <v>0.16666666666666666</v>
      </c>
      <c r="EH30" s="13"/>
      <c r="EI30" s="9"/>
      <c r="EJ30" s="9"/>
      <c r="EK30" s="9"/>
      <c r="EL30" s="9"/>
      <c r="EN30" s="9"/>
      <c r="EO30" s="10"/>
      <c r="EQ30" s="14"/>
      <c r="ER30" s="6"/>
      <c r="ES30" s="6"/>
      <c r="ET30" s="14"/>
      <c r="EU30" s="17"/>
      <c r="EV30" s="6"/>
      <c r="EX30" s="8">
        <v>0.16666666666666666</v>
      </c>
      <c r="EY30" s="13"/>
      <c r="EZ30" s="9"/>
      <c r="FA30" s="9"/>
      <c r="FB30" s="9"/>
      <c r="FC30" s="9"/>
      <c r="FE30" s="9"/>
      <c r="FF30" s="10"/>
      <c r="FH30" s="14"/>
      <c r="FI30" s="6"/>
      <c r="FJ30" s="6"/>
      <c r="FK30" s="14"/>
      <c r="FL30" s="17"/>
      <c r="FM30" s="6"/>
      <c r="FO30" s="8">
        <v>0.16666666666666666</v>
      </c>
      <c r="FP30" s="13"/>
      <c r="FQ30" s="9"/>
      <c r="FR30" s="9"/>
      <c r="FS30" s="9"/>
      <c r="FT30" s="9"/>
      <c r="FV30" s="9"/>
      <c r="FW30" s="10"/>
      <c r="FY30" s="14"/>
      <c r="FZ30" s="6"/>
      <c r="GA30" s="6"/>
      <c r="GB30" s="14"/>
      <c r="GC30" s="17"/>
      <c r="GD30" s="6"/>
      <c r="GF30" s="8">
        <v>0.16666666666666666</v>
      </c>
      <c r="GG30" s="13"/>
      <c r="GH30" s="9"/>
      <c r="GI30" s="9"/>
      <c r="GJ30" s="9"/>
      <c r="GK30" s="9"/>
      <c r="GM30" s="9"/>
      <c r="GN30" s="10"/>
      <c r="GP30" s="14"/>
      <c r="GQ30" s="6"/>
      <c r="GR30" s="6"/>
      <c r="GS30" s="14"/>
      <c r="GT30" s="17"/>
      <c r="GU30" s="6"/>
    </row>
    <row r="31" spans="1:203">
      <c r="A31" s="8">
        <v>0.20833333333333334</v>
      </c>
      <c r="B31" s="13"/>
      <c r="C31" s="9"/>
      <c r="D31" s="9"/>
      <c r="E31" s="9"/>
      <c r="F31" s="9"/>
      <c r="H31" s="9"/>
      <c r="I31" s="10"/>
      <c r="K31" s="14"/>
      <c r="L31" s="6"/>
      <c r="M31" s="6"/>
      <c r="N31" s="14"/>
      <c r="O31" s="17"/>
      <c r="P31" s="6"/>
      <c r="R31" s="8">
        <v>0.20833333333333334</v>
      </c>
      <c r="S31" s="13"/>
      <c r="T31" s="9"/>
      <c r="U31" s="9"/>
      <c r="V31" s="9"/>
      <c r="W31" s="9"/>
      <c r="Y31" s="9"/>
      <c r="Z31" s="10"/>
      <c r="AB31" s="14"/>
      <c r="AC31" s="6"/>
      <c r="AD31" s="6"/>
      <c r="AE31" s="14"/>
      <c r="AF31" s="17"/>
      <c r="AG31" s="6"/>
      <c r="AI31" s="8">
        <v>0.20833333333333334</v>
      </c>
      <c r="AJ31" s="13"/>
      <c r="AK31" s="9"/>
      <c r="AL31" s="9"/>
      <c r="AM31" s="9"/>
      <c r="AN31" s="9"/>
      <c r="AP31" s="9"/>
      <c r="AQ31" s="10"/>
      <c r="AS31" s="14"/>
      <c r="AT31" s="6"/>
      <c r="AU31" s="6"/>
      <c r="AV31" s="14"/>
      <c r="AW31" s="17"/>
      <c r="AX31" s="6"/>
      <c r="AZ31" s="8">
        <v>0.20833333333333334</v>
      </c>
      <c r="BA31" s="13"/>
      <c r="BB31" s="9"/>
      <c r="BC31" s="9"/>
      <c r="BD31" s="9"/>
      <c r="BE31" s="9"/>
      <c r="BG31" s="9"/>
      <c r="BH31" s="10"/>
      <c r="BJ31" s="14"/>
      <c r="BK31" s="6"/>
      <c r="BL31" s="6"/>
      <c r="BM31" s="14"/>
      <c r="BN31" s="17"/>
      <c r="BO31" s="6"/>
      <c r="BQ31" s="8">
        <v>0.20833333333333334</v>
      </c>
      <c r="BR31" s="13"/>
      <c r="BS31" s="9"/>
      <c r="BT31" s="9"/>
      <c r="BU31" s="9"/>
      <c r="BV31" s="9"/>
      <c r="BX31" s="9"/>
      <c r="BY31" s="10"/>
      <c r="CA31" s="14"/>
      <c r="CB31" s="6"/>
      <c r="CC31" s="6"/>
      <c r="CD31" s="14"/>
      <c r="CE31" s="17"/>
      <c r="CF31" s="6"/>
      <c r="CH31" s="8">
        <v>0.20833333333333334</v>
      </c>
      <c r="CI31" s="13"/>
      <c r="CJ31" s="9"/>
      <c r="CK31" s="9"/>
      <c r="CL31" s="9"/>
      <c r="CM31" s="9"/>
      <c r="CO31" s="9"/>
      <c r="CP31" s="10"/>
      <c r="CR31" s="14"/>
      <c r="CS31" s="6"/>
      <c r="CT31" s="6"/>
      <c r="CU31" s="14"/>
      <c r="CV31" s="17"/>
      <c r="CW31" s="6"/>
      <c r="CY31" s="8">
        <v>0.20833333333333334</v>
      </c>
      <c r="CZ31" s="13"/>
      <c r="DA31" s="9"/>
      <c r="DB31" s="9"/>
      <c r="DC31" s="9"/>
      <c r="DD31" s="9"/>
      <c r="DF31" s="9"/>
      <c r="DG31" s="10"/>
      <c r="DI31" s="14"/>
      <c r="DJ31" s="6"/>
      <c r="DK31" s="6"/>
      <c r="DL31" s="14"/>
      <c r="DM31" s="17"/>
      <c r="DN31" s="6"/>
      <c r="DP31" s="8">
        <v>0.20833333333333334</v>
      </c>
      <c r="DQ31" s="13"/>
      <c r="DR31" s="9"/>
      <c r="DS31" s="9"/>
      <c r="DT31" s="9"/>
      <c r="DU31" s="9"/>
      <c r="DW31" s="9"/>
      <c r="DX31" s="10"/>
      <c r="DZ31" s="14"/>
      <c r="EA31" s="6"/>
      <c r="EB31" s="6"/>
      <c r="EC31" s="14"/>
      <c r="ED31" s="17"/>
      <c r="EE31" s="6"/>
      <c r="EG31" s="8">
        <v>0.20833333333333334</v>
      </c>
      <c r="EH31" s="13"/>
      <c r="EI31" s="9"/>
      <c r="EJ31" s="9"/>
      <c r="EK31" s="9"/>
      <c r="EL31" s="9"/>
      <c r="EN31" s="9"/>
      <c r="EO31" s="10"/>
      <c r="EQ31" s="14"/>
      <c r="ER31" s="6"/>
      <c r="ES31" s="6"/>
      <c r="ET31" s="14"/>
      <c r="EU31" s="17"/>
      <c r="EV31" s="6"/>
      <c r="EX31" s="8">
        <v>0.20833333333333334</v>
      </c>
      <c r="EY31" s="13"/>
      <c r="EZ31" s="9"/>
      <c r="FA31" s="9"/>
      <c r="FB31" s="9"/>
      <c r="FC31" s="9"/>
      <c r="FE31" s="9"/>
      <c r="FF31" s="10"/>
      <c r="FH31" s="14"/>
      <c r="FI31" s="6"/>
      <c r="FJ31" s="6"/>
      <c r="FK31" s="14"/>
      <c r="FL31" s="17"/>
      <c r="FM31" s="6"/>
      <c r="FO31" s="8">
        <v>0.20833333333333334</v>
      </c>
      <c r="FP31" s="13"/>
      <c r="FQ31" s="9"/>
      <c r="FR31" s="9"/>
      <c r="FS31" s="9"/>
      <c r="FT31" s="9"/>
      <c r="FV31" s="9"/>
      <c r="FW31" s="10"/>
      <c r="FY31" s="14"/>
      <c r="FZ31" s="6"/>
      <c r="GA31" s="6"/>
      <c r="GB31" s="14"/>
      <c r="GC31" s="17"/>
      <c r="GD31" s="6"/>
      <c r="GF31" s="8">
        <v>0.20833333333333334</v>
      </c>
      <c r="GG31" s="13"/>
      <c r="GH31" s="9"/>
      <c r="GI31" s="9"/>
      <c r="GJ31" s="9"/>
      <c r="GK31" s="9"/>
      <c r="GM31" s="9"/>
      <c r="GN31" s="10"/>
      <c r="GP31" s="14"/>
      <c r="GQ31" s="6"/>
      <c r="GR31" s="6"/>
      <c r="GS31" s="14"/>
      <c r="GT31" s="17"/>
      <c r="GU31" s="6"/>
    </row>
    <row r="32" spans="1:203">
      <c r="A32" s="8">
        <v>0.25</v>
      </c>
      <c r="B32" s="13"/>
      <c r="C32" s="9"/>
      <c r="D32" s="9"/>
      <c r="E32" s="9"/>
      <c r="F32" s="9"/>
      <c r="H32" s="9"/>
      <c r="I32" s="10"/>
      <c r="K32" s="14"/>
      <c r="L32" s="6"/>
      <c r="M32" s="6"/>
      <c r="N32" s="14"/>
      <c r="O32" s="17"/>
      <c r="P32" s="6"/>
      <c r="R32" s="8">
        <v>0.25</v>
      </c>
      <c r="S32" s="13"/>
      <c r="T32" s="9"/>
      <c r="U32" s="9"/>
      <c r="V32" s="9"/>
      <c r="W32" s="9"/>
      <c r="Y32" s="9"/>
      <c r="Z32" s="10"/>
      <c r="AB32" s="14"/>
      <c r="AC32" s="6"/>
      <c r="AD32" s="6"/>
      <c r="AE32" s="14"/>
      <c r="AF32" s="17"/>
      <c r="AG32" s="6"/>
      <c r="AI32" s="8">
        <v>0.25</v>
      </c>
      <c r="AJ32" s="13"/>
      <c r="AK32" s="9"/>
      <c r="AL32" s="9"/>
      <c r="AM32" s="9"/>
      <c r="AN32" s="9"/>
      <c r="AP32" s="9"/>
      <c r="AQ32" s="10"/>
      <c r="AS32" s="14"/>
      <c r="AT32" s="6"/>
      <c r="AU32" s="6"/>
      <c r="AV32" s="14"/>
      <c r="AW32" s="17"/>
      <c r="AX32" s="6"/>
      <c r="AZ32" s="8">
        <v>0.25</v>
      </c>
      <c r="BA32" s="13"/>
      <c r="BB32" s="9"/>
      <c r="BC32" s="9"/>
      <c r="BD32" s="9"/>
      <c r="BE32" s="9"/>
      <c r="BG32" s="9"/>
      <c r="BH32" s="10"/>
      <c r="BJ32" s="14"/>
      <c r="BK32" s="6"/>
      <c r="BL32" s="6"/>
      <c r="BM32" s="14"/>
      <c r="BN32" s="17"/>
      <c r="BO32" s="6"/>
      <c r="BQ32" s="8">
        <v>0.25</v>
      </c>
      <c r="BR32" s="13"/>
      <c r="BS32" s="9"/>
      <c r="BT32" s="9"/>
      <c r="BU32" s="9"/>
      <c r="BV32" s="9"/>
      <c r="BX32" s="9"/>
      <c r="BY32" s="10"/>
      <c r="CA32" s="14"/>
      <c r="CB32" s="6"/>
      <c r="CC32" s="6"/>
      <c r="CD32" s="14"/>
      <c r="CE32" s="17"/>
      <c r="CF32" s="6"/>
      <c r="CH32" s="8">
        <v>0.25</v>
      </c>
      <c r="CI32" s="13"/>
      <c r="CJ32" s="9"/>
      <c r="CK32" s="9"/>
      <c r="CL32" s="9"/>
      <c r="CM32" s="9"/>
      <c r="CO32" s="9"/>
      <c r="CP32" s="10"/>
      <c r="CR32" s="14"/>
      <c r="CS32" s="6"/>
      <c r="CT32" s="6"/>
      <c r="CU32" s="14"/>
      <c r="CV32" s="17"/>
      <c r="CW32" s="6"/>
      <c r="CY32" s="8">
        <v>0.25</v>
      </c>
      <c r="CZ32" s="13"/>
      <c r="DA32" s="9"/>
      <c r="DB32" s="9"/>
      <c r="DC32" s="9"/>
      <c r="DD32" s="9"/>
      <c r="DF32" s="9"/>
      <c r="DG32" s="10"/>
      <c r="DI32" s="14"/>
      <c r="DJ32" s="6"/>
      <c r="DK32" s="6"/>
      <c r="DL32" s="14"/>
      <c r="DM32" s="17"/>
      <c r="DN32" s="6"/>
      <c r="DP32" s="8">
        <v>0.25</v>
      </c>
      <c r="DQ32" s="13"/>
      <c r="DR32" s="9"/>
      <c r="DS32" s="9"/>
      <c r="DT32" s="9"/>
      <c r="DU32" s="9"/>
      <c r="DW32" s="9"/>
      <c r="DX32" s="10"/>
      <c r="DZ32" s="14"/>
      <c r="EA32" s="6"/>
      <c r="EB32" s="6"/>
      <c r="EC32" s="14"/>
      <c r="ED32" s="17"/>
      <c r="EE32" s="6"/>
      <c r="EG32" s="8">
        <v>0.25</v>
      </c>
      <c r="EH32" s="13"/>
      <c r="EI32" s="9"/>
      <c r="EJ32" s="9"/>
      <c r="EK32" s="9"/>
      <c r="EL32" s="9"/>
      <c r="EN32" s="9"/>
      <c r="EO32" s="10"/>
      <c r="EQ32" s="14"/>
      <c r="ER32" s="6"/>
      <c r="ES32" s="6"/>
      <c r="ET32" s="14"/>
      <c r="EU32" s="17"/>
      <c r="EV32" s="6"/>
      <c r="EX32" s="8">
        <v>0.25</v>
      </c>
      <c r="EY32" s="13"/>
      <c r="EZ32" s="9"/>
      <c r="FA32" s="9"/>
      <c r="FB32" s="9"/>
      <c r="FC32" s="9"/>
      <c r="FE32" s="9"/>
      <c r="FF32" s="10"/>
      <c r="FH32" s="14"/>
      <c r="FI32" s="6"/>
      <c r="FJ32" s="6"/>
      <c r="FK32" s="14"/>
      <c r="FL32" s="17"/>
      <c r="FM32" s="6"/>
      <c r="FO32" s="8">
        <v>0.25</v>
      </c>
      <c r="FP32" s="13"/>
      <c r="FQ32" s="9"/>
      <c r="FR32" s="9"/>
      <c r="FS32" s="9"/>
      <c r="FT32" s="9"/>
      <c r="FV32" s="9"/>
      <c r="FW32" s="10"/>
      <c r="FY32" s="14"/>
      <c r="FZ32" s="6"/>
      <c r="GA32" s="6"/>
      <c r="GB32" s="14"/>
      <c r="GC32" s="17"/>
      <c r="GD32" s="6"/>
      <c r="GF32" s="8">
        <v>0.25</v>
      </c>
      <c r="GG32" s="13"/>
      <c r="GH32" s="9"/>
      <c r="GI32" s="9"/>
      <c r="GJ32" s="9"/>
      <c r="GK32" s="9"/>
      <c r="GM32" s="9"/>
      <c r="GN32" s="10"/>
      <c r="GP32" s="14"/>
      <c r="GQ32" s="6"/>
      <c r="GR32" s="6"/>
      <c r="GS32" s="14"/>
      <c r="GT32" s="17"/>
      <c r="GU32" s="6"/>
    </row>
    <row r="33" spans="1:203">
      <c r="A33" s="8">
        <v>0.29166666666666669</v>
      </c>
      <c r="B33" s="13"/>
      <c r="C33" s="9"/>
      <c r="D33" s="9"/>
      <c r="E33" s="9"/>
      <c r="F33" s="9"/>
      <c r="H33" s="9"/>
      <c r="I33" s="10"/>
      <c r="K33" s="14"/>
      <c r="L33" s="6"/>
      <c r="M33" s="6"/>
      <c r="N33" s="14"/>
      <c r="O33" s="17"/>
      <c r="P33" s="6"/>
      <c r="R33" s="8">
        <v>0.29166666666666669</v>
      </c>
      <c r="S33" s="13"/>
      <c r="T33" s="9"/>
      <c r="U33" s="9"/>
      <c r="V33" s="9"/>
      <c r="W33" s="9"/>
      <c r="Y33" s="9"/>
      <c r="Z33" s="10"/>
      <c r="AB33" s="14"/>
      <c r="AC33" s="6"/>
      <c r="AD33" s="6"/>
      <c r="AE33" s="14"/>
      <c r="AF33" s="17"/>
      <c r="AG33" s="6"/>
      <c r="AI33" s="8">
        <v>0.29166666666666669</v>
      </c>
      <c r="AJ33" s="13"/>
      <c r="AK33" s="9"/>
      <c r="AL33" s="9"/>
      <c r="AM33" s="9"/>
      <c r="AN33" s="9"/>
      <c r="AP33" s="9"/>
      <c r="AQ33" s="10"/>
      <c r="AS33" s="14"/>
      <c r="AT33" s="6"/>
      <c r="AU33" s="6"/>
      <c r="AV33" s="14"/>
      <c r="AW33" s="17"/>
      <c r="AX33" s="6"/>
      <c r="AZ33" s="8">
        <v>0.29166666666666669</v>
      </c>
      <c r="BA33" s="13"/>
      <c r="BB33" s="9"/>
      <c r="BC33" s="9"/>
      <c r="BD33" s="9"/>
      <c r="BE33" s="9"/>
      <c r="BG33" s="9"/>
      <c r="BH33" s="10"/>
      <c r="BJ33" s="14"/>
      <c r="BK33" s="6"/>
      <c r="BL33" s="6"/>
      <c r="BM33" s="14"/>
      <c r="BN33" s="17"/>
      <c r="BO33" s="6"/>
      <c r="BQ33" s="8">
        <v>0.29166666666666669</v>
      </c>
      <c r="BR33" s="13"/>
      <c r="BS33" s="9"/>
      <c r="BT33" s="9"/>
      <c r="BU33" s="9"/>
      <c r="BV33" s="9"/>
      <c r="BX33" s="9"/>
      <c r="BY33" s="10"/>
      <c r="CA33" s="14"/>
      <c r="CB33" s="6"/>
      <c r="CC33" s="6"/>
      <c r="CD33" s="14"/>
      <c r="CE33" s="17"/>
      <c r="CF33" s="6"/>
      <c r="CH33" s="8">
        <v>0.29166666666666669</v>
      </c>
      <c r="CI33" s="13"/>
      <c r="CJ33" s="9"/>
      <c r="CK33" s="9"/>
      <c r="CL33" s="9"/>
      <c r="CM33" s="9"/>
      <c r="CO33" s="9"/>
      <c r="CP33" s="10"/>
      <c r="CR33" s="14"/>
      <c r="CS33" s="6"/>
      <c r="CT33" s="6"/>
      <c r="CU33" s="14"/>
      <c r="CV33" s="17"/>
      <c r="CW33" s="6"/>
      <c r="CY33" s="8">
        <v>0.29166666666666669</v>
      </c>
      <c r="CZ33" s="13"/>
      <c r="DA33" s="9"/>
      <c r="DB33" s="9"/>
      <c r="DC33" s="9"/>
      <c r="DD33" s="9"/>
      <c r="DF33" s="9"/>
      <c r="DG33" s="10"/>
      <c r="DI33" s="14"/>
      <c r="DJ33" s="6"/>
      <c r="DK33" s="6"/>
      <c r="DL33" s="14"/>
      <c r="DM33" s="17"/>
      <c r="DN33" s="6"/>
      <c r="DP33" s="8">
        <v>0.29166666666666669</v>
      </c>
      <c r="DQ33" s="13"/>
      <c r="DR33" s="9"/>
      <c r="DS33" s="9"/>
      <c r="DT33" s="9"/>
      <c r="DU33" s="9"/>
      <c r="DW33" s="9"/>
      <c r="DX33" s="10"/>
      <c r="DZ33" s="14"/>
      <c r="EA33" s="6"/>
      <c r="EB33" s="6"/>
      <c r="EC33" s="14"/>
      <c r="ED33" s="17"/>
      <c r="EE33" s="6"/>
      <c r="EG33" s="8">
        <v>0.29166666666666669</v>
      </c>
      <c r="EH33" s="13"/>
      <c r="EI33" s="9"/>
      <c r="EJ33" s="9"/>
      <c r="EK33" s="9"/>
      <c r="EL33" s="9"/>
      <c r="EN33" s="9"/>
      <c r="EO33" s="10"/>
      <c r="EQ33" s="14"/>
      <c r="ER33" s="6"/>
      <c r="ES33" s="6"/>
      <c r="ET33" s="14"/>
      <c r="EU33" s="17"/>
      <c r="EV33" s="6"/>
      <c r="EX33" s="8">
        <v>0.29166666666666669</v>
      </c>
      <c r="EY33" s="13"/>
      <c r="EZ33" s="9"/>
      <c r="FA33" s="9"/>
      <c r="FB33" s="9"/>
      <c r="FC33" s="9"/>
      <c r="FE33" s="9"/>
      <c r="FF33" s="10"/>
      <c r="FH33" s="14"/>
      <c r="FI33" s="6"/>
      <c r="FJ33" s="6"/>
      <c r="FK33" s="14"/>
      <c r="FL33" s="17"/>
      <c r="FM33" s="6"/>
      <c r="FO33" s="8">
        <v>0.29166666666666669</v>
      </c>
      <c r="FP33" s="13"/>
      <c r="FQ33" s="9"/>
      <c r="FR33" s="9"/>
      <c r="FS33" s="9"/>
      <c r="FT33" s="9"/>
      <c r="FV33" s="9"/>
      <c r="FW33" s="10"/>
      <c r="FY33" s="14"/>
      <c r="FZ33" s="6"/>
      <c r="GA33" s="6"/>
      <c r="GB33" s="14"/>
      <c r="GC33" s="17"/>
      <c r="GD33" s="6"/>
      <c r="GF33" s="8">
        <v>0.29166666666666669</v>
      </c>
      <c r="GG33" s="13"/>
      <c r="GH33" s="9"/>
      <c r="GI33" s="9"/>
      <c r="GJ33" s="9"/>
      <c r="GK33" s="9"/>
      <c r="GM33" s="9"/>
      <c r="GN33" s="10"/>
      <c r="GP33" s="14"/>
      <c r="GQ33" s="6"/>
      <c r="GR33" s="6"/>
      <c r="GS33" s="14"/>
      <c r="GT33" s="17"/>
      <c r="GU33" s="6"/>
    </row>
    <row r="34" spans="1:203">
      <c r="A34" s="8">
        <v>0.33333333333333331</v>
      </c>
      <c r="B34" s="13">
        <v>2.9211151493159306E-2</v>
      </c>
      <c r="C34" s="9">
        <f t="shared" ref="C34:C48" si="0">C$25*B34</f>
        <v>0</v>
      </c>
      <c r="D34" s="9">
        <f>D$25/15</f>
        <v>10.322580645161292</v>
      </c>
      <c r="E34" s="9">
        <f t="shared" ref="E34:E48" si="1">E$25*B34</f>
        <v>0</v>
      </c>
      <c r="F34" s="9">
        <f>F$25*B34</f>
        <v>60.495352447123466</v>
      </c>
      <c r="G34" s="2">
        <f>[1]!ErlangC_Agents(C34/60,D$3,0.9,E$3/60)</f>
        <v>1</v>
      </c>
      <c r="H34" s="10">
        <f>(D34*D$4)/(60*(1-C$16)*0.6)</f>
        <v>2.7748872702046485</v>
      </c>
      <c r="I34" s="10">
        <f t="shared" ref="I34:I48" si="2">(E34*D$5)/(60*(1-C$16)*0.75)</f>
        <v>0</v>
      </c>
      <c r="J34" s="2">
        <f>[1]!ErlangC_Agents(F34/60/C$7,D$6,0.8,E$6/60)</f>
        <v>11</v>
      </c>
      <c r="K34" s="14">
        <f t="shared" ref="K34:K48" si="3">SUM(G34:J34)</f>
        <v>14.774887270204648</v>
      </c>
      <c r="L34" s="6">
        <f>[1]!ErlangC_ServiceLevel(C34/60,D$3,G34*(1-C$16),E$3/60)</f>
        <v>1</v>
      </c>
      <c r="M34" s="6">
        <f>[1]!ErlangC_ServiceLevel(F34/60/C$7,D$6,J34*(1-C$16),E$6/60)</f>
        <v>0.70932840991732704</v>
      </c>
      <c r="N34" s="14">
        <f>[1]!ErlangC_ASA(C34/60,D$3,G34*(1-C$16))*60</f>
        <v>0</v>
      </c>
      <c r="O34" s="17">
        <f>[2]!Abandon(G34,F$3,C34,D$3*60)</f>
        <v>0</v>
      </c>
      <c r="P34" s="6">
        <f>(C34*D$3+D34*D$4+E34*D$5+F34/C$7*D$6)/(K34*60)</f>
        <v>0.62148186050154608</v>
      </c>
      <c r="R34" s="8">
        <v>0.33333333333333331</v>
      </c>
      <c r="S34" s="13">
        <v>2.9211151493159306E-2</v>
      </c>
      <c r="T34" s="9">
        <f t="shared" ref="T34:T48" si="4">T$25*S34</f>
        <v>0</v>
      </c>
      <c r="U34" s="9">
        <f>U$25/15</f>
        <v>9.5238095238095237</v>
      </c>
      <c r="V34" s="9">
        <f t="shared" ref="V34:V48" si="5">V$25*S34</f>
        <v>0</v>
      </c>
      <c r="W34" s="9">
        <f>W$25*S34</f>
        <v>61.44774367668154</v>
      </c>
      <c r="X34" s="2">
        <f>[1]!ErlangC_Agents(T34/60,U$3,0.9,V$3/60)</f>
        <v>1</v>
      </c>
      <c r="Y34" s="10">
        <f>(U34*U$4)/(60*(1-T$16)*0.6)</f>
        <v>2.8446265005404792</v>
      </c>
      <c r="Z34" s="10">
        <f t="shared" ref="Z34:Z48" si="6">(V34*U$5)/(60*(1-T$16)*0.75)</f>
        <v>0</v>
      </c>
      <c r="AA34" s="2">
        <f>[1]!ErlangC_Agents(W34/60/T$7,U$6,0.8,V$6/60)</f>
        <v>12</v>
      </c>
      <c r="AB34" s="14">
        <f t="shared" ref="AB34:AB48" si="7">SUM(X34:AA34)</f>
        <v>15.844626500540478</v>
      </c>
      <c r="AC34" s="6">
        <f>[1]!ErlangC_ServiceLevel(T34/60,U$3,X34*(1-T$16),V$3/60)</f>
        <v>1</v>
      </c>
      <c r="AD34" s="6">
        <f>[1]!ErlangC_ServiceLevel(W34/60/T$7,U$6,AA34*(1-T$16),V$6/60)</f>
        <v>0.68560047490022524</v>
      </c>
      <c r="AE34" s="14">
        <f>[1]!ErlangC_ASA(T34/60,U$3,X34*(1-T$16))*60</f>
        <v>0</v>
      </c>
      <c r="AF34" s="17">
        <f>[2]!Abandon(X34,W$3,T34,U$3*60)</f>
        <v>0</v>
      </c>
      <c r="AG34" s="6">
        <f>(T34*U$3+U34*U$4+V34*U$5+W34/T$7*U$6)/(AB34*60)</f>
        <v>0.64496607300971343</v>
      </c>
      <c r="AI34" s="8">
        <v>0.33333333333333331</v>
      </c>
      <c r="AJ34" s="13">
        <v>2.9211151493159306E-2</v>
      </c>
      <c r="AK34" s="9">
        <f t="shared" ref="AK34:AK48" si="8">AK$25*AJ34</f>
        <v>0</v>
      </c>
      <c r="AL34" s="9">
        <f>AL$25/15</f>
        <v>10.666666666666666</v>
      </c>
      <c r="AM34" s="9">
        <f t="shared" ref="AM34:AM48" si="9">AM$25*AJ34</f>
        <v>0</v>
      </c>
      <c r="AN34" s="9">
        <f>AN$25*AJ34</f>
        <v>57.480007776861861</v>
      </c>
      <c r="AO34" s="2">
        <f>[1]!ErlangC_Agents(AK34/60,AL$3,0.9,AM$3/60)</f>
        <v>1</v>
      </c>
      <c r="AP34" s="10">
        <f>(AL34*AL$4)/(60*(1-AK$16)*0.6)</f>
        <v>3.1859816806053365</v>
      </c>
      <c r="AQ34" s="10">
        <f t="shared" ref="AQ34:AQ48" si="10">(AM34*AL$5)/(60*(1-AK$16)*0.75)</f>
        <v>0</v>
      </c>
      <c r="AR34" s="2">
        <f>[1]!ErlangC_Agents(AN34/60/AK$7,AL$6,0.8,AM$6/60)</f>
        <v>12</v>
      </c>
      <c r="AS34" s="14">
        <f t="shared" ref="AS34:AS48" si="11">SUM(AO34:AR34)</f>
        <v>16.185981680605337</v>
      </c>
      <c r="AT34" s="6">
        <f>[1]!ErlangC_ServiceLevel(AK34/60,AL$3,AO34*(1-AK$16),AM$3/60)</f>
        <v>1</v>
      </c>
      <c r="AU34" s="6">
        <f>[1]!ErlangC_ServiceLevel(AN34/60/AK$7,AL$6,AR34*(1-AK$16),AM$6/60)</f>
        <v>0.75747260891044677</v>
      </c>
      <c r="AV34" s="14">
        <f>[1]!ErlangC_ASA(AK34/60,AL$3,AO34*(1-AK$16))*60</f>
        <v>0</v>
      </c>
      <c r="AW34" s="17">
        <f>[2]!Abandon(AO34,AN$3,AK34,AL$3*60)</f>
        <v>0</v>
      </c>
      <c r="AX34" s="6">
        <f>(AK34*AL$3+AL34*AL$4+AM34*AL$5+AN34/AK$7*AL$6)/(AS34*60)</f>
        <v>0.61715178339513788</v>
      </c>
      <c r="AZ34" s="8">
        <v>0.33333333333333331</v>
      </c>
      <c r="BA34" s="13">
        <v>2.9211151493159306E-2</v>
      </c>
      <c r="BB34" s="9">
        <f t="shared" ref="BB34:BB48" si="12">BB$25*BA34</f>
        <v>0</v>
      </c>
      <c r="BC34" s="9">
        <f>BC$25/15</f>
        <v>10.133333333333333</v>
      </c>
      <c r="BD34" s="9">
        <f t="shared" ref="BD34:BD48" si="13">BD$25*BA34</f>
        <v>0</v>
      </c>
      <c r="BE34" s="9">
        <f>BE$25*BA34</f>
        <v>54.52748278723071</v>
      </c>
      <c r="BF34" s="2">
        <f>[1]!ErlangC_Agents(BB34/60,BC$3,0.9,BD$3/60)</f>
        <v>1</v>
      </c>
      <c r="BG34" s="10">
        <f>(BC34*BC$4)/(60*(1-BB$16)*0.6)</f>
        <v>3.0266825965750699</v>
      </c>
      <c r="BH34" s="10">
        <f t="shared" ref="BH34:BH48" si="14">(BD34*BC$5)/(60*(1-BB$16)*0.75)</f>
        <v>0</v>
      </c>
      <c r="BI34" s="2">
        <f>[1]!ErlangC_Agents(BE34/60/BB$7,BC$6,0.8,BD$6/60)</f>
        <v>11</v>
      </c>
      <c r="BJ34" s="14">
        <f t="shared" ref="BJ34:BJ48" si="15">SUM(BF34:BI34)</f>
        <v>15.026682596575069</v>
      </c>
      <c r="BK34" s="6">
        <f>[1]!ErlangC_ServiceLevel(BB34/60,BC$3,BF34*(1-BB$16),BD$3/60)</f>
        <v>1</v>
      </c>
      <c r="BL34" s="6">
        <f>[1]!ErlangC_ServiceLevel(BE34/60/BB$7,BC$6,BI34*(1-BB$16),BD$6/60)</f>
        <v>0.70041263516315311</v>
      </c>
      <c r="BM34" s="14">
        <f>[1]!ErlangC_ASA(BB34/60,BC$3,BF34*(1-BB$16))*60</f>
        <v>0</v>
      </c>
      <c r="BN34" s="17">
        <f>[2]!Abandon(BF34,BE$3,BB34,BC$3*60)</f>
        <v>0</v>
      </c>
      <c r="BO34" s="6">
        <f>(BB34*BC$3+BC34*BC$4+BD34*BC$5+BE34/BB$7*BC$6)/(BJ34*60)</f>
        <v>0.62214010890373728</v>
      </c>
      <c r="BQ34" s="8">
        <v>0.33333333333333331</v>
      </c>
      <c r="BR34" s="13">
        <v>2.9211151493159306E-2</v>
      </c>
      <c r="BS34" s="9">
        <f t="shared" ref="BS34:BS48" si="16">BS$25*BR34</f>
        <v>0</v>
      </c>
      <c r="BT34" s="9">
        <f>BT$25/15</f>
        <v>9.4623655913978499</v>
      </c>
      <c r="BU34" s="9">
        <f t="shared" ref="BU34:BU48" si="17">BU$25*BR34</f>
        <v>0</v>
      </c>
      <c r="BV34" s="9">
        <f>BV$25*BR34</f>
        <v>50.412793705936224</v>
      </c>
      <c r="BW34" s="2">
        <f>[1]!ErlangC_Agents(BS34/60,BT$3,0.9,BU$3/60)</f>
        <v>1</v>
      </c>
      <c r="BX34" s="10">
        <f>(BT34*BT$4)/(60*(1-BS$16)*0.6)</f>
        <v>2.8262740715047343</v>
      </c>
      <c r="BY34" s="10">
        <f t="shared" ref="BY34:BY48" si="18">(BU34*BT$5)/(60*(1-BS$16)*0.75)</f>
        <v>0</v>
      </c>
      <c r="BZ34" s="2">
        <f>[1]!ErlangC_Agents(BV34/60/BS$7,BT$6,0.8,BU$6/60)</f>
        <v>11</v>
      </c>
      <c r="CA34" s="14">
        <f t="shared" ref="CA34:CA48" si="19">SUM(BW34:BZ34)</f>
        <v>14.826274071504734</v>
      </c>
      <c r="CB34" s="6">
        <f>[1]!ErlangC_ServiceLevel(BS34/60,BT$3,BW34*(1-BS$16),BU$3/60)</f>
        <v>1</v>
      </c>
      <c r="CC34" s="6">
        <f>[1]!ErlangC_ServiceLevel(BV34/60/BS$7,BT$6,BZ34*(1-BS$16),BU$6/60)</f>
        <v>0.79789233288568684</v>
      </c>
      <c r="CD34" s="14">
        <f>[1]!ErlangC_ASA(BS34/60,BT$3,BW34*(1-BS$16))*60</f>
        <v>0</v>
      </c>
      <c r="CE34" s="17">
        <f>[2]!Abandon(BW34,BV$3,BS34,BT$3*60)</f>
        <v>0</v>
      </c>
      <c r="CF34" s="6">
        <f>(BS34*BT$3+BT34*BT$4+BU34*BT$5+BV34/BS$7*BT$6)/(CA34*60)</f>
        <v>0.58402118436576544</v>
      </c>
      <c r="CH34" s="8">
        <v>0.33333333333333331</v>
      </c>
      <c r="CI34" s="13">
        <v>2.9211151493159306E-2</v>
      </c>
      <c r="CJ34" s="9">
        <f t="shared" ref="CJ34:CJ48" si="20">CJ$25*CI34</f>
        <v>0</v>
      </c>
      <c r="CK34" s="9">
        <f>CK$25/15</f>
        <v>10.133333333333333</v>
      </c>
      <c r="CL34" s="9">
        <f t="shared" ref="CL34:CL48" si="21">CL$25*CI34</f>
        <v>0</v>
      </c>
      <c r="CM34" s="9">
        <f>CM$25*CI34</f>
        <v>61.830270660520526</v>
      </c>
      <c r="CN34" s="2">
        <f>[1]!ErlangC_Agents(CJ34/60,CK$3,0.9,CL$3/60)</f>
        <v>1</v>
      </c>
      <c r="CO34" s="10">
        <f>(CK34*CK$4)/(60*(1-CJ$16)*0.6)</f>
        <v>3.0266825965750699</v>
      </c>
      <c r="CP34" s="10">
        <f t="shared" ref="CP34:CP48" si="22">(CL34*CK$5)/(60*(1-CJ$16)*0.75)</f>
        <v>0</v>
      </c>
      <c r="CQ34" s="2">
        <f>[1]!ErlangC_Agents(CM34/60/CJ$7,CK$6,0.8,CL$6/60)</f>
        <v>13</v>
      </c>
      <c r="CR34" s="14">
        <f t="shared" ref="CR34:CR48" si="23">SUM(CN34:CQ34)</f>
        <v>17.026682596575071</v>
      </c>
      <c r="CS34" s="6">
        <f>[1]!ErlangC_ServiceLevel(CJ34/60,CK$3,CN34*(1-CJ$16),CL$3/60)</f>
        <v>1</v>
      </c>
      <c r="CT34" s="6">
        <f>[1]!ErlangC_ServiceLevel(CM34/60/CJ$7,CK$6,CQ34*(1-CJ$16),CL$6/60)</f>
        <v>0.79417733087333831</v>
      </c>
      <c r="CU34" s="14">
        <f>[1]!ErlangC_ASA(CJ34/60,CK$3,CN34*(1-CJ$16))*60</f>
        <v>0</v>
      </c>
      <c r="CV34" s="17">
        <f>[2]!Abandon(CN34,CM$3,CJ34,CK$3*60)</f>
        <v>0</v>
      </c>
      <c r="CW34" s="6">
        <f>(CJ34*CK$3+CK34*CK$4+CL34*CK$5+CM34/CJ$7*CK$6)/(CR34*60)</f>
        <v>0.61795858575828178</v>
      </c>
      <c r="CY34" s="8">
        <v>0.33333333333333331</v>
      </c>
      <c r="CZ34" s="13">
        <v>2.9211151493159306E-2</v>
      </c>
      <c r="DA34" s="9">
        <f t="shared" ref="DA34:DA48" si="24">DA$25*CZ34</f>
        <v>0</v>
      </c>
      <c r="DB34" s="9">
        <f>DB$25/15</f>
        <v>9.4623655913978499</v>
      </c>
      <c r="DC34" s="9">
        <f t="shared" ref="DC34:DC48" si="25">DC$25*CZ34</f>
        <v>0</v>
      </c>
      <c r="DD34" s="9">
        <f>DD$25*CZ34</f>
        <v>57.480007776861861</v>
      </c>
      <c r="DE34" s="2">
        <f>[1]!ErlangC_Agents(DA34/60,DB$3,0.9,DC$3/60)</f>
        <v>1</v>
      </c>
      <c r="DF34" s="10">
        <f>(DB34*DB$4)/(60*(1-DA$16)*0.6)</f>
        <v>2.8262740715047343</v>
      </c>
      <c r="DG34" s="10">
        <f t="shared" ref="DG34:DG48" si="26">(DC34*DB$5)/(60*(1-DA$16)*0.75)</f>
        <v>0</v>
      </c>
      <c r="DH34" s="2">
        <f>[1]!ErlangC_Agents(DD34/60/DA$7,DB$6,0.8,DC$6/60)</f>
        <v>12</v>
      </c>
      <c r="DI34" s="14">
        <f t="shared" ref="DI34:DI48" si="27">SUM(DE34:DH34)</f>
        <v>15.826274071504734</v>
      </c>
      <c r="DJ34" s="6">
        <f>[1]!ErlangC_ServiceLevel(DA34/60,DB$3,DE34*(1-DA$16),DC$3/60)</f>
        <v>1</v>
      </c>
      <c r="DK34" s="6">
        <f>[1]!ErlangC_ServiceLevel(DD34/60/DA$7,DB$6,DH34*(1-DA$16),DC$6/60)</f>
        <v>0.7788845012149137</v>
      </c>
      <c r="DL34" s="14">
        <f>[1]!ErlangC_ASA(DA34/60,DB$3,DE34*(1-DA$16))*60</f>
        <v>0</v>
      </c>
      <c r="DM34" s="17">
        <f>[2]!Abandon(DE34,DD$3,DA34,DB$3*60)</f>
        <v>0</v>
      </c>
      <c r="DN34" s="6">
        <f>(DA34*DB$3+DB34*DB$4+DC34*DB$5+DD34/DA$7*DB$6)/(DI34*60)</f>
        <v>0.60984874957478474</v>
      </c>
      <c r="DP34" s="8">
        <v>0.33333333333333331</v>
      </c>
      <c r="DQ34" s="13">
        <v>2.9211151493159306E-2</v>
      </c>
      <c r="DR34" s="9">
        <f t="shared" ref="DR34:DR48" si="28">DR$25*DQ34</f>
        <v>0</v>
      </c>
      <c r="DS34" s="9">
        <f>DS$25/15</f>
        <v>8.6021505376344081</v>
      </c>
      <c r="DT34" s="9">
        <f t="shared" ref="DT34:DT48" si="29">DT$25*DQ34</f>
        <v>0</v>
      </c>
      <c r="DU34" s="9">
        <f>DU$25*DQ34</f>
        <v>56.537712567405109</v>
      </c>
      <c r="DV34" s="2">
        <f>[1]!ErlangC_Agents(DR34/60,DS$3,0.9,DT$3/60)</f>
        <v>1</v>
      </c>
      <c r="DW34" s="10">
        <f>(DS34*DS$4)/(60*(1-DR$16)*0.6)</f>
        <v>2.5693400650043037</v>
      </c>
      <c r="DX34" s="10">
        <f t="shared" ref="DX34:DX48" si="30">(DT34*DS$5)/(60*(1-DR$16)*0.75)</f>
        <v>0</v>
      </c>
      <c r="DY34" s="2">
        <f>[1]!ErlangC_Agents(DU34/60/DR$7,DS$6,0.8,DT$6/60)</f>
        <v>12</v>
      </c>
      <c r="DZ34" s="14">
        <f t="shared" ref="DZ34:DZ48" si="31">SUM(DV34:DY34)</f>
        <v>15.569340065004305</v>
      </c>
      <c r="EA34" s="6">
        <f>[1]!ErlangC_ServiceLevel(DR34/60,DS$3,DV34*(1-DR$16),DT$3/60)</f>
        <v>1</v>
      </c>
      <c r="EB34" s="6">
        <f>[1]!ErlangC_ServiceLevel(DU34/60/DR$7,DS$6,DY34*(1-DR$16),DT$6/60)</f>
        <v>0.79782153500288733</v>
      </c>
      <c r="EC34" s="14">
        <f>[1]!ErlangC_ASA(DR34/60,DS$3,DV34*(1-DR$16))*60</f>
        <v>0</v>
      </c>
      <c r="ED34" s="17">
        <f>[2]!Abandon(DV34,DU$3,DR34,DS$3*60)</f>
        <v>0</v>
      </c>
      <c r="EE34" s="6">
        <f>(DR34*DS$3+DS34*DS$4+DT34*DS$5+DU34/DR$7*DS$6)/(DZ34*60)</f>
        <v>0.6022024181393405</v>
      </c>
      <c r="EG34" s="8">
        <v>0.33333333333333331</v>
      </c>
      <c r="EH34" s="13">
        <v>2.9211151493159306E-2</v>
      </c>
      <c r="EI34" s="9">
        <f t="shared" ref="EI34:EI48" si="32">EI$25*EH34</f>
        <v>0</v>
      </c>
      <c r="EJ34" s="9">
        <f>EJ$25/15</f>
        <v>8.8888888888888893</v>
      </c>
      <c r="EK34" s="9">
        <f t="shared" ref="EK34:EK48" si="33">EK$25*EH34</f>
        <v>0</v>
      </c>
      <c r="EL34" s="9">
        <f>EL$25*EH34</f>
        <v>57.448597936546641</v>
      </c>
      <c r="EM34" s="2">
        <f>[1]!ErlangC_Agents(EI34/60,EJ$3,0.9,EK$3/60)</f>
        <v>1</v>
      </c>
      <c r="EN34" s="10">
        <f>(EJ34*EJ$4)/(60*(1-EI$16)*0.6)</f>
        <v>2.6549847338377806</v>
      </c>
      <c r="EO34" s="10">
        <f t="shared" ref="EO34:EO48" si="34">(EK34*EJ$5)/(60*(1-EI$16)*0.75)</f>
        <v>0</v>
      </c>
      <c r="EP34" s="2">
        <f>[1]!ErlangC_Agents(EL34/60/EI$7,EJ$6,0.8,EK$6/60)</f>
        <v>12</v>
      </c>
      <c r="EQ34" s="14">
        <f t="shared" ref="EQ34:EQ48" si="35">SUM(EM34:EP34)</f>
        <v>15.654984733837781</v>
      </c>
      <c r="ER34" s="6">
        <f>[1]!ErlangC_ServiceLevel(EI34/60,EJ$3,EM34*(1-EI$16),EK$3/60)</f>
        <v>1</v>
      </c>
      <c r="ES34" s="6">
        <f>[1]!ErlangC_ServiceLevel(EL34/60/EI$7,EJ$6,EP34*(1-EI$16),EK$6/60)</f>
        <v>0.77953485053736427</v>
      </c>
      <c r="ET34" s="14">
        <f>[1]!ErlangC_ASA(EI34/60,EJ$3,EM34*(1-EI$16))*60</f>
        <v>0</v>
      </c>
      <c r="EU34" s="17">
        <f>[2]!Abandon(EM34,EL$3,EI34,EJ$3*60)</f>
        <v>0</v>
      </c>
      <c r="EV34" s="6">
        <f>(EI34*EJ$3+EJ34*EJ$4+EK34*EJ$5+EL34/EI$7*EJ$6)/(EQ34*60)</f>
        <v>0.61013420518771266</v>
      </c>
      <c r="EX34" s="8">
        <v>0.33333333333333331</v>
      </c>
      <c r="EY34" s="13">
        <v>2.9211151493159306E-2</v>
      </c>
      <c r="EZ34" s="9">
        <f t="shared" ref="EZ34:EZ48" si="36">EZ$25*EY34</f>
        <v>0</v>
      </c>
      <c r="FA34" s="9">
        <f>FA$25/15</f>
        <v>9.4623655913978499</v>
      </c>
      <c r="FB34" s="9">
        <f t="shared" ref="FB34:FB48" si="37">FB$25*EY34</f>
        <v>0</v>
      </c>
      <c r="FC34" s="9">
        <f>FC$25*EY34</f>
        <v>56.537712567405109</v>
      </c>
      <c r="FD34" s="2">
        <f>[1]!ErlangC_Agents(EZ34/60,FA$3,0.9,FB$3/60)</f>
        <v>1</v>
      </c>
      <c r="FE34" s="10">
        <f>(FA34*FA$4)/(60*(1-EZ$16)*0.6)</f>
        <v>2.8262740715047343</v>
      </c>
      <c r="FF34" s="10">
        <f t="shared" ref="FF34:FF48" si="38">(FB34*FA$5)/(60*(1-EZ$16)*0.75)</f>
        <v>0</v>
      </c>
      <c r="FG34" s="2">
        <f>[1]!ErlangC_Agents(FC34/60/EZ$7,FA$6,0.8,FB$6/60)</f>
        <v>12</v>
      </c>
      <c r="FH34" s="14">
        <f t="shared" ref="FH34:FH48" si="39">SUM(FD34:FG34)</f>
        <v>15.826274071504734</v>
      </c>
      <c r="FI34" s="6">
        <f>[1]!ErlangC_ServiceLevel(EZ34/60,FA$3,FD34*(1-EZ$16),FB$3/60)</f>
        <v>1</v>
      </c>
      <c r="FJ34" s="6">
        <f>[1]!ErlangC_ServiceLevel(FC34/60/EZ$7,FA$6,FG34*(1-EZ$16),FB$6/60)</f>
        <v>0.79782153500288733</v>
      </c>
      <c r="FK34" s="14">
        <f>[1]!ErlangC_ASA(EZ34/60,FA$3,FD34*(1-EZ$16))*60</f>
        <v>0</v>
      </c>
      <c r="FL34" s="17">
        <f>[2]!Abandon(FD34,FC$3,EZ34,FA$3*60)</f>
        <v>0</v>
      </c>
      <c r="FM34" s="6">
        <f>(EZ34*FA$3+FA34*FA$4+FB34*FA$5+FC34/EZ$7*FA$6)/(FH34*60)</f>
        <v>0.60148480739039012</v>
      </c>
      <c r="FO34" s="8">
        <v>0.33333333333333331</v>
      </c>
      <c r="FP34" s="13">
        <v>2.9211151493159306E-2</v>
      </c>
      <c r="FQ34" s="9">
        <f t="shared" ref="FQ34:FQ48" si="40">FQ$25*FP34</f>
        <v>0</v>
      </c>
      <c r="FR34" s="9">
        <f>FR$25/15</f>
        <v>8.8888888888888893</v>
      </c>
      <c r="FS34" s="9">
        <f t="shared" ref="FS34:FS48" si="41">FS$25*FP34</f>
        <v>0</v>
      </c>
      <c r="FT34" s="9">
        <f>FT$25*FP34</f>
        <v>55.501187837002682</v>
      </c>
      <c r="FU34" s="2">
        <f>[1]!ErlangC_Agents(FQ34/60,FR$3,0.9,FS$3/60)</f>
        <v>1</v>
      </c>
      <c r="FV34" s="10">
        <f>(FR34*FR$4)/(60*(1-FQ$16)*0.6)</f>
        <v>2.6549847338377806</v>
      </c>
      <c r="FW34" s="10">
        <f t="shared" ref="FW34:FW48" si="42">(FS34*FR$5)/(60*(1-FQ$16)*0.75)</f>
        <v>0</v>
      </c>
      <c r="FX34" s="2">
        <f>[1]!ErlangC_Agents(FT34/60/FQ$7,FR$6,0.8,FS$6/60)</f>
        <v>11</v>
      </c>
      <c r="FY34" s="14">
        <f t="shared" ref="FY34:FY48" si="43">SUM(FU34:FX34)</f>
        <v>14.654984733837781</v>
      </c>
      <c r="FZ34" s="6">
        <f>[1]!ErlangC_ServiceLevel(FQ34/60,FR$3,FU34*(1-FQ$16),FS$3/60)</f>
        <v>1</v>
      </c>
      <c r="GA34" s="6">
        <f>[1]!ErlangC_ServiceLevel(FT34/60/FQ$7,FR$6,FX34*(1-FQ$16),FS$6/60)</f>
        <v>0.67343195984617321</v>
      </c>
      <c r="GB34" s="14">
        <f>[1]!ErlangC_ASA(FQ34/60,FR$3,FU34*(1-FQ$16))*60</f>
        <v>0</v>
      </c>
      <c r="GC34" s="17">
        <f>[2]!Abandon(FU34,FT$3,FQ34,FR$3*60)</f>
        <v>0</v>
      </c>
      <c r="GD34" s="6">
        <f>(FQ34*FR$3+FR34*FR$4+FS34*FR$5+FT34/FQ$7*FR$6)/(FY34*60)</f>
        <v>0.63310041492601377</v>
      </c>
      <c r="GF34" s="8">
        <v>0.33333333333333331</v>
      </c>
      <c r="GG34" s="13">
        <v>2.9211151493159306E-2</v>
      </c>
      <c r="GH34" s="9">
        <f t="shared" ref="GH34:GH48" si="44">GH$25*GG34</f>
        <v>0</v>
      </c>
      <c r="GI34" s="9">
        <f>GI$25/15</f>
        <v>8.6021505376344081</v>
      </c>
      <c r="GJ34" s="9">
        <f t="shared" ref="GJ34:GJ48" si="45">GJ$25*GG34</f>
        <v>0</v>
      </c>
      <c r="GK34" s="9">
        <f>GK$25*GG34</f>
        <v>55.595417357948357</v>
      </c>
      <c r="GL34" s="2">
        <f>[1]!ErlangC_Agents(GH34/60,GI$3,0.9,GJ$3/60)</f>
        <v>1</v>
      </c>
      <c r="GM34" s="10">
        <f>(GI34*GI$4)/(60*(1-GH$16)*0.6)</f>
        <v>2.5693400650043037</v>
      </c>
      <c r="GN34" s="10">
        <f t="shared" ref="GN34:GN48" si="46">(GJ34*GI$5)/(60*(1-GH$16)*0.75)</f>
        <v>0</v>
      </c>
      <c r="GO34" s="2">
        <f>[1]!ErlangC_Agents(GK34/60/GH$7,GI$6,0.8,GJ$6/60)</f>
        <v>11</v>
      </c>
      <c r="GP34" s="14">
        <f t="shared" ref="GP34:GP48" si="47">SUM(GL34:GO34)</f>
        <v>14.569340065004305</v>
      </c>
      <c r="GQ34" s="6">
        <f>[1]!ErlangC_ServiceLevel(GH34/60,GI$3,GL34*(1-GH$16),GJ$3/60)</f>
        <v>1</v>
      </c>
      <c r="GR34" s="6">
        <f>[1]!ErlangC_ServiceLevel(GK34/60/GH$7,GI$6,GO34*(1-GH$16),GJ$6/60)</f>
        <v>0.67073788009958313</v>
      </c>
      <c r="GS34" s="14">
        <f>[1]!ErlangC_ASA(GH34/60,GI$3,GL34*(1-GH$16))*60</f>
        <v>0</v>
      </c>
      <c r="GT34" s="17">
        <f>[2]!Abandon(GL34,GK$3,GH34,GI$3*60)</f>
        <v>0</v>
      </c>
      <c r="GU34" s="6">
        <f>(GH34*GI$3+GI34*GI$4+GJ34*GI$5+GK34/GH$7*GI$6)/(GP34*60)</f>
        <v>0.63445043862033912</v>
      </c>
    </row>
    <row r="35" spans="1:203">
      <c r="A35" s="8">
        <v>0.375</v>
      </c>
      <c r="B35" s="13">
        <v>6.3649919771390992E-2</v>
      </c>
      <c r="C35" s="9">
        <f t="shared" si="0"/>
        <v>0</v>
      </c>
      <c r="D35" s="9">
        <f t="shared" ref="D35:D48" si="48">D$25/15</f>
        <v>10.322580645161292</v>
      </c>
      <c r="E35" s="9">
        <f t="shared" si="1"/>
        <v>0</v>
      </c>
      <c r="F35" s="9">
        <f t="shared" ref="F35:F48" si="49">F$25*B35</f>
        <v>131.81693062333233</v>
      </c>
      <c r="G35" s="2">
        <f>[1]!ErlangC_Agents(C35/60,D$3,0.9,E$3/60)</f>
        <v>1</v>
      </c>
      <c r="H35" s="10">
        <f t="shared" ref="H35:H48" si="50">(D35*D$4)/(60*(1-C$16)*0.6)</f>
        <v>2.7748872702046485</v>
      </c>
      <c r="I35" s="10">
        <f t="shared" si="2"/>
        <v>0</v>
      </c>
      <c r="J35" s="2">
        <f>[1]!ErlangC_Agents(F35/60/C$7,D$6,0.8,E$6/60)</f>
        <v>21</v>
      </c>
      <c r="K35" s="14">
        <f t="shared" si="3"/>
        <v>24.774887270204648</v>
      </c>
      <c r="L35" s="6">
        <f>[1]!ErlangC_ServiceLevel(C35/60,D$3,G35*(1-C$16),E$3/60)</f>
        <v>1</v>
      </c>
      <c r="M35" s="6">
        <f>[1]!ErlangC_ServiceLevel(F35/60/C$7,D$6,J35*(1-C$16),E$6/60)</f>
        <v>0.72414991796087846</v>
      </c>
      <c r="N35" s="14">
        <f>[1]!ErlangC_ASA(C35/60,D$3,G35*(1-C$16))*60</f>
        <v>0</v>
      </c>
      <c r="O35" s="17">
        <f>[2]!Abandon(G35,F$3,C35,D$3*60)</f>
        <v>0</v>
      </c>
      <c r="P35" s="6">
        <f t="shared" ref="P35:P48" si="51">(C35*D$3+D35*D$4+E35*D$5+F35/C$7*D$6)/(K35*60)</f>
        <v>0.73390559334517902</v>
      </c>
      <c r="R35" s="8">
        <v>0.375</v>
      </c>
      <c r="S35" s="13">
        <v>6.3649919771390992E-2</v>
      </c>
      <c r="T35" s="9">
        <f t="shared" si="4"/>
        <v>0</v>
      </c>
      <c r="U35" s="9">
        <f t="shared" ref="U35:U48" si="52">U$25/15</f>
        <v>9.5238095238095237</v>
      </c>
      <c r="V35" s="9">
        <f t="shared" si="5"/>
        <v>0</v>
      </c>
      <c r="W35" s="9">
        <f t="shared" ref="W35:W48" si="53">W$25*S35</f>
        <v>133.89215266196175</v>
      </c>
      <c r="X35" s="2">
        <f>[1]!ErlangC_Agents(T35/60,U$3,0.9,V$3/60)</f>
        <v>1</v>
      </c>
      <c r="Y35" s="10">
        <f t="shared" ref="Y35:Y48" si="54">(U35*U$4)/(60*(1-T$16)*0.6)</f>
        <v>2.8446265005404792</v>
      </c>
      <c r="Z35" s="10">
        <f t="shared" si="6"/>
        <v>0</v>
      </c>
      <c r="AA35" s="2">
        <f>[1]!ErlangC_Agents(W35/60/T$7,U$6,0.8,V$6/60)</f>
        <v>24</v>
      </c>
      <c r="AB35" s="14">
        <f t="shared" si="7"/>
        <v>27.844626500540478</v>
      </c>
      <c r="AC35" s="6">
        <f>[1]!ErlangC_ServiceLevel(T35/60,U$3,X35*(1-T$16),V$3/60)</f>
        <v>1</v>
      </c>
      <c r="AD35" s="6">
        <f>[1]!ErlangC_ServiceLevel(W35/60/T$7,U$6,AA35*(1-T$16),V$6/60)</f>
        <v>0.6777303305391541</v>
      </c>
      <c r="AE35" s="14">
        <f>[1]!ErlangC_ASA(T35/60,U$3,X35*(1-T$16))*60</f>
        <v>0</v>
      </c>
      <c r="AF35" s="17">
        <f>[2]!Abandon(X35,W$3,T35,U$3*60)</f>
        <v>0</v>
      </c>
      <c r="AG35" s="6">
        <f t="shared" ref="AG35:AG48" si="55">(T35*U$3+U35*U$4+V35*U$5+W35/T$7*U$6)/(AB35*60)</f>
        <v>0.73249181947240705</v>
      </c>
      <c r="AI35" s="8">
        <v>0.375</v>
      </c>
      <c r="AJ35" s="13">
        <v>6.3649919771390992E-2</v>
      </c>
      <c r="AK35" s="9">
        <f t="shared" si="8"/>
        <v>0</v>
      </c>
      <c r="AL35" s="9">
        <f t="shared" ref="AL35:AL48" si="56">AL$25/15</f>
        <v>10.666666666666666</v>
      </c>
      <c r="AM35" s="9">
        <f t="shared" si="9"/>
        <v>0</v>
      </c>
      <c r="AN35" s="9">
        <f t="shared" ref="AN35:AN48" si="57">AN$25*AJ35</f>
        <v>125.24661632435001</v>
      </c>
      <c r="AO35" s="2">
        <f>[1]!ErlangC_Agents(AK35/60,AL$3,0.9,AM$3/60)</f>
        <v>1</v>
      </c>
      <c r="AP35" s="10">
        <f t="shared" ref="AP35:AP48" si="58">(AL35*AL$4)/(60*(1-AK$16)*0.6)</f>
        <v>3.1859816806053365</v>
      </c>
      <c r="AQ35" s="10">
        <f t="shared" si="10"/>
        <v>0</v>
      </c>
      <c r="AR35" s="2">
        <f>[1]!ErlangC_Agents(AN35/60/AK$7,AL$6,0.8,AM$6/60)</f>
        <v>23</v>
      </c>
      <c r="AS35" s="14">
        <f t="shared" si="11"/>
        <v>27.185981680605337</v>
      </c>
      <c r="AT35" s="6">
        <f>[1]!ErlangC_ServiceLevel(AK35/60,AL$3,AO35*(1-AK$16),AM$3/60)</f>
        <v>1</v>
      </c>
      <c r="AU35" s="6">
        <f>[1]!ErlangC_ServiceLevel(AN35/60/AK$7,AL$6,AR35*(1-AK$16),AM$6/60)</f>
        <v>0.67434848206158016</v>
      </c>
      <c r="AV35" s="14">
        <f>[1]!ErlangC_ASA(AK35/60,AL$3,AO35*(1-AK$16))*60</f>
        <v>0</v>
      </c>
      <c r="AW35" s="17">
        <f>[2]!Abandon(AO35,AN$3,AK35,AL$3*60)</f>
        <v>0</v>
      </c>
      <c r="AX35" s="6">
        <f t="shared" ref="AX35:AX48" si="59">(AK35*AL$3+AL35*AL$4+AM35*AL$5+AN35/AK$7*AL$6)/(AS35*60)</f>
        <v>0.72354023369448639</v>
      </c>
      <c r="AZ35" s="8">
        <v>0.375</v>
      </c>
      <c r="BA35" s="13">
        <v>6.3649919771390992E-2</v>
      </c>
      <c r="BB35" s="9">
        <f t="shared" si="12"/>
        <v>0</v>
      </c>
      <c r="BC35" s="9">
        <f t="shared" ref="BC35:BC48" si="60">BC$25/15</f>
        <v>10.133333333333333</v>
      </c>
      <c r="BD35" s="9">
        <f t="shared" si="13"/>
        <v>0</v>
      </c>
      <c r="BE35" s="9">
        <f t="shared" ref="BE35:BE48" si="61">BE$25*BA35</f>
        <v>118.81318357326319</v>
      </c>
      <c r="BF35" s="2">
        <f>[1]!ErlangC_Agents(BB35/60,BC$3,0.9,BD$3/60)</f>
        <v>1</v>
      </c>
      <c r="BG35" s="10">
        <f t="shared" ref="BG35:BG48" si="62">(BC35*BC$4)/(60*(1-BB$16)*0.6)</f>
        <v>3.0266825965750699</v>
      </c>
      <c r="BH35" s="10">
        <f t="shared" si="14"/>
        <v>0</v>
      </c>
      <c r="BI35" s="2">
        <f>[1]!ErlangC_Agents(BE35/60/BB$7,BC$6,0.8,BD$6/60)</f>
        <v>21</v>
      </c>
      <c r="BJ35" s="14">
        <f t="shared" si="15"/>
        <v>25.026682596575071</v>
      </c>
      <c r="BK35" s="6">
        <f>[1]!ErlangC_ServiceLevel(BB35/60,BC$3,BF35*(1-BB$16),BD$3/60)</f>
        <v>1</v>
      </c>
      <c r="BL35" s="6">
        <f>[1]!ErlangC_ServiceLevel(BE35/60/BB$7,BC$6,BI35*(1-BB$16),BD$6/60)</f>
        <v>0.71153174097322824</v>
      </c>
      <c r="BM35" s="14">
        <f>[1]!ErlangC_ASA(BB35/60,BC$3,BF35*(1-BB$16))*60</f>
        <v>0</v>
      </c>
      <c r="BN35" s="17">
        <f>[2]!Abandon(BF35,BE$3,BB35,BC$3*60)</f>
        <v>0</v>
      </c>
      <c r="BO35" s="6">
        <f t="shared" ref="BO35:BO48" si="63">(BB35*BC$3+BC35*BC$4+BD35*BC$5+BE35/BB$7*BC$6)/(BJ35*60)</f>
        <v>0.73438867595357682</v>
      </c>
      <c r="BQ35" s="8">
        <v>0.375</v>
      </c>
      <c r="BR35" s="13">
        <v>6.3649919771390992E-2</v>
      </c>
      <c r="BS35" s="9">
        <f t="shared" si="16"/>
        <v>0</v>
      </c>
      <c r="BT35" s="9">
        <f t="shared" ref="BT35:BT48" si="64">BT$25/15</f>
        <v>9.4623655913978499</v>
      </c>
      <c r="BU35" s="9">
        <f t="shared" si="17"/>
        <v>0</v>
      </c>
      <c r="BV35" s="9">
        <f t="shared" ref="BV35:BV48" si="65">BV$25*BR35</f>
        <v>109.84744218611026</v>
      </c>
      <c r="BW35" s="2">
        <f>[1]!ErlangC_Agents(BS35/60,BT$3,0.9,BU$3/60)</f>
        <v>1</v>
      </c>
      <c r="BX35" s="10">
        <f t="shared" ref="BX35:BX48" si="66">(BT35*BT$4)/(60*(1-BS$16)*0.6)</f>
        <v>2.8262740715047343</v>
      </c>
      <c r="BY35" s="10">
        <f t="shared" si="18"/>
        <v>0</v>
      </c>
      <c r="BZ35" s="2">
        <f>[1]!ErlangC_Agents(BV35/60/BS$7,BT$6,0.8,BU$6/60)</f>
        <v>20</v>
      </c>
      <c r="CA35" s="14">
        <f t="shared" si="19"/>
        <v>23.826274071504734</v>
      </c>
      <c r="CB35" s="6">
        <f>[1]!ErlangC_ServiceLevel(BS35/60,BT$3,BW35*(1-BS$16),BU$3/60)</f>
        <v>1</v>
      </c>
      <c r="CC35" s="6">
        <f>[1]!ErlangC_ServiceLevel(BV35/60/BS$7,BT$6,BZ35*(1-BS$16),BU$6/60)</f>
        <v>0.75357613423986414</v>
      </c>
      <c r="CD35" s="14">
        <f>[1]!ErlangC_ASA(BS35/60,BT$3,BW35*(1-BS$16))*60</f>
        <v>0</v>
      </c>
      <c r="CE35" s="17">
        <f>[2]!Abandon(BW35,BV$3,BS35,BT$3*60)</f>
        <v>0</v>
      </c>
      <c r="CF35" s="6">
        <f t="shared" ref="CF35:CF48" si="67">(BS35*BT$3+BT35*BT$4+BU35*BT$5+BV35/BS$7*BT$6)/(CA35*60)</f>
        <v>0.71383427776896446</v>
      </c>
      <c r="CH35" s="8">
        <v>0.375</v>
      </c>
      <c r="CI35" s="13">
        <v>6.3649919771390992E-2</v>
      </c>
      <c r="CJ35" s="9">
        <f t="shared" si="20"/>
        <v>0</v>
      </c>
      <c r="CK35" s="9">
        <f t="shared" ref="CK35:CK48" si="68">CK$25/15</f>
        <v>10.133333333333333</v>
      </c>
      <c r="CL35" s="9">
        <f t="shared" si="21"/>
        <v>0</v>
      </c>
      <c r="CM35" s="9">
        <f t="shared" ref="CM35:CM48" si="69">CM$25*CI35</f>
        <v>134.72566351611093</v>
      </c>
      <c r="CN35" s="2">
        <f>[1]!ErlangC_Agents(CJ35/60,CK$3,0.9,CL$3/60)</f>
        <v>1</v>
      </c>
      <c r="CO35" s="10">
        <f t="shared" ref="CO35:CO48" si="70">(CK35*CK$4)/(60*(1-CJ$16)*0.6)</f>
        <v>3.0266825965750699</v>
      </c>
      <c r="CP35" s="10">
        <f t="shared" si="22"/>
        <v>0</v>
      </c>
      <c r="CQ35" s="2">
        <f>[1]!ErlangC_Agents(CM35/60/CJ$7,CK$6,0.8,CL$6/60)</f>
        <v>24</v>
      </c>
      <c r="CR35" s="14">
        <f t="shared" si="23"/>
        <v>28.026682596575071</v>
      </c>
      <c r="CS35" s="6">
        <f>[1]!ErlangC_ServiceLevel(CJ35/60,CK$3,CN35*(1-CJ$16),CL$3/60)</f>
        <v>1</v>
      </c>
      <c r="CT35" s="6">
        <f>[1]!ErlangC_ServiceLevel(CM35/60/CJ$7,CK$6,CQ35*(1-CJ$16),CL$6/60)</f>
        <v>0.61420246622878316</v>
      </c>
      <c r="CU35" s="14">
        <f>[1]!ErlangC_ASA(CJ35/60,CK$3,CN35*(1-CJ$16))*60</f>
        <v>0</v>
      </c>
      <c r="CV35" s="17">
        <f>[2]!Abandon(CN35,CM$3,CJ35,CK$3*60)</f>
        <v>0</v>
      </c>
      <c r="CW35" s="6">
        <f t="shared" ref="CW35:CW48" si="71">(CJ35*CK$3+CK35*CK$4+CL35*CK$5+CM35/CJ$7*CK$6)/(CR35*60)</f>
        <v>0.74698145869364008</v>
      </c>
      <c r="CY35" s="8">
        <v>0.375</v>
      </c>
      <c r="CZ35" s="13">
        <v>6.3649919771390992E-2</v>
      </c>
      <c r="DA35" s="9">
        <f t="shared" si="24"/>
        <v>0</v>
      </c>
      <c r="DB35" s="9">
        <f t="shared" ref="DB35:DB48" si="72">DB$25/15</f>
        <v>9.4623655913978499</v>
      </c>
      <c r="DC35" s="9">
        <f t="shared" si="25"/>
        <v>0</v>
      </c>
      <c r="DD35" s="9">
        <f t="shared" ref="DD35:DD48" si="73">DD$25*CZ35</f>
        <v>125.24661632435001</v>
      </c>
      <c r="DE35" s="2">
        <f>[1]!ErlangC_Agents(DA35/60,DB$3,0.9,DC$3/60)</f>
        <v>1</v>
      </c>
      <c r="DF35" s="10">
        <f t="shared" ref="DF35:DF48" si="74">(DB35*DB$4)/(60*(1-DA$16)*0.6)</f>
        <v>2.8262740715047343</v>
      </c>
      <c r="DG35" s="10">
        <f t="shared" si="26"/>
        <v>0</v>
      </c>
      <c r="DH35" s="2">
        <f>[1]!ErlangC_Agents(DD35/60/DA$7,DB$6,0.8,DC$6/60)</f>
        <v>22</v>
      </c>
      <c r="DI35" s="14">
        <f t="shared" si="27"/>
        <v>25.826274071504734</v>
      </c>
      <c r="DJ35" s="6">
        <f>[1]!ErlangC_ServiceLevel(DA35/60,DB$3,DE35*(1-DA$16),DC$3/60)</f>
        <v>1</v>
      </c>
      <c r="DK35" s="6">
        <f>[1]!ErlangC_ServiceLevel(DD35/60/DA$7,DB$6,DH35*(1-DA$16),DC$6/60)</f>
        <v>0.57622357722937989</v>
      </c>
      <c r="DL35" s="14">
        <f>[1]!ErlangC_ASA(DA35/60,DB$3,DE35*(1-DA$16))*60</f>
        <v>0</v>
      </c>
      <c r="DM35" s="17">
        <f>[2]!Abandon(DE35,DD$3,DA35,DB$3*60)</f>
        <v>0</v>
      </c>
      <c r="DN35" s="6">
        <f t="shared" ref="DN35:DN48" si="75">(DA35*DB$3+DB35*DB$4+DC35*DB$5+DD35/DA$7*DB$6)/(DI35*60)</f>
        <v>0.74231491581396347</v>
      </c>
      <c r="DP35" s="8">
        <v>0.375</v>
      </c>
      <c r="DQ35" s="13">
        <v>6.3649919771390992E-2</v>
      </c>
      <c r="DR35" s="9">
        <f t="shared" si="28"/>
        <v>0</v>
      </c>
      <c r="DS35" s="9">
        <f t="shared" ref="DS35:DS48" si="76">DS$25/15</f>
        <v>8.6021505376344081</v>
      </c>
      <c r="DT35" s="9">
        <f t="shared" si="29"/>
        <v>0</v>
      </c>
      <c r="DU35" s="9">
        <f t="shared" ref="DU35:DU48" si="77">DU$25*DQ35</f>
        <v>123.19339310591805</v>
      </c>
      <c r="DV35" s="2">
        <f>[1]!ErlangC_Agents(DR35/60,DS$3,0.9,DT$3/60)</f>
        <v>1</v>
      </c>
      <c r="DW35" s="10">
        <f t="shared" ref="DW35:DW48" si="78">(DS35*DS$4)/(60*(1-DR$16)*0.6)</f>
        <v>2.5693400650043037</v>
      </c>
      <c r="DX35" s="10">
        <f t="shared" si="30"/>
        <v>0</v>
      </c>
      <c r="DY35" s="2">
        <f>[1]!ErlangC_Agents(DU35/60/DR$7,DS$6,0.8,DT$6/60)</f>
        <v>22</v>
      </c>
      <c r="DZ35" s="14">
        <f t="shared" si="31"/>
        <v>25.569340065004305</v>
      </c>
      <c r="EA35" s="6">
        <f>[1]!ErlangC_ServiceLevel(DR35/60,DS$3,DV35*(1-DR$16),DT$3/60)</f>
        <v>1</v>
      </c>
      <c r="EB35" s="6">
        <f>[1]!ErlangC_ServiceLevel(DU35/60/DR$7,DS$6,DY35*(1-DR$16),DT$6/60)</f>
        <v>0.62357100345139571</v>
      </c>
      <c r="EC35" s="14">
        <f>[1]!ErlangC_ASA(DR35/60,DS$3,DV35*(1-DR$16))*60</f>
        <v>0</v>
      </c>
      <c r="ED35" s="17">
        <f>[2]!Abandon(DV35,DU$3,DR35,DS$3*60)</f>
        <v>0</v>
      </c>
      <c r="EE35" s="6">
        <f t="shared" ref="EE35:EE48" si="79">(DR35*DS$3+DS35*DS$4+DT35*DS$5+DU35/DR$7*DS$6)/(DZ35*60)</f>
        <v>0.73288674107297114</v>
      </c>
      <c r="EG35" s="8">
        <v>0.375</v>
      </c>
      <c r="EH35" s="13">
        <v>6.3649919771390992E-2</v>
      </c>
      <c r="EI35" s="9">
        <f t="shared" si="32"/>
        <v>0</v>
      </c>
      <c r="EJ35" s="9">
        <f t="shared" ref="EJ35:EJ48" si="80">EJ$25/15</f>
        <v>8.8888888888888893</v>
      </c>
      <c r="EK35" s="9">
        <f t="shared" si="33"/>
        <v>0</v>
      </c>
      <c r="EL35" s="9">
        <f t="shared" ref="EL35:EL48" si="81">EL$25*EH35</f>
        <v>125.17817555040229</v>
      </c>
      <c r="EM35" s="2">
        <f>[1]!ErlangC_Agents(EI35/60,EJ$3,0.9,EK$3/60)</f>
        <v>1</v>
      </c>
      <c r="EN35" s="10">
        <f t="shared" ref="EN35:EN48" si="82">(EJ35*EJ$4)/(60*(1-EI$16)*0.6)</f>
        <v>2.6549847338377806</v>
      </c>
      <c r="EO35" s="10">
        <f t="shared" si="34"/>
        <v>0</v>
      </c>
      <c r="EP35" s="2">
        <f>[1]!ErlangC_Agents(EL35/60/EI$7,EJ$6,0.8,EK$6/60)</f>
        <v>22</v>
      </c>
      <c r="EQ35" s="14">
        <f t="shared" si="35"/>
        <v>25.654984733837779</v>
      </c>
      <c r="ER35" s="6">
        <f>[1]!ErlangC_ServiceLevel(EI35/60,EJ$3,EM35*(1-EI$16),EK$3/60)</f>
        <v>1</v>
      </c>
      <c r="ES35" s="6">
        <f>[1]!ErlangC_ServiceLevel(EL35/60/EI$7,EJ$6,EP35*(1-EI$16),EK$6/60)</f>
        <v>0.57786800456961296</v>
      </c>
      <c r="ET35" s="14">
        <f>[1]!ErlangC_ASA(EI35/60,EJ$3,EM35*(1-EI$16))*60</f>
        <v>0</v>
      </c>
      <c r="EU35" s="17">
        <f>[2]!Abandon(EM35,EL$3,EI35,EJ$3*60)</f>
        <v>0</v>
      </c>
      <c r="EV35" s="6">
        <f t="shared" ref="EV35:EV48" si="83">(EI35*EJ$3+EJ35*EJ$4+EK35*EJ$5+EL35/EI$7*EJ$6)/(EQ35*60)</f>
        <v>0.74317076822947992</v>
      </c>
      <c r="EX35" s="8">
        <v>0.375</v>
      </c>
      <c r="EY35" s="13">
        <v>6.3649919771390992E-2</v>
      </c>
      <c r="EZ35" s="9">
        <f t="shared" si="36"/>
        <v>0</v>
      </c>
      <c r="FA35" s="9">
        <f t="shared" ref="FA35:FA48" si="84">FA$25/15</f>
        <v>9.4623655913978499</v>
      </c>
      <c r="FB35" s="9">
        <f t="shared" si="37"/>
        <v>0</v>
      </c>
      <c r="FC35" s="9">
        <f t="shared" ref="FC35:FC48" si="85">FC$25*EY35</f>
        <v>123.19339310591805</v>
      </c>
      <c r="FD35" s="2">
        <f>[1]!ErlangC_Agents(EZ35/60,FA$3,0.9,FB$3/60)</f>
        <v>1</v>
      </c>
      <c r="FE35" s="10">
        <f t="shared" ref="FE35:FE48" si="86">(FA35*FA$4)/(60*(1-EZ$16)*0.6)</f>
        <v>2.8262740715047343</v>
      </c>
      <c r="FF35" s="10">
        <f t="shared" si="38"/>
        <v>0</v>
      </c>
      <c r="FG35" s="2">
        <f>[1]!ErlangC_Agents(FC35/60/EZ$7,FA$6,0.8,FB$6/60)</f>
        <v>22</v>
      </c>
      <c r="FH35" s="14">
        <f t="shared" si="39"/>
        <v>25.826274071504734</v>
      </c>
      <c r="FI35" s="6">
        <f>[1]!ErlangC_ServiceLevel(EZ35/60,FA$3,FD35*(1-EZ$16),FB$3/60)</f>
        <v>1</v>
      </c>
      <c r="FJ35" s="6">
        <f>[1]!ErlangC_ServiceLevel(FC35/60/EZ$7,FA$6,FG35*(1-EZ$16),FB$6/60)</f>
        <v>0.62357100345139571</v>
      </c>
      <c r="FK35" s="14">
        <f>[1]!ErlangC_ASA(EZ35/60,FA$3,FD35*(1-EZ$16))*60</f>
        <v>0</v>
      </c>
      <c r="FL35" s="17">
        <f>[2]!Abandon(FD35,FC$3,EZ35,FA$3*60)</f>
        <v>0</v>
      </c>
      <c r="FM35" s="6">
        <f t="shared" ref="FM35:FM48" si="87">(EZ35*FA$3+FA35*FA$4+FB35*FA$5+FC35/EZ$7*FA$6)/(FH35*60)</f>
        <v>0.73114687139826418</v>
      </c>
      <c r="FO35" s="8">
        <v>0.375</v>
      </c>
      <c r="FP35" s="13">
        <v>6.3649919771390992E-2</v>
      </c>
      <c r="FQ35" s="9">
        <f t="shared" si="40"/>
        <v>0</v>
      </c>
      <c r="FR35" s="9">
        <f t="shared" ref="FR35:FR48" si="88">FR$25/15</f>
        <v>8.8888888888888893</v>
      </c>
      <c r="FS35" s="9">
        <f t="shared" si="41"/>
        <v>0</v>
      </c>
      <c r="FT35" s="9">
        <f t="shared" ref="FT35:FT48" si="89">FT$25*FP35</f>
        <v>120.93484756564288</v>
      </c>
      <c r="FU35" s="2">
        <f>[1]!ErlangC_Agents(FQ35/60,FR$3,0.9,FS$3/60)</f>
        <v>1</v>
      </c>
      <c r="FV35" s="10">
        <f t="shared" ref="FV35:FV48" si="90">(FR35*FR$4)/(60*(1-FQ$16)*0.6)</f>
        <v>2.6549847338377806</v>
      </c>
      <c r="FW35" s="10">
        <f t="shared" si="42"/>
        <v>0</v>
      </c>
      <c r="FX35" s="2">
        <f>[1]!ErlangC_Agents(FT35/60/FQ$7,FR$6,0.8,FS$6/60)</f>
        <v>22</v>
      </c>
      <c r="FY35" s="14">
        <f t="shared" si="43"/>
        <v>25.654984733837779</v>
      </c>
      <c r="FZ35" s="6">
        <f>[1]!ErlangC_ServiceLevel(FQ35/60,FR$3,FU35*(1-FQ$16),FS$3/60)</f>
        <v>1</v>
      </c>
      <c r="GA35" s="6">
        <f>[1]!ErlangC_ServiceLevel(FT35/60/FQ$7,FR$6,FX35*(1-FQ$16),FS$6/60)</f>
        <v>0.67106576401440177</v>
      </c>
      <c r="GB35" s="14">
        <f>[1]!ErlangC_ASA(FQ35/60,FR$3,FU35*(1-FQ$16))*60</f>
        <v>0</v>
      </c>
      <c r="GC35" s="17">
        <f>[2]!Abandon(FU35,FT$3,FQ35,FR$3*60)</f>
        <v>0</v>
      </c>
      <c r="GD35" s="6">
        <f t="shared" ref="GD35:GD48" si="91">(FQ35*FR$3+FR35*FR$4+FS35*FR$5+FT35/FQ$7*FR$6)/(FY35*60)</f>
        <v>0.71993604186249049</v>
      </c>
      <c r="GF35" s="8">
        <v>0.375</v>
      </c>
      <c r="GG35" s="13">
        <v>6.3649919771390992E-2</v>
      </c>
      <c r="GH35" s="9">
        <f t="shared" si="44"/>
        <v>0</v>
      </c>
      <c r="GI35" s="9">
        <f t="shared" ref="GI35:GI48" si="92">GI$25/15</f>
        <v>8.6021505376344081</v>
      </c>
      <c r="GJ35" s="9">
        <f t="shared" si="45"/>
        <v>0</v>
      </c>
      <c r="GK35" s="9">
        <f t="shared" ref="GK35:GK48" si="93">GK$25*GG35</f>
        <v>121.14016988748608</v>
      </c>
      <c r="GL35" s="2">
        <f>[1]!ErlangC_Agents(GH35/60,GI$3,0.9,GJ$3/60)</f>
        <v>1</v>
      </c>
      <c r="GM35" s="10">
        <f t="shared" ref="GM35:GM48" si="94">(GI35*GI$4)/(60*(1-GH$16)*0.6)</f>
        <v>2.5693400650043037</v>
      </c>
      <c r="GN35" s="10">
        <f t="shared" si="46"/>
        <v>0</v>
      </c>
      <c r="GO35" s="2">
        <f>[1]!ErlangC_Agents(GK35/60/GH$7,GI$6,0.8,GJ$6/60)</f>
        <v>22</v>
      </c>
      <c r="GP35" s="14">
        <f t="shared" si="47"/>
        <v>25.569340065004305</v>
      </c>
      <c r="GQ35" s="6">
        <f>[1]!ErlangC_ServiceLevel(GH35/60,GI$3,GL35*(1-GH$16),GJ$3/60)</f>
        <v>1</v>
      </c>
      <c r="GR35" s="6">
        <f>[1]!ErlangC_ServiceLevel(GK35/60/GH$7,GI$6,GO35*(1-GH$16),GJ$6/60)</f>
        <v>0.66694006360552682</v>
      </c>
      <c r="GS35" s="14">
        <f>[1]!ErlangC_ASA(GH35/60,GI$3,GL35*(1-GH$16))*60</f>
        <v>0</v>
      </c>
      <c r="GT35" s="17">
        <f>[2]!Abandon(GL35,GK$3,GH35,GI$3*60)</f>
        <v>0</v>
      </c>
      <c r="GU35" s="6">
        <f t="shared" ref="GU35:GU48" si="95">(GH35*GI$3+GI35*GI$4+GJ35*GI$5+GK35/GH$7*GI$6)/(GP35*60)</f>
        <v>0.72160647434769321</v>
      </c>
    </row>
    <row r="36" spans="1:203">
      <c r="A36" s="8">
        <v>0.41666666666666669</v>
      </c>
      <c r="B36" s="13">
        <v>8.3880002948330507E-2</v>
      </c>
      <c r="C36" s="9">
        <f t="shared" si="0"/>
        <v>0</v>
      </c>
      <c r="D36" s="9">
        <f t="shared" si="48"/>
        <v>10.322580645161292</v>
      </c>
      <c r="E36" s="9">
        <f t="shared" si="1"/>
        <v>0</v>
      </c>
      <c r="F36" s="9">
        <f t="shared" si="49"/>
        <v>173.71278029944577</v>
      </c>
      <c r="G36" s="2">
        <f>[1]!ErlangC_Agents(C36/60,D$3,0.9,E$3/60)</f>
        <v>1</v>
      </c>
      <c r="H36" s="10">
        <f t="shared" si="50"/>
        <v>2.7748872702046485</v>
      </c>
      <c r="I36" s="10">
        <f t="shared" si="2"/>
        <v>0</v>
      </c>
      <c r="J36" s="2">
        <f>[1]!ErlangC_Agents(F36/60/C$7,D$6,0.8,E$6/60)</f>
        <v>27</v>
      </c>
      <c r="K36" s="14">
        <f t="shared" si="3"/>
        <v>30.774887270204648</v>
      </c>
      <c r="L36" s="6">
        <f>[1]!ErlangC_ServiceLevel(C36/60,D$3,G36*(1-C$16),E$3/60)</f>
        <v>1</v>
      </c>
      <c r="M36" s="6">
        <f>[1]!ErlangC_ServiceLevel(F36/60/C$7,D$6,J36*(1-C$16),E$6/60)</f>
        <v>0.64504787581936129</v>
      </c>
      <c r="N36" s="14">
        <f>[1]!ErlangC_ASA(C36/60,D$3,G36*(1-C$16))*60</f>
        <v>0</v>
      </c>
      <c r="O36" s="17">
        <f>[2]!Abandon(G36,F$3,C36,D$3*60)</f>
        <v>0</v>
      </c>
      <c r="P36" s="6">
        <f t="shared" si="51"/>
        <v>0.76261158512366367</v>
      </c>
      <c r="R36" s="8">
        <v>0.41666666666666669</v>
      </c>
      <c r="S36" s="13">
        <v>8.3880002948330507E-2</v>
      </c>
      <c r="T36" s="9">
        <f t="shared" si="4"/>
        <v>0</v>
      </c>
      <c r="U36" s="9">
        <f t="shared" si="52"/>
        <v>9.5238095238095237</v>
      </c>
      <c r="V36" s="9">
        <f t="shared" si="5"/>
        <v>0</v>
      </c>
      <c r="W36" s="9">
        <f t="shared" si="53"/>
        <v>176.44757763059522</v>
      </c>
      <c r="X36" s="2">
        <f>[1]!ErlangC_Agents(T36/60,U$3,0.9,V$3/60)</f>
        <v>1</v>
      </c>
      <c r="Y36" s="10">
        <f t="shared" si="54"/>
        <v>2.8446265005404792</v>
      </c>
      <c r="Z36" s="10">
        <f t="shared" si="6"/>
        <v>0</v>
      </c>
      <c r="AA36" s="2">
        <f>[1]!ErlangC_Agents(W36/60/T$7,U$6,0.8,V$6/60)</f>
        <v>30</v>
      </c>
      <c r="AB36" s="14">
        <f t="shared" si="7"/>
        <v>33.844626500540478</v>
      </c>
      <c r="AC36" s="6">
        <f>[1]!ErlangC_ServiceLevel(T36/60,U$3,X36*(1-T$16),V$3/60)</f>
        <v>1</v>
      </c>
      <c r="AD36" s="6">
        <f>[1]!ErlangC_ServiceLevel(W36/60/T$7,U$6,AA36*(1-T$16),V$6/60)</f>
        <v>0.63603224272365455</v>
      </c>
      <c r="AE36" s="14">
        <f>[1]!ErlangC_ASA(T36/60,U$3,X36*(1-T$16))*60</f>
        <v>0</v>
      </c>
      <c r="AF36" s="17">
        <f>[2]!Abandon(X36,W$3,T36,U$3*60)</f>
        <v>0</v>
      </c>
      <c r="AG36" s="6">
        <f t="shared" si="55"/>
        <v>0.77926654357312264</v>
      </c>
      <c r="AI36" s="8">
        <v>0.41666666666666669</v>
      </c>
      <c r="AJ36" s="13">
        <v>8.3880002948330507E-2</v>
      </c>
      <c r="AK36" s="9">
        <f t="shared" si="8"/>
        <v>0</v>
      </c>
      <c r="AL36" s="9">
        <f t="shared" si="56"/>
        <v>10.666666666666666</v>
      </c>
      <c r="AM36" s="9">
        <f t="shared" si="9"/>
        <v>0</v>
      </c>
      <c r="AN36" s="9">
        <f t="shared" si="57"/>
        <v>165.05419934994069</v>
      </c>
      <c r="AO36" s="2">
        <f>[1]!ErlangC_Agents(AK36/60,AL$3,0.9,AM$3/60)</f>
        <v>1</v>
      </c>
      <c r="AP36" s="10">
        <f t="shared" si="58"/>
        <v>3.1859816806053365</v>
      </c>
      <c r="AQ36" s="10">
        <f t="shared" si="10"/>
        <v>0</v>
      </c>
      <c r="AR36" s="2">
        <f>[1]!ErlangC_Agents(AN36/60/AK$7,AL$6,0.8,AM$6/60)</f>
        <v>29</v>
      </c>
      <c r="AS36" s="14">
        <f t="shared" si="11"/>
        <v>33.185981680605337</v>
      </c>
      <c r="AT36" s="6">
        <f>[1]!ErlangC_ServiceLevel(AK36/60,AL$3,AO36*(1-AK$16),AM$3/60)</f>
        <v>1</v>
      </c>
      <c r="AU36" s="6">
        <f>[1]!ErlangC_ServiceLevel(AN36/60/AK$7,AL$6,AR36*(1-AK$16),AM$6/60)</f>
        <v>0.6680432163583232</v>
      </c>
      <c r="AV36" s="14">
        <f>[1]!ErlangC_ASA(AK36/60,AL$3,AO36*(1-AK$16))*60</f>
        <v>0</v>
      </c>
      <c r="AW36" s="17">
        <f>[2]!Abandon(AO36,AN$3,AK36,AL$3*60)</f>
        <v>0</v>
      </c>
      <c r="AX36" s="6">
        <f t="shared" si="59"/>
        <v>0.76408615413365277</v>
      </c>
      <c r="AZ36" s="8">
        <v>0.41666666666666669</v>
      </c>
      <c r="BA36" s="13">
        <v>8.3880002948330507E-2</v>
      </c>
      <c r="BB36" s="9">
        <f t="shared" si="12"/>
        <v>0</v>
      </c>
      <c r="BC36" s="9">
        <f t="shared" si="60"/>
        <v>10.133333333333333</v>
      </c>
      <c r="BD36" s="9">
        <f t="shared" si="13"/>
        <v>0</v>
      </c>
      <c r="BE36" s="9">
        <f t="shared" si="61"/>
        <v>156.57600550355028</v>
      </c>
      <c r="BF36" s="2">
        <f>[1]!ErlangC_Agents(BB36/60,BC$3,0.9,BD$3/60)</f>
        <v>1</v>
      </c>
      <c r="BG36" s="10">
        <f t="shared" si="62"/>
        <v>3.0266825965750699</v>
      </c>
      <c r="BH36" s="10">
        <f t="shared" si="14"/>
        <v>0</v>
      </c>
      <c r="BI36" s="2">
        <f>[1]!ErlangC_Agents(BE36/60/BB$7,BC$6,0.8,BD$6/60)</f>
        <v>27</v>
      </c>
      <c r="BJ36" s="14">
        <f t="shared" si="15"/>
        <v>31.026682596575071</v>
      </c>
      <c r="BK36" s="6">
        <f>[1]!ErlangC_ServiceLevel(BB36/60,BC$3,BF36*(1-BB$16),BD$3/60)</f>
        <v>1</v>
      </c>
      <c r="BL36" s="6">
        <f>[1]!ErlangC_ServiceLevel(BE36/60/BB$7,BC$6,BI36*(1-BB$16),BD$6/60)</f>
        <v>0.62842243375896412</v>
      </c>
      <c r="BM36" s="14">
        <f>[1]!ErlangC_ASA(BB36/60,BC$3,BF36*(1-BB$16))*60</f>
        <v>0</v>
      </c>
      <c r="BN36" s="17">
        <f>[2]!Abandon(BF36,BE$3,BB36,BC$3*60)</f>
        <v>0</v>
      </c>
      <c r="BO36" s="6">
        <f t="shared" si="63"/>
        <v>0.76334585846509651</v>
      </c>
      <c r="BQ36" s="8">
        <v>0.41666666666666669</v>
      </c>
      <c r="BR36" s="13">
        <v>8.3880002948330507E-2</v>
      </c>
      <c r="BS36" s="9">
        <f t="shared" si="16"/>
        <v>0</v>
      </c>
      <c r="BT36" s="9">
        <f t="shared" si="64"/>
        <v>9.4623655913978499</v>
      </c>
      <c r="BU36" s="9">
        <f t="shared" si="17"/>
        <v>0</v>
      </c>
      <c r="BV36" s="9">
        <f t="shared" si="65"/>
        <v>144.76065024953812</v>
      </c>
      <c r="BW36" s="2">
        <f>[1]!ErlangC_Agents(BS36/60,BT$3,0.9,BU$3/60)</f>
        <v>1</v>
      </c>
      <c r="BX36" s="10">
        <f t="shared" si="66"/>
        <v>2.8262740715047343</v>
      </c>
      <c r="BY36" s="10">
        <f t="shared" si="18"/>
        <v>0</v>
      </c>
      <c r="BZ36" s="2">
        <f>[1]!ErlangC_Agents(BV36/60/BS$7,BT$6,0.8,BU$6/60)</f>
        <v>25</v>
      </c>
      <c r="CA36" s="14">
        <f t="shared" si="19"/>
        <v>28.826274071504734</v>
      </c>
      <c r="CB36" s="6">
        <f>[1]!ErlangC_ServiceLevel(BS36/60,BT$3,BW36*(1-BS$16),BU$3/60)</f>
        <v>1</v>
      </c>
      <c r="CC36" s="6">
        <f>[1]!ErlangC_ServiceLevel(BV36/60/BS$7,BT$6,BZ36*(1-BS$16),BU$6/60)</f>
        <v>0.59334094029655349</v>
      </c>
      <c r="CD36" s="14">
        <f>[1]!ErlangC_ASA(BS36/60,BT$3,BW36*(1-BS$16))*60</f>
        <v>0</v>
      </c>
      <c r="CE36" s="17">
        <f>[2]!Abandon(BW36,BV$3,BS36,BT$3*60)</f>
        <v>0</v>
      </c>
      <c r="CF36" s="6">
        <f t="shared" si="67"/>
        <v>0.76015670826746951</v>
      </c>
      <c r="CH36" s="8">
        <v>0.41666666666666669</v>
      </c>
      <c r="CI36" s="13">
        <v>8.3880002948330507E-2</v>
      </c>
      <c r="CJ36" s="9">
        <f t="shared" si="20"/>
        <v>0</v>
      </c>
      <c r="CK36" s="9">
        <f t="shared" si="68"/>
        <v>10.133333333333333</v>
      </c>
      <c r="CL36" s="9">
        <f t="shared" si="21"/>
        <v>0</v>
      </c>
      <c r="CM36" s="9">
        <f t="shared" si="69"/>
        <v>177.54600624063289</v>
      </c>
      <c r="CN36" s="2">
        <f>[1]!ErlangC_Agents(CJ36/60,CK$3,0.9,CL$3/60)</f>
        <v>1</v>
      </c>
      <c r="CO36" s="10">
        <f t="shared" si="70"/>
        <v>3.0266825965750699</v>
      </c>
      <c r="CP36" s="10">
        <f t="shared" si="22"/>
        <v>0</v>
      </c>
      <c r="CQ36" s="2">
        <f>[1]!ErlangC_Agents(CM36/60/CJ$7,CK$6,0.8,CL$6/60)</f>
        <v>31</v>
      </c>
      <c r="CR36" s="14">
        <f t="shared" si="23"/>
        <v>35.026682596575071</v>
      </c>
      <c r="CS36" s="6">
        <f>[1]!ErlangC_ServiceLevel(CJ36/60,CK$3,CN36*(1-CJ$16),CL$3/60)</f>
        <v>1</v>
      </c>
      <c r="CT36" s="6">
        <f>[1]!ErlangC_ServiceLevel(CM36/60/CJ$7,CK$6,CQ36*(1-CJ$16),CL$6/60)</f>
        <v>0.68069274254780732</v>
      </c>
      <c r="CU36" s="14">
        <f>[1]!ErlangC_ASA(CJ36/60,CK$3,CN36*(1-CJ$16))*60</f>
        <v>0</v>
      </c>
      <c r="CV36" s="17">
        <f>[2]!Abandon(CN36,CM$3,CJ36,CK$3*60)</f>
        <v>0</v>
      </c>
      <c r="CW36" s="6">
        <f t="shared" si="71"/>
        <v>0.77234274160943173</v>
      </c>
      <c r="CY36" s="8">
        <v>0.41666666666666669</v>
      </c>
      <c r="CZ36" s="13">
        <v>8.3880002948330507E-2</v>
      </c>
      <c r="DA36" s="9">
        <f t="shared" si="24"/>
        <v>0</v>
      </c>
      <c r="DB36" s="9">
        <f t="shared" si="72"/>
        <v>9.4623655913978499</v>
      </c>
      <c r="DC36" s="9">
        <f t="shared" si="25"/>
        <v>0</v>
      </c>
      <c r="DD36" s="9">
        <f t="shared" si="73"/>
        <v>165.05419934994069</v>
      </c>
      <c r="DE36" s="2">
        <f>[1]!ErlangC_Agents(DA36/60,DB$3,0.9,DC$3/60)</f>
        <v>1</v>
      </c>
      <c r="DF36" s="10">
        <f t="shared" si="74"/>
        <v>2.8262740715047343</v>
      </c>
      <c r="DG36" s="10">
        <f t="shared" si="26"/>
        <v>0</v>
      </c>
      <c r="DH36" s="2">
        <f>[1]!ErlangC_Agents(DD36/60/DA$7,DB$6,0.8,DC$6/60)</f>
        <v>28</v>
      </c>
      <c r="DI36" s="14">
        <f t="shared" si="27"/>
        <v>31.826274071504734</v>
      </c>
      <c r="DJ36" s="6">
        <f>[1]!ErlangC_ServiceLevel(DA36/60,DB$3,DE36*(1-DA$16),DC$3/60)</f>
        <v>1</v>
      </c>
      <c r="DK36" s="6">
        <f>[1]!ErlangC_ServiceLevel(DD36/60/DA$7,DB$6,DH36*(1-DA$16),DC$6/60)</f>
        <v>0.59402722954736276</v>
      </c>
      <c r="DL36" s="14">
        <f>[1]!ErlangC_ASA(DA36/60,DB$3,DE36*(1-DA$16))*60</f>
        <v>0</v>
      </c>
      <c r="DM36" s="17">
        <f>[2]!Abandon(DE36,DD$3,DA36,DB$3*60)</f>
        <v>0</v>
      </c>
      <c r="DN36" s="6">
        <f t="shared" si="75"/>
        <v>0.77807556181540249</v>
      </c>
      <c r="DP36" s="8">
        <v>0.41666666666666669</v>
      </c>
      <c r="DQ36" s="13">
        <v>8.3880002948330507E-2</v>
      </c>
      <c r="DR36" s="9">
        <f t="shared" si="28"/>
        <v>0</v>
      </c>
      <c r="DS36" s="9">
        <f t="shared" si="76"/>
        <v>8.6021505376344081</v>
      </c>
      <c r="DT36" s="9">
        <f t="shared" si="29"/>
        <v>0</v>
      </c>
      <c r="DU36" s="9">
        <f t="shared" si="77"/>
        <v>162.34839280322035</v>
      </c>
      <c r="DV36" s="2">
        <f>[1]!ErlangC_Agents(DR36/60,DS$3,0.9,DT$3/60)</f>
        <v>1</v>
      </c>
      <c r="DW36" s="10">
        <f t="shared" si="78"/>
        <v>2.5693400650043037</v>
      </c>
      <c r="DX36" s="10">
        <f t="shared" si="30"/>
        <v>0</v>
      </c>
      <c r="DY36" s="2">
        <f>[1]!ErlangC_Agents(DU36/60/DR$7,DS$6,0.8,DT$6/60)</f>
        <v>28</v>
      </c>
      <c r="DZ36" s="14">
        <f t="shared" si="31"/>
        <v>31.569340065004305</v>
      </c>
      <c r="EA36" s="6">
        <f>[1]!ErlangC_ServiceLevel(DR36/60,DS$3,DV36*(1-DR$16),DT$3/60)</f>
        <v>1</v>
      </c>
      <c r="EB36" s="6">
        <f>[1]!ErlangC_ServiceLevel(DU36/60/DR$7,DS$6,DY36*(1-DR$16),DT$6/60)</f>
        <v>0.64695174540164813</v>
      </c>
      <c r="EC36" s="14">
        <f>[1]!ErlangC_ASA(DR36/60,DS$3,DV36*(1-DR$16))*60</f>
        <v>0</v>
      </c>
      <c r="ED36" s="17">
        <f>[2]!Abandon(DV36,DU$3,DR36,DS$3*60)</f>
        <v>0</v>
      </c>
      <c r="EE36" s="6">
        <f t="shared" si="79"/>
        <v>0.76782648789264984</v>
      </c>
      <c r="EG36" s="8">
        <v>0.41666666666666669</v>
      </c>
      <c r="EH36" s="13">
        <v>8.3880002948330507E-2</v>
      </c>
      <c r="EI36" s="9">
        <f t="shared" si="32"/>
        <v>0</v>
      </c>
      <c r="EJ36" s="9">
        <f t="shared" si="80"/>
        <v>8.8888888888888893</v>
      </c>
      <c r="EK36" s="9">
        <f t="shared" si="33"/>
        <v>0</v>
      </c>
      <c r="EL36" s="9">
        <f t="shared" si="81"/>
        <v>164.96400579838334</v>
      </c>
      <c r="EM36" s="2">
        <f>[1]!ErlangC_Agents(EI36/60,EJ$3,0.9,EK$3/60)</f>
        <v>1</v>
      </c>
      <c r="EN36" s="10">
        <f t="shared" si="82"/>
        <v>2.6549847338377806</v>
      </c>
      <c r="EO36" s="10">
        <f t="shared" si="34"/>
        <v>0</v>
      </c>
      <c r="EP36" s="2">
        <f>[1]!ErlangC_Agents(EL36/60/EI$7,EJ$6,0.8,EK$6/60)</f>
        <v>28</v>
      </c>
      <c r="EQ36" s="14">
        <f t="shared" si="35"/>
        <v>31.654984733837779</v>
      </c>
      <c r="ER36" s="6">
        <f>[1]!ErlangC_ServiceLevel(EI36/60,EJ$3,EM36*(1-EI$16),EK$3/60)</f>
        <v>1</v>
      </c>
      <c r="ES36" s="6">
        <f>[1]!ErlangC_ServiceLevel(EL36/60/EI$7,EJ$6,EP36*(1-EI$16),EK$6/60)</f>
        <v>0.59588156177126395</v>
      </c>
      <c r="ET36" s="14">
        <f>[1]!ErlangC_ASA(EI36/60,EJ$3,EM36*(1-EI$16))*60</f>
        <v>0</v>
      </c>
      <c r="EU36" s="17">
        <f>[2]!Abandon(EM36,EL$3,EI36,EJ$3*60)</f>
        <v>0</v>
      </c>
      <c r="EV36" s="6">
        <f t="shared" si="83"/>
        <v>0.77886616559873012</v>
      </c>
      <c r="EX36" s="8">
        <v>0.41666666666666669</v>
      </c>
      <c r="EY36" s="13">
        <v>8.3880002948330507E-2</v>
      </c>
      <c r="EZ36" s="9">
        <f t="shared" si="36"/>
        <v>0</v>
      </c>
      <c r="FA36" s="9">
        <f t="shared" si="84"/>
        <v>9.4623655913978499</v>
      </c>
      <c r="FB36" s="9">
        <f t="shared" si="37"/>
        <v>0</v>
      </c>
      <c r="FC36" s="9">
        <f t="shared" si="85"/>
        <v>162.34839280322035</v>
      </c>
      <c r="FD36" s="2">
        <f>[1]!ErlangC_Agents(EZ36/60,FA$3,0.9,FB$3/60)</f>
        <v>1</v>
      </c>
      <c r="FE36" s="10">
        <f t="shared" si="86"/>
        <v>2.8262740715047343</v>
      </c>
      <c r="FF36" s="10">
        <f t="shared" si="38"/>
        <v>0</v>
      </c>
      <c r="FG36" s="2">
        <f>[1]!ErlangC_Agents(FC36/60/EZ$7,FA$6,0.8,FB$6/60)</f>
        <v>28</v>
      </c>
      <c r="FH36" s="14">
        <f t="shared" si="39"/>
        <v>31.826274071504734</v>
      </c>
      <c r="FI36" s="6">
        <f>[1]!ErlangC_ServiceLevel(EZ36/60,FA$3,FD36*(1-EZ$16),FB$3/60)</f>
        <v>1</v>
      </c>
      <c r="FJ36" s="6">
        <f>[1]!ErlangC_ServiceLevel(FC36/60/EZ$7,FA$6,FG36*(1-EZ$16),FB$6/60)</f>
        <v>0.64695174540164813</v>
      </c>
      <c r="FK36" s="14">
        <f>[1]!ErlangC_ASA(EZ36/60,FA$3,FD36*(1-EZ$16))*60</f>
        <v>0</v>
      </c>
      <c r="FL36" s="17">
        <f>[2]!Abandon(FD36,FC$3,EZ36,FA$3*60)</f>
        <v>0</v>
      </c>
      <c r="FM36" s="6">
        <f t="shared" si="87"/>
        <v>0.76613255538634861</v>
      </c>
      <c r="FO36" s="8">
        <v>0.41666666666666669</v>
      </c>
      <c r="FP36" s="13">
        <v>8.3880002948330507E-2</v>
      </c>
      <c r="FQ36" s="9">
        <f t="shared" si="40"/>
        <v>0</v>
      </c>
      <c r="FR36" s="9">
        <f t="shared" si="88"/>
        <v>8.8888888888888893</v>
      </c>
      <c r="FS36" s="9">
        <f t="shared" si="41"/>
        <v>0</v>
      </c>
      <c r="FT36" s="9">
        <f t="shared" si="89"/>
        <v>159.37200560182796</v>
      </c>
      <c r="FU36" s="2">
        <f>[1]!ErlangC_Agents(FQ36/60,FR$3,0.9,FS$3/60)</f>
        <v>1</v>
      </c>
      <c r="FV36" s="10">
        <f t="shared" si="90"/>
        <v>2.6549847338377806</v>
      </c>
      <c r="FW36" s="10">
        <f t="shared" si="42"/>
        <v>0</v>
      </c>
      <c r="FX36" s="2">
        <f>[1]!ErlangC_Agents(FT36/60/FQ$7,FR$6,0.8,FS$6/60)</f>
        <v>28</v>
      </c>
      <c r="FY36" s="14">
        <f t="shared" si="43"/>
        <v>31.654984733837779</v>
      </c>
      <c r="FZ36" s="6">
        <f>[1]!ErlangC_ServiceLevel(FQ36/60,FR$3,FU36*(1-FQ$16),FS$3/60)</f>
        <v>1</v>
      </c>
      <c r="GA36" s="6">
        <f>[1]!ErlangC_ServiceLevel(FT36/60/FQ$7,FR$6,FX36*(1-FQ$16),FS$6/60)</f>
        <v>0.69898647233068834</v>
      </c>
      <c r="GB36" s="14">
        <f>[1]!ErlangC_ASA(FQ36/60,FR$3,FU36*(1-FQ$16))*60</f>
        <v>0</v>
      </c>
      <c r="GC36" s="17">
        <f>[2]!Abandon(FU36,FT$3,FQ36,FR$3*60)</f>
        <v>0</v>
      </c>
      <c r="GD36" s="6">
        <f t="shared" si="91"/>
        <v>0.75405039356916737</v>
      </c>
      <c r="GF36" s="8">
        <v>0.41666666666666669</v>
      </c>
      <c r="GG36" s="13">
        <v>8.3880002948330507E-2</v>
      </c>
      <c r="GH36" s="9">
        <f t="shared" si="44"/>
        <v>0</v>
      </c>
      <c r="GI36" s="9">
        <f t="shared" si="92"/>
        <v>8.6021505376344081</v>
      </c>
      <c r="GJ36" s="9">
        <f t="shared" si="45"/>
        <v>0</v>
      </c>
      <c r="GK36" s="9">
        <f t="shared" si="93"/>
        <v>159.64258625650001</v>
      </c>
      <c r="GL36" s="2">
        <f>[1]!ErlangC_Agents(GH36/60,GI$3,0.9,GJ$3/60)</f>
        <v>1</v>
      </c>
      <c r="GM36" s="10">
        <f t="shared" si="94"/>
        <v>2.5693400650043037</v>
      </c>
      <c r="GN36" s="10">
        <f t="shared" si="46"/>
        <v>0</v>
      </c>
      <c r="GO36" s="2">
        <f>[1]!ErlangC_Agents(GK36/60/GH$7,GI$6,0.8,GJ$6/60)</f>
        <v>28</v>
      </c>
      <c r="GP36" s="14">
        <f t="shared" si="47"/>
        <v>31.569340065004305</v>
      </c>
      <c r="GQ36" s="6">
        <f>[1]!ErlangC_ServiceLevel(GH36/60,GI$3,GL36*(1-GH$16),GJ$3/60)</f>
        <v>1</v>
      </c>
      <c r="GR36" s="6">
        <f>[1]!ErlangC_ServiceLevel(GK36/60/GH$7,GI$6,GO36*(1-GH$16),GJ$6/60)</f>
        <v>0.69451190134732355</v>
      </c>
      <c r="GS36" s="14">
        <f>[1]!ErlangC_ASA(GH36/60,GI$3,GL36*(1-GH$16))*60</f>
        <v>0</v>
      </c>
      <c r="GT36" s="17">
        <f>[2]!Abandon(GL36,GK$3,GH36,GI$3*60)</f>
        <v>0</v>
      </c>
      <c r="GU36" s="6">
        <f t="shared" si="95"/>
        <v>0.75578628068318199</v>
      </c>
    </row>
    <row r="37" spans="1:203">
      <c r="A37" s="8">
        <v>0.45833333333333331</v>
      </c>
      <c r="B37" s="13">
        <v>9.4080092532219009E-2</v>
      </c>
      <c r="C37" s="9">
        <f t="shared" si="0"/>
        <v>0</v>
      </c>
      <c r="D37" s="9">
        <f t="shared" si="48"/>
        <v>10.322580645161292</v>
      </c>
      <c r="E37" s="9">
        <f t="shared" si="1"/>
        <v>0</v>
      </c>
      <c r="F37" s="9">
        <f t="shared" si="49"/>
        <v>194.83683679253099</v>
      </c>
      <c r="G37" s="2">
        <f>[1]!ErlangC_Agents(C37/60,D$3,0.9,E$3/60)</f>
        <v>1</v>
      </c>
      <c r="H37" s="10">
        <f t="shared" si="50"/>
        <v>2.7748872702046485</v>
      </c>
      <c r="I37" s="10">
        <f t="shared" si="2"/>
        <v>0</v>
      </c>
      <c r="J37" s="2">
        <f>[1]!ErlangC_Agents(F37/60/C$7,D$6,0.8,E$6/60)</f>
        <v>30</v>
      </c>
      <c r="K37" s="14">
        <f t="shared" si="3"/>
        <v>33.774887270204651</v>
      </c>
      <c r="L37" s="6">
        <f>[1]!ErlangC_ServiceLevel(C37/60,D$3,G37*(1-C$16),E$3/60)</f>
        <v>1</v>
      </c>
      <c r="M37" s="6">
        <f>[1]!ErlangC_ServiceLevel(F37/60/C$7,D$6,J37*(1-C$16),E$6/60)</f>
        <v>0.66801995069875164</v>
      </c>
      <c r="N37" s="14">
        <f>[1]!ErlangC_ASA(C37/60,D$3,G37*(1-C$16))*60</f>
        <v>0</v>
      </c>
      <c r="O37" s="17">
        <f>[2]!Abandon(G37,F$3,C37,D$3*60)</f>
        <v>0</v>
      </c>
      <c r="P37" s="6">
        <f t="shared" si="51"/>
        <v>0.77379800269904542</v>
      </c>
      <c r="R37" s="8">
        <v>0.45833333333333331</v>
      </c>
      <c r="S37" s="13">
        <v>9.4080092532219009E-2</v>
      </c>
      <c r="T37" s="9">
        <f t="shared" si="4"/>
        <v>0</v>
      </c>
      <c r="U37" s="9">
        <f t="shared" si="52"/>
        <v>9.5238095238095237</v>
      </c>
      <c r="V37" s="9">
        <f t="shared" si="5"/>
        <v>0</v>
      </c>
      <c r="W37" s="9">
        <f t="shared" si="53"/>
        <v>197.90419464813212</v>
      </c>
      <c r="X37" s="2">
        <f>[1]!ErlangC_Agents(T37/60,U$3,0.9,V$3/60)</f>
        <v>1</v>
      </c>
      <c r="Y37" s="10">
        <f t="shared" si="54"/>
        <v>2.8446265005404792</v>
      </c>
      <c r="Z37" s="10">
        <f t="shared" si="6"/>
        <v>0</v>
      </c>
      <c r="AA37" s="2">
        <f>[1]!ErlangC_Agents(W37/60/T$7,U$6,0.8,V$6/60)</f>
        <v>33</v>
      </c>
      <c r="AB37" s="14">
        <f t="shared" si="7"/>
        <v>36.844626500540478</v>
      </c>
      <c r="AC37" s="6">
        <f>[1]!ErlangC_ServiceLevel(T37/60,U$3,X37*(1-T$16),V$3/60)</f>
        <v>1</v>
      </c>
      <c r="AD37" s="6">
        <f>[1]!ErlangC_ServiceLevel(W37/60/T$7,U$6,AA37*(1-T$16),V$6/60)</f>
        <v>0.6160641351545344</v>
      </c>
      <c r="AE37" s="14">
        <f>[1]!ErlangC_ASA(T37/60,U$3,X37*(1-T$16))*60</f>
        <v>0</v>
      </c>
      <c r="AF37" s="17">
        <f>[2]!Abandon(X37,W$3,T37,U$3*60)</f>
        <v>0</v>
      </c>
      <c r="AG37" s="6">
        <f t="shared" si="55"/>
        <v>0.79762320104665929</v>
      </c>
      <c r="AI37" s="8">
        <v>0.45833333333333331</v>
      </c>
      <c r="AJ37" s="13">
        <v>9.4080092532219009E-2</v>
      </c>
      <c r="AK37" s="9">
        <f t="shared" si="8"/>
        <v>0</v>
      </c>
      <c r="AL37" s="9">
        <f t="shared" si="56"/>
        <v>10.666666666666666</v>
      </c>
      <c r="AM37" s="9">
        <f t="shared" si="9"/>
        <v>0</v>
      </c>
      <c r="AN37" s="9">
        <f t="shared" si="57"/>
        <v>185.1253433698503</v>
      </c>
      <c r="AO37" s="2">
        <f>[1]!ErlangC_Agents(AK37/60,AL$3,0.9,AM$3/60)</f>
        <v>1</v>
      </c>
      <c r="AP37" s="10">
        <f t="shared" si="58"/>
        <v>3.1859816806053365</v>
      </c>
      <c r="AQ37" s="10">
        <f t="shared" si="10"/>
        <v>0</v>
      </c>
      <c r="AR37" s="2">
        <f>[1]!ErlangC_Agents(AN37/60/AK$7,AL$6,0.8,AM$6/60)</f>
        <v>32</v>
      </c>
      <c r="AS37" s="14">
        <f t="shared" si="11"/>
        <v>36.185981680605337</v>
      </c>
      <c r="AT37" s="6">
        <f>[1]!ErlangC_ServiceLevel(AK37/60,AL$3,AO37*(1-AK$16),AM$3/60)</f>
        <v>1</v>
      </c>
      <c r="AU37" s="6">
        <f>[1]!ErlangC_ServiceLevel(AN37/60/AK$7,AL$6,AR37*(1-AK$16),AM$6/60)</f>
        <v>0.66481109759261303</v>
      </c>
      <c r="AV37" s="14">
        <f>[1]!ErlangC_ASA(AK37/60,AL$3,AO37*(1-AK$16))*60</f>
        <v>0</v>
      </c>
      <c r="AW37" s="17">
        <f>[2]!Abandon(AO37,AN$3,AK37,AL$3*60)</f>
        <v>0</v>
      </c>
      <c r="AX37" s="6">
        <f t="shared" si="59"/>
        <v>0.77997760710660802</v>
      </c>
      <c r="AZ37" s="8">
        <v>0.45833333333333331</v>
      </c>
      <c r="BA37" s="13">
        <v>9.4080092532219009E-2</v>
      </c>
      <c r="BB37" s="9">
        <f t="shared" si="12"/>
        <v>0</v>
      </c>
      <c r="BC37" s="9">
        <f t="shared" si="60"/>
        <v>10.133333333333333</v>
      </c>
      <c r="BD37" s="9">
        <f t="shared" si="13"/>
        <v>0</v>
      </c>
      <c r="BE37" s="9">
        <f t="shared" si="61"/>
        <v>175.61617272680883</v>
      </c>
      <c r="BF37" s="2">
        <f>[1]!ErlangC_Agents(BB37/60,BC$3,0.9,BD$3/60)</f>
        <v>1</v>
      </c>
      <c r="BG37" s="10">
        <f t="shared" si="62"/>
        <v>3.0266825965750699</v>
      </c>
      <c r="BH37" s="10">
        <f t="shared" si="14"/>
        <v>0</v>
      </c>
      <c r="BI37" s="2">
        <f>[1]!ErlangC_Agents(BE37/60/BB$7,BC$6,0.8,BD$6/60)</f>
        <v>30</v>
      </c>
      <c r="BJ37" s="14">
        <f t="shared" si="15"/>
        <v>34.026682596575071</v>
      </c>
      <c r="BK37" s="6">
        <f>[1]!ErlangC_ServiceLevel(BB37/60,BC$3,BF37*(1-BB$16),BD$3/60)</f>
        <v>1</v>
      </c>
      <c r="BL37" s="6">
        <f>[1]!ErlangC_ServiceLevel(BE37/60/BB$7,BC$6,BI37*(1-BB$16),BD$6/60)</f>
        <v>0.65102432972699575</v>
      </c>
      <c r="BM37" s="14">
        <f>[1]!ErlangC_ASA(BB37/60,BC$3,BF37*(1-BB$16))*60</f>
        <v>0</v>
      </c>
      <c r="BN37" s="17">
        <f>[2]!Abandon(BF37,BE$3,BB37,BC$3*60)</f>
        <v>0</v>
      </c>
      <c r="BO37" s="6">
        <f t="shared" si="63"/>
        <v>0.77465029818136821</v>
      </c>
      <c r="BQ37" s="8">
        <v>0.45833333333333331</v>
      </c>
      <c r="BR37" s="13">
        <v>9.4080092532219009E-2</v>
      </c>
      <c r="BS37" s="9">
        <f t="shared" si="16"/>
        <v>0</v>
      </c>
      <c r="BT37" s="9">
        <f t="shared" si="64"/>
        <v>9.4623655913978499</v>
      </c>
      <c r="BU37" s="9">
        <f t="shared" si="17"/>
        <v>0</v>
      </c>
      <c r="BV37" s="9">
        <f t="shared" si="65"/>
        <v>162.36403066044247</v>
      </c>
      <c r="BW37" s="2">
        <f>[1]!ErlangC_Agents(BS37/60,BT$3,0.9,BU$3/60)</f>
        <v>1</v>
      </c>
      <c r="BX37" s="10">
        <f t="shared" si="66"/>
        <v>2.8262740715047343</v>
      </c>
      <c r="BY37" s="10">
        <f t="shared" si="18"/>
        <v>0</v>
      </c>
      <c r="BZ37" s="2">
        <f>[1]!ErlangC_Agents(BV37/60/BS$7,BT$6,0.8,BU$6/60)</f>
        <v>28</v>
      </c>
      <c r="CA37" s="14">
        <f t="shared" si="19"/>
        <v>31.826274071504734</v>
      </c>
      <c r="CB37" s="6">
        <f>[1]!ErlangC_ServiceLevel(BS37/60,BT$3,BW37*(1-BS$16),BU$3/60)</f>
        <v>1</v>
      </c>
      <c r="CC37" s="6">
        <f>[1]!ErlangC_ServiceLevel(BV37/60/BS$7,BT$6,BZ37*(1-BS$16),BU$6/60)</f>
        <v>0.64666162820376771</v>
      </c>
      <c r="CD37" s="14">
        <f>[1]!ErlangC_ASA(BS37/60,BT$3,BW37*(1-BS$16))*60</f>
        <v>0</v>
      </c>
      <c r="CE37" s="17">
        <f>[2]!Abandon(BW37,BV$3,BS37,BT$3*60)</f>
        <v>0</v>
      </c>
      <c r="CF37" s="6">
        <f t="shared" si="67"/>
        <v>0.76620157843959191</v>
      </c>
      <c r="CH37" s="8">
        <v>0.45833333333333331</v>
      </c>
      <c r="CI37" s="13">
        <v>9.4080092532219009E-2</v>
      </c>
      <c r="CJ37" s="9">
        <f t="shared" si="20"/>
        <v>0</v>
      </c>
      <c r="CK37" s="9">
        <f t="shared" si="68"/>
        <v>10.133333333333333</v>
      </c>
      <c r="CL37" s="9">
        <f t="shared" si="21"/>
        <v>0</v>
      </c>
      <c r="CM37" s="9">
        <f t="shared" si="69"/>
        <v>199.13619585986356</v>
      </c>
      <c r="CN37" s="2">
        <f>[1]!ErlangC_Agents(CJ37/60,CK$3,0.9,CL$3/60)</f>
        <v>1</v>
      </c>
      <c r="CO37" s="10">
        <f t="shared" si="70"/>
        <v>3.0266825965750699</v>
      </c>
      <c r="CP37" s="10">
        <f t="shared" si="22"/>
        <v>0</v>
      </c>
      <c r="CQ37" s="2">
        <f>[1]!ErlangC_Agents(CM37/60/CJ$7,CK$6,0.8,CL$6/60)</f>
        <v>34</v>
      </c>
      <c r="CR37" s="14">
        <f t="shared" si="23"/>
        <v>38.026682596575071</v>
      </c>
      <c r="CS37" s="6">
        <f>[1]!ErlangC_ServiceLevel(CJ37/60,CK$3,CN37*(1-CJ$16),CL$3/60)</f>
        <v>1</v>
      </c>
      <c r="CT37" s="6">
        <f>[1]!ErlangC_ServiceLevel(CM37/60/CJ$7,CK$6,CQ37*(1-CJ$16),CL$6/60)</f>
        <v>0.65298224806467831</v>
      </c>
      <c r="CU37" s="14">
        <f>[1]!ErlangC_ASA(CJ37/60,CK$3,CN37*(1-CJ$16))*60</f>
        <v>0</v>
      </c>
      <c r="CV37" s="17">
        <f>[2]!Abandon(CN37,CM$3,CJ37,CK$3*60)</f>
        <v>0</v>
      </c>
      <c r="CW37" s="6">
        <f t="shared" si="71"/>
        <v>0.7925202728986861</v>
      </c>
      <c r="CY37" s="8">
        <v>0.45833333333333331</v>
      </c>
      <c r="CZ37" s="13">
        <v>9.4080092532219009E-2</v>
      </c>
      <c r="DA37" s="9">
        <f t="shared" si="24"/>
        <v>0</v>
      </c>
      <c r="DB37" s="9">
        <f t="shared" si="72"/>
        <v>9.4623655913978499</v>
      </c>
      <c r="DC37" s="9">
        <f t="shared" si="25"/>
        <v>0</v>
      </c>
      <c r="DD37" s="9">
        <f t="shared" si="73"/>
        <v>185.1253433698503</v>
      </c>
      <c r="DE37" s="2">
        <f>[1]!ErlangC_Agents(DA37/60,DB$3,0.9,DC$3/60)</f>
        <v>1</v>
      </c>
      <c r="DF37" s="10">
        <f t="shared" si="74"/>
        <v>2.8262740715047343</v>
      </c>
      <c r="DG37" s="10">
        <f t="shared" si="26"/>
        <v>0</v>
      </c>
      <c r="DH37" s="2">
        <f>[1]!ErlangC_Agents(DD37/60/DA$7,DB$6,0.8,DC$6/60)</f>
        <v>31</v>
      </c>
      <c r="DI37" s="14">
        <f t="shared" si="27"/>
        <v>34.826274071504734</v>
      </c>
      <c r="DJ37" s="6">
        <f>[1]!ErlangC_ServiceLevel(DA37/60,DB$3,DE37*(1-DA$16),DC$3/60)</f>
        <v>1</v>
      </c>
      <c r="DK37" s="6">
        <f>[1]!ErlangC_ServiceLevel(DD37/60/DA$7,DB$6,DH37*(1-DA$16),DC$6/60)</f>
        <v>0.60042603621663604</v>
      </c>
      <c r="DL37" s="14">
        <f>[1]!ErlangC_ASA(DA37/60,DB$3,DE37*(1-DA$16))*60</f>
        <v>0</v>
      </c>
      <c r="DM37" s="17">
        <f>[2]!Abandon(DE37,DD$3,DA37,DB$3*60)</f>
        <v>0</v>
      </c>
      <c r="DN37" s="6">
        <f t="shared" si="75"/>
        <v>0.79201018956149072</v>
      </c>
      <c r="DP37" s="8">
        <v>0.45833333333333331</v>
      </c>
      <c r="DQ37" s="13">
        <v>9.4080092532219009E-2</v>
      </c>
      <c r="DR37" s="9">
        <f t="shared" si="28"/>
        <v>0</v>
      </c>
      <c r="DS37" s="9">
        <f t="shared" si="76"/>
        <v>8.6021505376344081</v>
      </c>
      <c r="DT37" s="9">
        <f t="shared" si="29"/>
        <v>0</v>
      </c>
      <c r="DU37" s="9">
        <f t="shared" si="77"/>
        <v>182.0905016752626</v>
      </c>
      <c r="DV37" s="2">
        <f>[1]!ErlangC_Agents(DR37/60,DS$3,0.9,DT$3/60)</f>
        <v>1</v>
      </c>
      <c r="DW37" s="10">
        <f t="shared" si="78"/>
        <v>2.5693400650043037</v>
      </c>
      <c r="DX37" s="10">
        <f t="shared" si="30"/>
        <v>0</v>
      </c>
      <c r="DY37" s="2">
        <f>[1]!ErlangC_Agents(DU37/60/DR$7,DS$6,0.8,DT$6/60)</f>
        <v>31</v>
      </c>
      <c r="DZ37" s="14">
        <f t="shared" si="31"/>
        <v>34.569340065004305</v>
      </c>
      <c r="EA37" s="6">
        <f>[1]!ErlangC_ServiceLevel(DR37/60,DS$3,DV37*(1-DR$16),DT$3/60)</f>
        <v>1</v>
      </c>
      <c r="EB37" s="6">
        <f>[1]!ErlangC_ServiceLevel(DU37/60/DR$7,DS$6,DY37*(1-DR$16),DT$6/60)</f>
        <v>0.65593545098966777</v>
      </c>
      <c r="EC37" s="14">
        <f>[1]!ErlangC_ASA(DR37/60,DS$3,DV37*(1-DR$16))*60</f>
        <v>0</v>
      </c>
      <c r="ED37" s="17">
        <f>[2]!Abandon(DV37,DU$3,DR37,DS$3*60)</f>
        <v>0</v>
      </c>
      <c r="EE37" s="6">
        <f t="shared" si="79"/>
        <v>0.78141705056319266</v>
      </c>
      <c r="EG37" s="8">
        <v>0.45833333333333331</v>
      </c>
      <c r="EH37" s="13">
        <v>9.4080092532219009E-2</v>
      </c>
      <c r="EI37" s="9">
        <f t="shared" si="32"/>
        <v>0</v>
      </c>
      <c r="EJ37" s="9">
        <f t="shared" si="80"/>
        <v>8.8888888888888893</v>
      </c>
      <c r="EK37" s="9">
        <f t="shared" si="33"/>
        <v>0</v>
      </c>
      <c r="EL37" s="9">
        <f t="shared" si="81"/>
        <v>185.02418198003073</v>
      </c>
      <c r="EM37" s="2">
        <f>[1]!ErlangC_Agents(EI37/60,EJ$3,0.9,EK$3/60)</f>
        <v>1</v>
      </c>
      <c r="EN37" s="10">
        <f t="shared" si="82"/>
        <v>2.6549847338377806</v>
      </c>
      <c r="EO37" s="10">
        <f t="shared" si="34"/>
        <v>0</v>
      </c>
      <c r="EP37" s="2">
        <f>[1]!ErlangC_Agents(EL37/60/EI$7,EJ$6,0.8,EK$6/60)</f>
        <v>31</v>
      </c>
      <c r="EQ37" s="14">
        <f t="shared" si="35"/>
        <v>34.654984733837779</v>
      </c>
      <c r="ER37" s="6">
        <f>[1]!ErlangC_ServiceLevel(EI37/60,EJ$3,EM37*(1-EI$16),EK$3/60)</f>
        <v>1</v>
      </c>
      <c r="ES37" s="6">
        <f>[1]!ErlangC_ServiceLevel(EL37/60/EI$7,EJ$6,EP37*(1-EI$16),EK$6/60)</f>
        <v>0.60237894182938989</v>
      </c>
      <c r="ET37" s="14">
        <f>[1]!ErlangC_ASA(EI37/60,EJ$3,EM37*(1-EI$16))*60</f>
        <v>0</v>
      </c>
      <c r="EU37" s="17">
        <f>[2]!Abandon(EM37,EL$3,EI37,EJ$3*60)</f>
        <v>0</v>
      </c>
      <c r="EV37" s="6">
        <f t="shared" si="83"/>
        <v>0.79275676855758292</v>
      </c>
      <c r="EX37" s="8">
        <v>0.45833333333333331</v>
      </c>
      <c r="EY37" s="13">
        <v>9.4080092532219009E-2</v>
      </c>
      <c r="EZ37" s="9">
        <f t="shared" si="36"/>
        <v>0</v>
      </c>
      <c r="FA37" s="9">
        <f t="shared" si="84"/>
        <v>9.4623655913978499</v>
      </c>
      <c r="FB37" s="9">
        <f t="shared" si="37"/>
        <v>0</v>
      </c>
      <c r="FC37" s="9">
        <f t="shared" si="85"/>
        <v>182.0905016752626</v>
      </c>
      <c r="FD37" s="2">
        <f>[1]!ErlangC_Agents(EZ37/60,FA$3,0.9,FB$3/60)</f>
        <v>1</v>
      </c>
      <c r="FE37" s="10">
        <f t="shared" si="86"/>
        <v>2.8262740715047343</v>
      </c>
      <c r="FF37" s="10">
        <f t="shared" si="38"/>
        <v>0</v>
      </c>
      <c r="FG37" s="2">
        <f>[1]!ErlangC_Agents(FC37/60/EZ$7,FA$6,0.8,FB$6/60)</f>
        <v>31</v>
      </c>
      <c r="FH37" s="14">
        <f t="shared" si="39"/>
        <v>34.826274071504734</v>
      </c>
      <c r="FI37" s="6">
        <f>[1]!ErlangC_ServiceLevel(EZ37/60,FA$3,FD37*(1-EZ$16),FB$3/60)</f>
        <v>1</v>
      </c>
      <c r="FJ37" s="6">
        <f>[1]!ErlangC_ServiceLevel(FC37/60/EZ$7,FA$6,FG37*(1-EZ$16),FB$6/60)</f>
        <v>0.65593545098966777</v>
      </c>
      <c r="FK37" s="14">
        <f>[1]!ErlangC_ASA(EZ37/60,FA$3,FD37*(1-EZ$16))*60</f>
        <v>0</v>
      </c>
      <c r="FL37" s="17">
        <f>[2]!Abandon(FD37,FC$3,EZ37,FA$3*60)</f>
        <v>0</v>
      </c>
      <c r="FM37" s="6">
        <f t="shared" si="87"/>
        <v>0.77976877093948538</v>
      </c>
      <c r="FO37" s="8">
        <v>0.45833333333333331</v>
      </c>
      <c r="FP37" s="13">
        <v>9.4080092532219009E-2</v>
      </c>
      <c r="FQ37" s="9">
        <f t="shared" si="40"/>
        <v>0</v>
      </c>
      <c r="FR37" s="9">
        <f t="shared" si="88"/>
        <v>8.8888888888888893</v>
      </c>
      <c r="FS37" s="9">
        <f t="shared" si="41"/>
        <v>0</v>
      </c>
      <c r="FT37" s="9">
        <f t="shared" si="89"/>
        <v>178.75217581121612</v>
      </c>
      <c r="FU37" s="2">
        <f>[1]!ErlangC_Agents(FQ37/60,FR$3,0.9,FS$3/60)</f>
        <v>1</v>
      </c>
      <c r="FV37" s="10">
        <f t="shared" si="90"/>
        <v>2.6549847338377806</v>
      </c>
      <c r="FW37" s="10">
        <f t="shared" si="42"/>
        <v>0</v>
      </c>
      <c r="FX37" s="2">
        <f>[1]!ErlangC_Agents(FT37/60/FQ$7,FR$6,0.8,FS$6/60)</f>
        <v>31</v>
      </c>
      <c r="FY37" s="14">
        <f t="shared" si="43"/>
        <v>34.654984733837779</v>
      </c>
      <c r="FZ37" s="6">
        <f>[1]!ErlangC_ServiceLevel(FQ37/60,FR$3,FU37*(1-FQ$16),FS$3/60)</f>
        <v>1</v>
      </c>
      <c r="GA37" s="6">
        <f>[1]!ErlangC_ServiceLevel(FT37/60/FQ$7,FR$6,FX37*(1-FQ$16),FS$6/60)</f>
        <v>0.70999961661832478</v>
      </c>
      <c r="GB37" s="14">
        <f>[1]!ErlangC_ASA(FQ37/60,FR$3,FU37*(1-FQ$16))*60</f>
        <v>0</v>
      </c>
      <c r="GC37" s="17">
        <f>[2]!Abandon(FU37,FT$3,FQ37,FR$3*60)</f>
        <v>0</v>
      </c>
      <c r="GD37" s="6">
        <f t="shared" si="91"/>
        <v>0.76733279160289247</v>
      </c>
      <c r="GF37" s="8">
        <v>0.45833333333333331</v>
      </c>
      <c r="GG37" s="13">
        <v>9.4080092532219009E-2</v>
      </c>
      <c r="GH37" s="9">
        <f t="shared" si="44"/>
        <v>0</v>
      </c>
      <c r="GI37" s="9">
        <f t="shared" si="92"/>
        <v>8.6021505376344081</v>
      </c>
      <c r="GJ37" s="9">
        <f t="shared" si="45"/>
        <v>0</v>
      </c>
      <c r="GK37" s="9">
        <f t="shared" si="93"/>
        <v>179.0556599806749</v>
      </c>
      <c r="GL37" s="2">
        <f>[1]!ErlangC_Agents(GH37/60,GI$3,0.9,GJ$3/60)</f>
        <v>1</v>
      </c>
      <c r="GM37" s="10">
        <f t="shared" si="94"/>
        <v>2.5693400650043037</v>
      </c>
      <c r="GN37" s="10">
        <f t="shared" si="46"/>
        <v>0</v>
      </c>
      <c r="GO37" s="2">
        <f>[1]!ErlangC_Agents(GK37/60/GH$7,GI$6,0.8,GJ$6/60)</f>
        <v>31</v>
      </c>
      <c r="GP37" s="14">
        <f t="shared" si="47"/>
        <v>34.569340065004305</v>
      </c>
      <c r="GQ37" s="6">
        <f>[1]!ErlangC_ServiceLevel(GH37/60,GI$3,GL37*(1-GH$16),GJ$3/60)</f>
        <v>1</v>
      </c>
      <c r="GR37" s="6">
        <f>[1]!ErlangC_ServiceLevel(GK37/60/GH$7,GI$6,GO37*(1-GH$16),GJ$6/60)</f>
        <v>0.70537268952108001</v>
      </c>
      <c r="GS37" s="14">
        <f>[1]!ErlangC_ASA(GH37/60,GI$3,GL37*(1-GH$16))*60</f>
        <v>0</v>
      </c>
      <c r="GT37" s="17">
        <f>[2]!Abandon(GL37,GK$3,GH37,GI$3*60)</f>
        <v>0</v>
      </c>
      <c r="GU37" s="6">
        <f t="shared" si="95"/>
        <v>0.76908464852276248</v>
      </c>
    </row>
    <row r="38" spans="1:203">
      <c r="A38" s="8">
        <v>0.5</v>
      </c>
      <c r="B38" s="13">
        <v>9.4391935182087758E-2</v>
      </c>
      <c r="C38" s="9">
        <f t="shared" si="0"/>
        <v>0</v>
      </c>
      <c r="D38" s="9">
        <f t="shared" si="48"/>
        <v>10.322580645161292</v>
      </c>
      <c r="E38" s="9">
        <f t="shared" si="1"/>
        <v>0</v>
      </c>
      <c r="F38" s="9">
        <f t="shared" si="49"/>
        <v>195.48265286096884</v>
      </c>
      <c r="G38" s="2">
        <f>[1]!ErlangC_Agents(C38/60,D$3,0.9,E$3/60)</f>
        <v>1</v>
      </c>
      <c r="H38" s="10">
        <f t="shared" si="50"/>
        <v>2.7748872702046485</v>
      </c>
      <c r="I38" s="10">
        <f t="shared" si="2"/>
        <v>0</v>
      </c>
      <c r="J38" s="2">
        <f>[1]!ErlangC_Agents(F38/60/C$7,D$6,0.8,E$6/60)</f>
        <v>30</v>
      </c>
      <c r="K38" s="14">
        <f t="shared" si="3"/>
        <v>33.774887270204651</v>
      </c>
      <c r="L38" s="6">
        <f>[1]!ErlangC_ServiceLevel(C38/60,D$3,G38*(1-C$16),E$3/60)</f>
        <v>1</v>
      </c>
      <c r="M38" s="6">
        <f>[1]!ErlangC_ServiceLevel(F38/60/C$7,D$6,J38*(1-C$16),E$6/60)</f>
        <v>0.65788202309722177</v>
      </c>
      <c r="N38" s="14">
        <f>[1]!ErlangC_ASA(C38/60,D$3,G38*(1-C$16))*60</f>
        <v>0</v>
      </c>
      <c r="O38" s="17">
        <f>[2]!Abandon(G38,F$3,C38,D$3*60)</f>
        <v>0</v>
      </c>
      <c r="P38" s="6">
        <f t="shared" si="51"/>
        <v>0.77621091488897076</v>
      </c>
      <c r="R38" s="8">
        <v>0.5</v>
      </c>
      <c r="S38" s="13">
        <v>9.4391935182087758E-2</v>
      </c>
      <c r="T38" s="9">
        <f t="shared" si="4"/>
        <v>0</v>
      </c>
      <c r="U38" s="9">
        <f t="shared" si="52"/>
        <v>9.5238095238095237</v>
      </c>
      <c r="V38" s="9">
        <f t="shared" si="5"/>
        <v>0</v>
      </c>
      <c r="W38" s="9">
        <f t="shared" si="53"/>
        <v>198.56017793660601</v>
      </c>
      <c r="X38" s="2">
        <f>[1]!ErlangC_Agents(T38/60,U$3,0.9,V$3/60)</f>
        <v>1</v>
      </c>
      <c r="Y38" s="10">
        <f t="shared" si="54"/>
        <v>2.8446265005404792</v>
      </c>
      <c r="Z38" s="10">
        <f t="shared" si="6"/>
        <v>0</v>
      </c>
      <c r="AA38" s="2">
        <f>[1]!ErlangC_Agents(W38/60/T$7,U$6,0.8,V$6/60)</f>
        <v>34</v>
      </c>
      <c r="AB38" s="14">
        <f t="shared" si="7"/>
        <v>37.844626500540478</v>
      </c>
      <c r="AC38" s="6">
        <f>[1]!ErlangC_ServiceLevel(T38/60,U$3,X38*(1-T$16),V$3/60)</f>
        <v>1</v>
      </c>
      <c r="AD38" s="6">
        <f>[1]!ErlangC_ServiceLevel(W38/60/T$7,U$6,AA38*(1-T$16),V$6/60)</f>
        <v>0.71482648337634225</v>
      </c>
      <c r="AE38" s="14">
        <f>[1]!ErlangC_ASA(T38/60,U$3,X38*(1-T$16))*60</f>
        <v>0</v>
      </c>
      <c r="AF38" s="17">
        <f>[2]!Abandon(X38,W$3,T38,U$3*60)</f>
        <v>0</v>
      </c>
      <c r="AG38" s="6">
        <f t="shared" si="55"/>
        <v>0.77898189756713554</v>
      </c>
      <c r="AI38" s="8">
        <v>0.5</v>
      </c>
      <c r="AJ38" s="13">
        <v>9.4391935182087758E-2</v>
      </c>
      <c r="AK38" s="9">
        <f t="shared" si="8"/>
        <v>0</v>
      </c>
      <c r="AL38" s="9">
        <f t="shared" si="56"/>
        <v>10.666666666666666</v>
      </c>
      <c r="AM38" s="9">
        <f t="shared" si="9"/>
        <v>0</v>
      </c>
      <c r="AN38" s="9">
        <f t="shared" si="57"/>
        <v>185.73896922926946</v>
      </c>
      <c r="AO38" s="2">
        <f>[1]!ErlangC_Agents(AK38/60,AL$3,0.9,AM$3/60)</f>
        <v>1</v>
      </c>
      <c r="AP38" s="10">
        <f t="shared" si="58"/>
        <v>3.1859816806053365</v>
      </c>
      <c r="AQ38" s="10">
        <f t="shared" si="10"/>
        <v>0</v>
      </c>
      <c r="AR38" s="2">
        <f>[1]!ErlangC_Agents(AN38/60/AK$7,AL$6,0.8,AM$6/60)</f>
        <v>32</v>
      </c>
      <c r="AS38" s="14">
        <f t="shared" si="11"/>
        <v>36.185981680605337</v>
      </c>
      <c r="AT38" s="6">
        <f>[1]!ErlangC_ServiceLevel(AK38/60,AL$3,AO38*(1-AK$16),AM$3/60)</f>
        <v>1</v>
      </c>
      <c r="AU38" s="6">
        <f>[1]!ErlangC_ServiceLevel(AN38/60/AK$7,AL$6,AR38*(1-AK$16),AM$6/60)</f>
        <v>0.65431252001970497</v>
      </c>
      <c r="AV38" s="14">
        <f>[1]!ErlangC_ASA(AK38/60,AL$3,AO38*(1-AK$16))*60</f>
        <v>0</v>
      </c>
      <c r="AW38" s="17">
        <f>[2]!Abandon(AO38,AN$3,AK38,AL$3*60)</f>
        <v>0</v>
      </c>
      <c r="AX38" s="6">
        <f t="shared" si="59"/>
        <v>0.78240011529869236</v>
      </c>
      <c r="AZ38" s="8">
        <v>0.5</v>
      </c>
      <c r="BA38" s="13">
        <v>9.4391935182087758E-2</v>
      </c>
      <c r="BB38" s="9">
        <f t="shared" si="12"/>
        <v>0</v>
      </c>
      <c r="BC38" s="9">
        <f t="shared" si="60"/>
        <v>10.133333333333333</v>
      </c>
      <c r="BD38" s="9">
        <f t="shared" si="13"/>
        <v>0</v>
      </c>
      <c r="BE38" s="9">
        <f t="shared" si="61"/>
        <v>176.19827900656381</v>
      </c>
      <c r="BF38" s="2">
        <f>[1]!ErlangC_Agents(BB38/60,BC$3,0.9,BD$3/60)</f>
        <v>1</v>
      </c>
      <c r="BG38" s="10">
        <f t="shared" si="62"/>
        <v>3.0266825965750699</v>
      </c>
      <c r="BH38" s="10">
        <f t="shared" si="14"/>
        <v>0</v>
      </c>
      <c r="BI38" s="2">
        <f>[1]!ErlangC_Agents(BE38/60/BB$7,BC$6,0.8,BD$6/60)</f>
        <v>30</v>
      </c>
      <c r="BJ38" s="14">
        <f t="shared" si="15"/>
        <v>34.026682596575071</v>
      </c>
      <c r="BK38" s="6">
        <f>[1]!ErlangC_ServiceLevel(BB38/60,BC$3,BF38*(1-BB$16),BD$3/60)</f>
        <v>1</v>
      </c>
      <c r="BL38" s="6">
        <f>[1]!ErlangC_ServiceLevel(BE38/60/BB$7,BC$6,BI38*(1-BB$16),BD$6/60)</f>
        <v>0.64057784709115251</v>
      </c>
      <c r="BM38" s="14">
        <f>[1]!ErlangC_ASA(BB38/60,BC$3,BF38*(1-BB$16))*60</f>
        <v>0</v>
      </c>
      <c r="BN38" s="17">
        <f>[2]!Abandon(BF38,BE$3,BB38,BC$3*60)</f>
        <v>0</v>
      </c>
      <c r="BO38" s="6">
        <f t="shared" si="63"/>
        <v>0.77705347317205864</v>
      </c>
      <c r="BQ38" s="8">
        <v>0.5</v>
      </c>
      <c r="BR38" s="13">
        <v>9.4391935182087758E-2</v>
      </c>
      <c r="BS38" s="9">
        <f t="shared" si="16"/>
        <v>0</v>
      </c>
      <c r="BT38" s="9">
        <f t="shared" si="64"/>
        <v>9.4623655913978499</v>
      </c>
      <c r="BU38" s="9">
        <f t="shared" si="17"/>
        <v>0</v>
      </c>
      <c r="BV38" s="9">
        <f t="shared" si="65"/>
        <v>162.90221071747402</v>
      </c>
      <c r="BW38" s="2">
        <f>[1]!ErlangC_Agents(BS38/60,BT$3,0.9,BU$3/60)</f>
        <v>1</v>
      </c>
      <c r="BX38" s="10">
        <f t="shared" si="66"/>
        <v>2.8262740715047343</v>
      </c>
      <c r="BY38" s="10">
        <f t="shared" si="18"/>
        <v>0</v>
      </c>
      <c r="BZ38" s="2">
        <f>[1]!ErlangC_Agents(BV38/60/BS$7,BT$6,0.8,BU$6/60)</f>
        <v>28</v>
      </c>
      <c r="CA38" s="14">
        <f t="shared" si="19"/>
        <v>31.826274071504734</v>
      </c>
      <c r="CB38" s="6">
        <f>[1]!ErlangC_ServiceLevel(BS38/60,BT$3,BW38*(1-BS$16),BU$3/60)</f>
        <v>1</v>
      </c>
      <c r="CC38" s="6">
        <f>[1]!ErlangC_ServiceLevel(BV38/60/BS$7,BT$6,BZ38*(1-BS$16),BU$6/60)</f>
        <v>0.63656749548904612</v>
      </c>
      <c r="CD38" s="14">
        <f>[1]!ErlangC_ASA(BS38/60,BT$3,BW38*(1-BS$16))*60</f>
        <v>0</v>
      </c>
      <c r="CE38" s="17">
        <f>[2]!Abandon(BW38,BV$3,BS38,BT$3*60)</f>
        <v>0</v>
      </c>
      <c r="CF38" s="6">
        <f t="shared" si="67"/>
        <v>0.7685770209444921</v>
      </c>
      <c r="CH38" s="8">
        <v>0.5</v>
      </c>
      <c r="CI38" s="13">
        <v>9.4391935182087758E-2</v>
      </c>
      <c r="CJ38" s="9">
        <f t="shared" si="20"/>
        <v>0</v>
      </c>
      <c r="CK38" s="9">
        <f t="shared" si="68"/>
        <v>10.133333333333333</v>
      </c>
      <c r="CL38" s="9">
        <f t="shared" si="21"/>
        <v>0</v>
      </c>
      <c r="CM38" s="9">
        <f t="shared" si="69"/>
        <v>199.79626280208575</v>
      </c>
      <c r="CN38" s="2">
        <f>[1]!ErlangC_Agents(CJ38/60,CK$3,0.9,CL$3/60)</f>
        <v>1</v>
      </c>
      <c r="CO38" s="10">
        <f t="shared" si="70"/>
        <v>3.0266825965750699</v>
      </c>
      <c r="CP38" s="10">
        <f t="shared" si="22"/>
        <v>0</v>
      </c>
      <c r="CQ38" s="2">
        <f>[1]!ErlangC_Agents(CM38/60/CJ$7,CK$6,0.8,CL$6/60)</f>
        <v>34</v>
      </c>
      <c r="CR38" s="14">
        <f t="shared" si="23"/>
        <v>38.026682596575071</v>
      </c>
      <c r="CS38" s="6">
        <f>[1]!ErlangC_ServiceLevel(CJ38/60,CK$3,CN38*(1-CJ$16),CL$3/60)</f>
        <v>1</v>
      </c>
      <c r="CT38" s="6">
        <f>[1]!ErlangC_ServiceLevel(CM38/60/CJ$7,CK$6,CQ38*(1-CJ$16),CL$6/60)</f>
        <v>0.64172907242827881</v>
      </c>
      <c r="CU38" s="14">
        <f>[1]!ErlangC_ASA(CJ38/60,CK$3,CN38*(1-CJ$16))*60</f>
        <v>0</v>
      </c>
      <c r="CV38" s="17">
        <f>[2]!Abandon(CN38,CM$3,CJ38,CK$3*60)</f>
        <v>0</v>
      </c>
      <c r="CW38" s="6">
        <f t="shared" si="71"/>
        <v>0.79499998637936731</v>
      </c>
      <c r="CY38" s="8">
        <v>0.5</v>
      </c>
      <c r="CZ38" s="13">
        <v>9.4391935182087758E-2</v>
      </c>
      <c r="DA38" s="9">
        <f t="shared" si="24"/>
        <v>0</v>
      </c>
      <c r="DB38" s="9">
        <f t="shared" si="72"/>
        <v>9.4623655913978499</v>
      </c>
      <c r="DC38" s="9">
        <f t="shared" si="25"/>
        <v>0</v>
      </c>
      <c r="DD38" s="9">
        <f t="shared" si="73"/>
        <v>185.73896922926946</v>
      </c>
      <c r="DE38" s="2">
        <f>[1]!ErlangC_Agents(DA38/60,DB$3,0.9,DC$3/60)</f>
        <v>1</v>
      </c>
      <c r="DF38" s="10">
        <f t="shared" si="74"/>
        <v>2.8262740715047343</v>
      </c>
      <c r="DG38" s="10">
        <f t="shared" si="26"/>
        <v>0</v>
      </c>
      <c r="DH38" s="2">
        <f>[1]!ErlangC_Agents(DD38/60/DA$7,DB$6,0.8,DC$6/60)</f>
        <v>32</v>
      </c>
      <c r="DI38" s="14">
        <f t="shared" si="27"/>
        <v>35.826274071504734</v>
      </c>
      <c r="DJ38" s="6">
        <f>[1]!ErlangC_ServiceLevel(DA38/60,DB$3,DE38*(1-DA$16),DC$3/60)</f>
        <v>1</v>
      </c>
      <c r="DK38" s="6">
        <f>[1]!ErlangC_ServiceLevel(DD38/60/DA$7,DB$6,DH38*(1-DA$16),DC$6/60)</f>
        <v>0.70579052919053797</v>
      </c>
      <c r="DL38" s="14">
        <f>[1]!ErlangC_ASA(DA38/60,DB$3,DE38*(1-DA$16))*60</f>
        <v>0</v>
      </c>
      <c r="DM38" s="17">
        <f>[2]!Abandon(DE38,DD$3,DA38,DB$3*60)</f>
        <v>0</v>
      </c>
      <c r="DN38" s="6">
        <f t="shared" si="75"/>
        <v>0.77230927494659385</v>
      </c>
      <c r="DP38" s="8">
        <v>0.5</v>
      </c>
      <c r="DQ38" s="13">
        <v>9.4391935182087758E-2</v>
      </c>
      <c r="DR38" s="9">
        <f t="shared" si="28"/>
        <v>0</v>
      </c>
      <c r="DS38" s="9">
        <f t="shared" si="76"/>
        <v>8.6021505376344081</v>
      </c>
      <c r="DT38" s="9">
        <f t="shared" si="29"/>
        <v>0</v>
      </c>
      <c r="DU38" s="9">
        <f t="shared" si="77"/>
        <v>182.69406809436342</v>
      </c>
      <c r="DV38" s="2">
        <f>[1]!ErlangC_Agents(DR38/60,DS$3,0.9,DT$3/60)</f>
        <v>1</v>
      </c>
      <c r="DW38" s="10">
        <f t="shared" si="78"/>
        <v>2.5693400650043037</v>
      </c>
      <c r="DX38" s="10">
        <f t="shared" si="30"/>
        <v>0</v>
      </c>
      <c r="DY38" s="2">
        <f>[1]!ErlangC_Agents(DU38/60/DR$7,DS$6,0.8,DT$6/60)</f>
        <v>31</v>
      </c>
      <c r="DZ38" s="14">
        <f t="shared" si="31"/>
        <v>34.569340065004305</v>
      </c>
      <c r="EA38" s="6">
        <f>[1]!ErlangC_ServiceLevel(DR38/60,DS$3,DV38*(1-DR$16),DT$3/60)</f>
        <v>1</v>
      </c>
      <c r="EB38" s="6">
        <f>[1]!ErlangC_ServiceLevel(DU38/60/DR$7,DS$6,DY38*(1-DR$16),DT$6/60)</f>
        <v>0.64539381834312792</v>
      </c>
      <c r="EC38" s="14">
        <f>[1]!ErlangC_ASA(DR38/60,DS$3,DV38*(1-DR$16))*60</f>
        <v>0</v>
      </c>
      <c r="ED38" s="17">
        <f>[2]!Abandon(DV38,DU$3,DR38,DS$3*60)</f>
        <v>0</v>
      </c>
      <c r="EE38" s="6">
        <f t="shared" si="79"/>
        <v>0.7838697069082432</v>
      </c>
      <c r="EG38" s="8">
        <v>0.5</v>
      </c>
      <c r="EH38" s="13">
        <v>9.4391935182087758E-2</v>
      </c>
      <c r="EI38" s="9">
        <f t="shared" si="32"/>
        <v>0</v>
      </c>
      <c r="EJ38" s="9">
        <f t="shared" si="80"/>
        <v>8.8888888888888893</v>
      </c>
      <c r="EK38" s="9">
        <f t="shared" si="33"/>
        <v>0</v>
      </c>
      <c r="EL38" s="9">
        <f t="shared" si="81"/>
        <v>185.63747252477259</v>
      </c>
      <c r="EM38" s="2">
        <f>[1]!ErlangC_Agents(EI38/60,EJ$3,0.9,EK$3/60)</f>
        <v>1</v>
      </c>
      <c r="EN38" s="10">
        <f t="shared" si="82"/>
        <v>2.6549847338377806</v>
      </c>
      <c r="EO38" s="10">
        <f t="shared" si="34"/>
        <v>0</v>
      </c>
      <c r="EP38" s="2">
        <f>[1]!ErlangC_Agents(EL38/60/EI$7,EJ$6,0.8,EK$6/60)</f>
        <v>32</v>
      </c>
      <c r="EQ38" s="14">
        <f t="shared" si="35"/>
        <v>35.654984733837779</v>
      </c>
      <c r="ER38" s="6">
        <f>[1]!ErlangC_ServiceLevel(EI38/60,EJ$3,EM38*(1-EI$16),EK$3/60)</f>
        <v>1</v>
      </c>
      <c r="ES38" s="6">
        <f>[1]!ErlangC_ServiceLevel(EL38/60/EI$7,EJ$6,EP38*(1-EI$16),EK$6/60)</f>
        <v>0.70731722517179252</v>
      </c>
      <c r="ET38" s="14">
        <f>[1]!ErlangC_ASA(EI38/60,EJ$3,EM38*(1-EI$16))*60</f>
        <v>0</v>
      </c>
      <c r="EU38" s="17">
        <f>[2]!Abandon(EM38,EL$3,EI38,EJ$3*60)</f>
        <v>0</v>
      </c>
      <c r="EV38" s="6">
        <f t="shared" si="83"/>
        <v>0.77293894912919359</v>
      </c>
      <c r="EX38" s="8">
        <v>0.5</v>
      </c>
      <c r="EY38" s="13">
        <v>9.4391935182087758E-2</v>
      </c>
      <c r="EZ38" s="9">
        <f t="shared" si="36"/>
        <v>0</v>
      </c>
      <c r="FA38" s="9">
        <f t="shared" si="84"/>
        <v>9.4623655913978499</v>
      </c>
      <c r="FB38" s="9">
        <f t="shared" si="37"/>
        <v>0</v>
      </c>
      <c r="FC38" s="9">
        <f t="shared" si="85"/>
        <v>182.69406809436342</v>
      </c>
      <c r="FD38" s="2">
        <f>[1]!ErlangC_Agents(EZ38/60,FA$3,0.9,FB$3/60)</f>
        <v>1</v>
      </c>
      <c r="FE38" s="10">
        <f t="shared" si="86"/>
        <v>2.8262740715047343</v>
      </c>
      <c r="FF38" s="10">
        <f t="shared" si="38"/>
        <v>0</v>
      </c>
      <c r="FG38" s="2">
        <f>[1]!ErlangC_Agents(FC38/60/EZ$7,FA$6,0.8,FB$6/60)</f>
        <v>31</v>
      </c>
      <c r="FH38" s="14">
        <f t="shared" si="39"/>
        <v>34.826274071504734</v>
      </c>
      <c r="FI38" s="6">
        <f>[1]!ErlangC_ServiceLevel(EZ38/60,FA$3,FD38*(1-EZ$16),FB$3/60)</f>
        <v>1</v>
      </c>
      <c r="FJ38" s="6">
        <f>[1]!ErlangC_ServiceLevel(FC38/60/EZ$7,FA$6,FG38*(1-EZ$16),FB$6/60)</f>
        <v>0.64539381834312792</v>
      </c>
      <c r="FK38" s="14">
        <f>[1]!ErlangC_ASA(EZ38/60,FA$3,FD38*(1-EZ$16))*60</f>
        <v>0</v>
      </c>
      <c r="FL38" s="17">
        <f>[2]!Abandon(FD38,FC$3,EZ38,FA$3*60)</f>
        <v>0</v>
      </c>
      <c r="FM38" s="6">
        <f t="shared" si="87"/>
        <v>0.78220333258913388</v>
      </c>
      <c r="FO38" s="8">
        <v>0.5</v>
      </c>
      <c r="FP38" s="13">
        <v>9.4391935182087758E-2</v>
      </c>
      <c r="FQ38" s="9">
        <f t="shared" si="40"/>
        <v>0</v>
      </c>
      <c r="FR38" s="9">
        <f t="shared" si="88"/>
        <v>8.8888888888888893</v>
      </c>
      <c r="FS38" s="9">
        <f t="shared" si="41"/>
        <v>0</v>
      </c>
      <c r="FT38" s="9">
        <f t="shared" si="89"/>
        <v>179.34467684596675</v>
      </c>
      <c r="FU38" s="2">
        <f>[1]!ErlangC_Agents(FQ38/60,FR$3,0.9,FS$3/60)</f>
        <v>1</v>
      </c>
      <c r="FV38" s="10">
        <f t="shared" si="90"/>
        <v>2.6549847338377806</v>
      </c>
      <c r="FW38" s="10">
        <f t="shared" si="42"/>
        <v>0</v>
      </c>
      <c r="FX38" s="2">
        <f>[1]!ErlangC_Agents(FT38/60/FQ$7,FR$6,0.8,FS$6/60)</f>
        <v>31</v>
      </c>
      <c r="FY38" s="14">
        <f t="shared" si="43"/>
        <v>34.654984733837779</v>
      </c>
      <c r="FZ38" s="6">
        <f>[1]!ErlangC_ServiceLevel(FQ38/60,FR$3,FU38*(1-FQ$16),FS$3/60)</f>
        <v>1</v>
      </c>
      <c r="GA38" s="6">
        <f>[1]!ErlangC_ServiceLevel(FT38/60/FQ$7,FR$6,FX38*(1-FQ$16),FS$6/60)</f>
        <v>0.70091402279080117</v>
      </c>
      <c r="GB38" s="14">
        <f>[1]!ErlangC_ASA(FQ38/60,FR$3,FU38*(1-FQ$16))*60</f>
        <v>0</v>
      </c>
      <c r="GC38" s="17">
        <f>[2]!Abandon(FU38,FT$3,FQ38,FR$3*60)</f>
        <v>0</v>
      </c>
      <c r="GD38" s="6">
        <f t="shared" si="91"/>
        <v>0.76973453232949274</v>
      </c>
      <c r="GF38" s="8">
        <v>0.5</v>
      </c>
      <c r="GG38" s="13">
        <v>9.4391935182087758E-2</v>
      </c>
      <c r="GH38" s="9">
        <f t="shared" si="44"/>
        <v>0</v>
      </c>
      <c r="GI38" s="9">
        <f t="shared" si="92"/>
        <v>8.6021505376344081</v>
      </c>
      <c r="GJ38" s="9">
        <f t="shared" si="45"/>
        <v>0</v>
      </c>
      <c r="GK38" s="9">
        <f t="shared" si="93"/>
        <v>179.64916695945735</v>
      </c>
      <c r="GL38" s="2">
        <f>[1]!ErlangC_Agents(GH38/60,GI$3,0.9,GJ$3/60)</f>
        <v>1</v>
      </c>
      <c r="GM38" s="10">
        <f t="shared" si="94"/>
        <v>2.5693400650043037</v>
      </c>
      <c r="GN38" s="10">
        <f t="shared" si="46"/>
        <v>0</v>
      </c>
      <c r="GO38" s="2">
        <f>[1]!ErlangC_Agents(GK38/60/GH$7,GI$6,0.8,GJ$6/60)</f>
        <v>31</v>
      </c>
      <c r="GP38" s="14">
        <f t="shared" si="47"/>
        <v>34.569340065004305</v>
      </c>
      <c r="GQ38" s="6">
        <f>[1]!ErlangC_ServiceLevel(GH38/60,GI$3,GL38*(1-GH$16),GJ$3/60)</f>
        <v>1</v>
      </c>
      <c r="GR38" s="6">
        <f>[1]!ErlangC_ServiceLevel(GK38/60/GH$7,GI$6,GO38*(1-GH$16),GJ$6/60)</f>
        <v>0.69616102279793457</v>
      </c>
      <c r="GS38" s="14">
        <f>[1]!ErlangC_ASA(GH38/60,GI$3,GL38*(1-GH$16))*60</f>
        <v>0</v>
      </c>
      <c r="GT38" s="17">
        <f>[2]!Abandon(GL38,GK$3,GH38,GI$3*60)</f>
        <v>0</v>
      </c>
      <c r="GU38" s="6">
        <f t="shared" si="95"/>
        <v>0.77149642726206191</v>
      </c>
    </row>
    <row r="39" spans="1:203">
      <c r="A39" s="8">
        <v>0.54166666666666663</v>
      </c>
      <c r="B39" s="13">
        <v>8.3619189095713017E-2</v>
      </c>
      <c r="C39" s="9">
        <f t="shared" si="0"/>
        <v>0</v>
      </c>
      <c r="D39" s="9">
        <f t="shared" si="48"/>
        <v>10.322580645161292</v>
      </c>
      <c r="E39" s="9">
        <f t="shared" si="1"/>
        <v>0</v>
      </c>
      <c r="F39" s="9">
        <f t="shared" si="49"/>
        <v>173.17264322402502</v>
      </c>
      <c r="G39" s="2">
        <f>[1]!ErlangC_Agents(C39/60,D$3,0.9,E$3/60)</f>
        <v>1</v>
      </c>
      <c r="H39" s="10">
        <f t="shared" si="50"/>
        <v>2.7748872702046485</v>
      </c>
      <c r="I39" s="10">
        <f t="shared" si="2"/>
        <v>0</v>
      </c>
      <c r="J39" s="2">
        <f>[1]!ErlangC_Agents(F39/60/C$7,D$6,0.8,E$6/60)</f>
        <v>27</v>
      </c>
      <c r="K39" s="14">
        <f t="shared" si="3"/>
        <v>30.774887270204648</v>
      </c>
      <c r="L39" s="6">
        <f>[1]!ErlangC_ServiceLevel(C39/60,D$3,G39*(1-C$16),E$3/60)</f>
        <v>1</v>
      </c>
      <c r="M39" s="6">
        <f>[1]!ErlangC_ServiceLevel(F39/60/C$7,D$6,J39*(1-C$16),E$6/60)</f>
        <v>0.65426121173629737</v>
      </c>
      <c r="N39" s="14">
        <f>[1]!ErlangC_ASA(C39/60,D$3,G39*(1-C$16))*60</f>
        <v>0</v>
      </c>
      <c r="O39" s="17">
        <f>[2]!Abandon(G39,F$3,C39,D$3*60)</f>
        <v>0</v>
      </c>
      <c r="P39" s="6">
        <f t="shared" si="51"/>
        <v>0.7603967872543157</v>
      </c>
      <c r="R39" s="8">
        <v>0.54166666666666663</v>
      </c>
      <c r="S39" s="13">
        <v>8.3619189095713017E-2</v>
      </c>
      <c r="T39" s="9">
        <f t="shared" si="4"/>
        <v>0</v>
      </c>
      <c r="U39" s="9">
        <f t="shared" si="52"/>
        <v>9.5238095238095237</v>
      </c>
      <c r="V39" s="9">
        <f t="shared" si="5"/>
        <v>0</v>
      </c>
      <c r="W39" s="9">
        <f t="shared" si="53"/>
        <v>175.89893706205345</v>
      </c>
      <c r="X39" s="2">
        <f>[1]!ErlangC_Agents(T39/60,U$3,0.9,V$3/60)</f>
        <v>1</v>
      </c>
      <c r="Y39" s="10">
        <f t="shared" si="54"/>
        <v>2.8446265005404792</v>
      </c>
      <c r="Z39" s="10">
        <f t="shared" si="6"/>
        <v>0</v>
      </c>
      <c r="AA39" s="2">
        <f>[1]!ErlangC_Agents(W39/60/T$7,U$6,0.8,V$6/60)</f>
        <v>30</v>
      </c>
      <c r="AB39" s="14">
        <f t="shared" si="7"/>
        <v>33.844626500540478</v>
      </c>
      <c r="AC39" s="6">
        <f>[1]!ErlangC_ServiceLevel(T39/60,U$3,X39*(1-T$16),V$3/60)</f>
        <v>1</v>
      </c>
      <c r="AD39" s="6">
        <f>[1]!ErlangC_ServiceLevel(W39/60/T$7,U$6,AA39*(1-T$16),V$6/60)</f>
        <v>0.64597898657143249</v>
      </c>
      <c r="AE39" s="14">
        <f>[1]!ErlangC_ASA(T39/60,U$3,X39*(1-T$16))*60</f>
        <v>0</v>
      </c>
      <c r="AF39" s="17">
        <f>[2]!Abandon(X39,W$3,T39,U$3*60)</f>
        <v>0</v>
      </c>
      <c r="AG39" s="6">
        <f t="shared" si="55"/>
        <v>0.77698934494579519</v>
      </c>
      <c r="AI39" s="8">
        <v>0.54166666666666663</v>
      </c>
      <c r="AJ39" s="13">
        <v>8.3619189095713017E-2</v>
      </c>
      <c r="AK39" s="9">
        <f t="shared" si="8"/>
        <v>0</v>
      </c>
      <c r="AL39" s="9">
        <f t="shared" si="56"/>
        <v>10.666666666666666</v>
      </c>
      <c r="AM39" s="9">
        <f t="shared" si="9"/>
        <v>0</v>
      </c>
      <c r="AN39" s="9">
        <f t="shared" si="57"/>
        <v>164.54098499479014</v>
      </c>
      <c r="AO39" s="2">
        <f>[1]!ErlangC_Agents(AK39/60,AL$3,0.9,AM$3/60)</f>
        <v>1</v>
      </c>
      <c r="AP39" s="10">
        <f t="shared" si="58"/>
        <v>3.1859816806053365</v>
      </c>
      <c r="AQ39" s="10">
        <f t="shared" si="10"/>
        <v>0</v>
      </c>
      <c r="AR39" s="2">
        <f>[1]!ErlangC_Agents(AN39/60/AK$7,AL$6,0.8,AM$6/60)</f>
        <v>29</v>
      </c>
      <c r="AS39" s="14">
        <f t="shared" si="11"/>
        <v>33.185981680605337</v>
      </c>
      <c r="AT39" s="6">
        <f>[1]!ErlangC_ServiceLevel(AK39/60,AL$3,AO39*(1-AK$16),AM$3/60)</f>
        <v>1</v>
      </c>
      <c r="AU39" s="6">
        <f>[1]!ErlangC_ServiceLevel(AN39/60/AK$7,AL$6,AR39*(1-AK$16),AM$6/60)</f>
        <v>0.67701029633922383</v>
      </c>
      <c r="AV39" s="14">
        <f>[1]!ErlangC_ASA(AK39/60,AL$3,AO39*(1-AK$16))*60</f>
        <v>0</v>
      </c>
      <c r="AW39" s="17">
        <f>[2]!Abandon(AO39,AN$3,AK39,AL$3*60)</f>
        <v>0</v>
      </c>
      <c r="AX39" s="6">
        <f t="shared" si="59"/>
        <v>0.76187689791349034</v>
      </c>
      <c r="AZ39" s="8">
        <v>0.54166666666666663</v>
      </c>
      <c r="BA39" s="13">
        <v>8.3619189095713017E-2</v>
      </c>
      <c r="BB39" s="9">
        <f t="shared" si="12"/>
        <v>0</v>
      </c>
      <c r="BC39" s="9">
        <f t="shared" si="60"/>
        <v>10.133333333333333</v>
      </c>
      <c r="BD39" s="9">
        <f t="shared" si="13"/>
        <v>0</v>
      </c>
      <c r="BE39" s="9">
        <f t="shared" si="61"/>
        <v>156.08915297866432</v>
      </c>
      <c r="BF39" s="2">
        <f>[1]!ErlangC_Agents(BB39/60,BC$3,0.9,BD$3/60)</f>
        <v>1</v>
      </c>
      <c r="BG39" s="10">
        <f t="shared" si="62"/>
        <v>3.0266825965750699</v>
      </c>
      <c r="BH39" s="10">
        <f t="shared" si="14"/>
        <v>0</v>
      </c>
      <c r="BI39" s="2">
        <f>[1]!ErlangC_Agents(BE39/60/BB$7,BC$6,0.8,BD$6/60)</f>
        <v>27</v>
      </c>
      <c r="BJ39" s="14">
        <f t="shared" si="15"/>
        <v>31.026682596575071</v>
      </c>
      <c r="BK39" s="6">
        <f>[1]!ErlangC_ServiceLevel(BB39/60,BC$3,BF39*(1-BB$16),BD$3/60)</f>
        <v>1</v>
      </c>
      <c r="BL39" s="6">
        <f>[1]!ErlangC_ServiceLevel(BE39/60/BB$7,BC$6,BI39*(1-BB$16),BD$6/60)</f>
        <v>0.63789072656309487</v>
      </c>
      <c r="BM39" s="14">
        <f>[1]!ErlangC_ASA(BB39/60,BC$3,BF39*(1-BB$16))*60</f>
        <v>0</v>
      </c>
      <c r="BN39" s="17">
        <f>[2]!Abandon(BF39,BE$3,BB39,BC$3*60)</f>
        <v>0</v>
      </c>
      <c r="BO39" s="6">
        <f t="shared" si="63"/>
        <v>0.76114158838862866</v>
      </c>
      <c r="BQ39" s="8">
        <v>0.54166666666666663</v>
      </c>
      <c r="BR39" s="13">
        <v>8.3619189095713017E-2</v>
      </c>
      <c r="BS39" s="9">
        <f t="shared" si="16"/>
        <v>0</v>
      </c>
      <c r="BT39" s="9">
        <f t="shared" si="64"/>
        <v>9.4623655913978499</v>
      </c>
      <c r="BU39" s="9">
        <f t="shared" si="17"/>
        <v>0</v>
      </c>
      <c r="BV39" s="9">
        <f t="shared" si="65"/>
        <v>144.31053602002086</v>
      </c>
      <c r="BW39" s="2">
        <f>[1]!ErlangC_Agents(BS39/60,BT$3,0.9,BU$3/60)</f>
        <v>1</v>
      </c>
      <c r="BX39" s="10">
        <f t="shared" si="66"/>
        <v>2.8262740715047343</v>
      </c>
      <c r="BY39" s="10">
        <f t="shared" si="18"/>
        <v>0</v>
      </c>
      <c r="BZ39" s="2">
        <f>[1]!ErlangC_Agents(BV39/60/BS$7,BT$6,0.8,BU$6/60)</f>
        <v>25</v>
      </c>
      <c r="CA39" s="14">
        <f t="shared" si="19"/>
        <v>28.826274071504734</v>
      </c>
      <c r="CB39" s="6">
        <f>[1]!ErlangC_ServiceLevel(BS39/60,BT$3,BW39*(1-BS$16),BU$3/60)</f>
        <v>1</v>
      </c>
      <c r="CC39" s="6">
        <f>[1]!ErlangC_ServiceLevel(BV39/60/BS$7,BT$6,BZ39*(1-BS$16),BU$6/60)</f>
        <v>0.60308654434763576</v>
      </c>
      <c r="CD39" s="14">
        <f>[1]!ErlangC_ASA(BS39/60,BT$3,BW39*(1-BS$16))*60</f>
        <v>0</v>
      </c>
      <c r="CE39" s="17">
        <f>[2]!Abandon(BW39,BV$3,BS39,BT$3*60)</f>
        <v>0</v>
      </c>
      <c r="CF39" s="6">
        <f t="shared" si="67"/>
        <v>0.7579632117342423</v>
      </c>
      <c r="CH39" s="8">
        <v>0.54166666666666663</v>
      </c>
      <c r="CI39" s="13">
        <v>8.3619189095713017E-2</v>
      </c>
      <c r="CJ39" s="9">
        <f t="shared" si="20"/>
        <v>0</v>
      </c>
      <c r="CK39" s="9">
        <f t="shared" si="68"/>
        <v>10.133333333333333</v>
      </c>
      <c r="CL39" s="9">
        <f t="shared" si="21"/>
        <v>0</v>
      </c>
      <c r="CM39" s="9">
        <f t="shared" si="69"/>
        <v>176.99395025259255</v>
      </c>
      <c r="CN39" s="2">
        <f>[1]!ErlangC_Agents(CJ39/60,CK$3,0.9,CL$3/60)</f>
        <v>1</v>
      </c>
      <c r="CO39" s="10">
        <f t="shared" si="70"/>
        <v>3.0266825965750699</v>
      </c>
      <c r="CP39" s="10">
        <f t="shared" si="22"/>
        <v>0</v>
      </c>
      <c r="CQ39" s="2">
        <f>[1]!ErlangC_Agents(CM39/60/CJ$7,CK$6,0.8,CL$6/60)</f>
        <v>31</v>
      </c>
      <c r="CR39" s="14">
        <f t="shared" si="23"/>
        <v>35.026682596575071</v>
      </c>
      <c r="CS39" s="6">
        <f>[1]!ErlangC_ServiceLevel(CJ39/60,CK$3,CN39*(1-CJ$16),CL$3/60)</f>
        <v>1</v>
      </c>
      <c r="CT39" s="6">
        <f>[1]!ErlangC_ServiceLevel(CM39/60/CJ$7,CK$6,CQ39*(1-CJ$16),CL$6/60)</f>
        <v>0.68973592276862994</v>
      </c>
      <c r="CU39" s="14">
        <f>[1]!ErlangC_ASA(CJ39/60,CK$3,CN39*(1-CJ$16))*60</f>
        <v>0</v>
      </c>
      <c r="CV39" s="17">
        <f>[2]!Abandon(CN39,CM$3,CJ39,CK$3*60)</f>
        <v>0</v>
      </c>
      <c r="CW39" s="6">
        <f t="shared" si="71"/>
        <v>0.77009116837148162</v>
      </c>
      <c r="CY39" s="8">
        <v>0.54166666666666663</v>
      </c>
      <c r="CZ39" s="13">
        <v>8.3619189095713017E-2</v>
      </c>
      <c r="DA39" s="9">
        <f t="shared" si="24"/>
        <v>0</v>
      </c>
      <c r="DB39" s="9">
        <f t="shared" si="72"/>
        <v>9.4623655913978499</v>
      </c>
      <c r="DC39" s="9">
        <f t="shared" si="25"/>
        <v>0</v>
      </c>
      <c r="DD39" s="9">
        <f t="shared" si="73"/>
        <v>164.54098499479014</v>
      </c>
      <c r="DE39" s="2">
        <f>[1]!ErlangC_Agents(DA39/60,DB$3,0.9,DC$3/60)</f>
        <v>1</v>
      </c>
      <c r="DF39" s="10">
        <f t="shared" si="74"/>
        <v>2.8262740715047343</v>
      </c>
      <c r="DG39" s="10">
        <f t="shared" si="26"/>
        <v>0</v>
      </c>
      <c r="DH39" s="2">
        <f>[1]!ErlangC_Agents(DD39/60/DA$7,DB$6,0.8,DC$6/60)</f>
        <v>28</v>
      </c>
      <c r="DI39" s="14">
        <f t="shared" si="27"/>
        <v>31.826274071504734</v>
      </c>
      <c r="DJ39" s="6">
        <f>[1]!ErlangC_ServiceLevel(DA39/60,DB$3,DE39*(1-DA$16),DC$3/60)</f>
        <v>1</v>
      </c>
      <c r="DK39" s="6">
        <f>[1]!ErlangC_ServiceLevel(DD39/60/DA$7,DB$6,DH39*(1-DA$16),DC$6/60)</f>
        <v>0.60449422483714332</v>
      </c>
      <c r="DL39" s="14">
        <f>[1]!ErlangC_ASA(DA39/60,DB$3,DE39*(1-DA$16))*60</f>
        <v>0</v>
      </c>
      <c r="DM39" s="17">
        <f>[2]!Abandon(DE39,DD$3,DA39,DB$3*60)</f>
        <v>0</v>
      </c>
      <c r="DN39" s="6">
        <f t="shared" si="75"/>
        <v>0.77581031400954037</v>
      </c>
      <c r="DP39" s="8">
        <v>0.54166666666666663</v>
      </c>
      <c r="DQ39" s="13">
        <v>8.3619189095713017E-2</v>
      </c>
      <c r="DR39" s="9">
        <f t="shared" si="28"/>
        <v>0</v>
      </c>
      <c r="DS39" s="9">
        <f t="shared" si="76"/>
        <v>8.6021505376344081</v>
      </c>
      <c r="DT39" s="9">
        <f t="shared" si="29"/>
        <v>0</v>
      </c>
      <c r="DU39" s="9">
        <f t="shared" si="77"/>
        <v>161.84359179815422</v>
      </c>
      <c r="DV39" s="2">
        <f>[1]!ErlangC_Agents(DR39/60,DS$3,0.9,DT$3/60)</f>
        <v>1</v>
      </c>
      <c r="DW39" s="10">
        <f t="shared" si="78"/>
        <v>2.5693400650043037</v>
      </c>
      <c r="DX39" s="10">
        <f t="shared" si="30"/>
        <v>0</v>
      </c>
      <c r="DY39" s="2">
        <f>[1]!ErlangC_Agents(DU39/60/DR$7,DS$6,0.8,DT$6/60)</f>
        <v>28</v>
      </c>
      <c r="DZ39" s="14">
        <f t="shared" si="31"/>
        <v>31.569340065004305</v>
      </c>
      <c r="EA39" s="6">
        <f>[1]!ErlangC_ServiceLevel(DR39/60,DS$3,DV39*(1-DR$16),DT$3/60)</f>
        <v>1</v>
      </c>
      <c r="EB39" s="6">
        <f>[1]!ErlangC_ServiceLevel(DU39/60/DR$7,DS$6,DY39*(1-DR$16),DT$6/60)</f>
        <v>0.65622107600081758</v>
      </c>
      <c r="EC39" s="14">
        <f>[1]!ErlangC_ASA(DR39/60,DS$3,DV39*(1-DR$16))*60</f>
        <v>0</v>
      </c>
      <c r="ED39" s="17">
        <f>[2]!Abandon(DV39,DU$3,DR39,DS$3*60)</f>
        <v>0</v>
      </c>
      <c r="EE39" s="6">
        <f t="shared" si="79"/>
        <v>0.76558024131308178</v>
      </c>
      <c r="EG39" s="8">
        <v>0.54166666666666663</v>
      </c>
      <c r="EH39" s="13">
        <v>8.3619189095713017E-2</v>
      </c>
      <c r="EI39" s="9">
        <f t="shared" si="32"/>
        <v>0</v>
      </c>
      <c r="EJ39" s="9">
        <f t="shared" si="80"/>
        <v>8.8888888888888893</v>
      </c>
      <c r="EK39" s="9">
        <f t="shared" si="33"/>
        <v>0</v>
      </c>
      <c r="EL39" s="9">
        <f t="shared" si="81"/>
        <v>164.45107188823562</v>
      </c>
      <c r="EM39" s="2">
        <f>[1]!ErlangC_Agents(EI39/60,EJ$3,0.9,EK$3/60)</f>
        <v>1</v>
      </c>
      <c r="EN39" s="10">
        <f t="shared" si="82"/>
        <v>2.6549847338377806</v>
      </c>
      <c r="EO39" s="10">
        <f t="shared" si="34"/>
        <v>0</v>
      </c>
      <c r="EP39" s="2">
        <f>[1]!ErlangC_Agents(EL39/60/EI$7,EJ$6,0.8,EK$6/60)</f>
        <v>28</v>
      </c>
      <c r="EQ39" s="14">
        <f t="shared" si="35"/>
        <v>31.654984733837779</v>
      </c>
      <c r="ER39" s="6">
        <f>[1]!ErlangC_ServiceLevel(EI39/60,EJ$3,EM39*(1-EI$16),EK$3/60)</f>
        <v>1</v>
      </c>
      <c r="ES39" s="6">
        <f>[1]!ErlangC_ServiceLevel(EL39/60/EI$7,EJ$6,EP39*(1-EI$16),EK$6/60)</f>
        <v>0.60630699661521081</v>
      </c>
      <c r="ET39" s="14">
        <f>[1]!ErlangC_ASA(EI39/60,EJ$3,EM39*(1-EI$16))*60</f>
        <v>0</v>
      </c>
      <c r="EU39" s="17">
        <f>[2]!Abandon(EM39,EL$3,EI39,EJ$3*60)</f>
        <v>0</v>
      </c>
      <c r="EV39" s="6">
        <f t="shared" si="83"/>
        <v>0.77658990477379319</v>
      </c>
      <c r="EX39" s="8">
        <v>0.54166666666666663</v>
      </c>
      <c r="EY39" s="13">
        <v>8.3619189095713017E-2</v>
      </c>
      <c r="EZ39" s="9">
        <f t="shared" si="36"/>
        <v>0</v>
      </c>
      <c r="FA39" s="9">
        <f t="shared" si="84"/>
        <v>9.4623655913978499</v>
      </c>
      <c r="FB39" s="9">
        <f t="shared" si="37"/>
        <v>0</v>
      </c>
      <c r="FC39" s="9">
        <f t="shared" si="85"/>
        <v>161.84359179815422</v>
      </c>
      <c r="FD39" s="2">
        <f>[1]!ErlangC_Agents(EZ39/60,FA$3,0.9,FB$3/60)</f>
        <v>1</v>
      </c>
      <c r="FE39" s="10">
        <f t="shared" si="86"/>
        <v>2.8262740715047343</v>
      </c>
      <c r="FF39" s="10">
        <f t="shared" si="38"/>
        <v>0</v>
      </c>
      <c r="FG39" s="2">
        <f>[1]!ErlangC_Agents(FC39/60/EZ$7,FA$6,0.8,FB$6/60)</f>
        <v>28</v>
      </c>
      <c r="FH39" s="14">
        <f t="shared" si="39"/>
        <v>31.826274071504734</v>
      </c>
      <c r="FI39" s="6">
        <f>[1]!ErlangC_ServiceLevel(EZ39/60,FA$3,FD39*(1-EZ$16),FB$3/60)</f>
        <v>1</v>
      </c>
      <c r="FJ39" s="6">
        <f>[1]!ErlangC_ServiceLevel(FC39/60/EZ$7,FA$6,FG39*(1-EZ$16),FB$6/60)</f>
        <v>0.65622107600081758</v>
      </c>
      <c r="FK39" s="14">
        <f>[1]!ErlangC_ASA(EZ39/60,FA$3,FD39*(1-EZ$16))*60</f>
        <v>0</v>
      </c>
      <c r="FL39" s="17">
        <f>[2]!Abandon(FD39,FC$3,EZ39,FA$3*60)</f>
        <v>0</v>
      </c>
      <c r="FM39" s="6">
        <f t="shared" si="87"/>
        <v>0.76390444279041858</v>
      </c>
      <c r="FO39" s="8">
        <v>0.54166666666666663</v>
      </c>
      <c r="FP39" s="13">
        <v>8.3619189095713017E-2</v>
      </c>
      <c r="FQ39" s="9">
        <f t="shared" si="40"/>
        <v>0</v>
      </c>
      <c r="FR39" s="9">
        <f t="shared" si="88"/>
        <v>8.8888888888888893</v>
      </c>
      <c r="FS39" s="9">
        <f t="shared" si="41"/>
        <v>0</v>
      </c>
      <c r="FT39" s="9">
        <f t="shared" si="89"/>
        <v>158.87645928185472</v>
      </c>
      <c r="FU39" s="2">
        <f>[1]!ErlangC_Agents(FQ39/60,FR$3,0.9,FS$3/60)</f>
        <v>1</v>
      </c>
      <c r="FV39" s="10">
        <f t="shared" si="90"/>
        <v>2.6549847338377806</v>
      </c>
      <c r="FW39" s="10">
        <f t="shared" si="42"/>
        <v>0</v>
      </c>
      <c r="FX39" s="2">
        <f>[1]!ErlangC_Agents(FT39/60/FQ$7,FR$6,0.8,FS$6/60)</f>
        <v>28</v>
      </c>
      <c r="FY39" s="14">
        <f t="shared" si="43"/>
        <v>31.654984733837779</v>
      </c>
      <c r="FZ39" s="6">
        <f>[1]!ErlangC_ServiceLevel(FQ39/60,FR$3,FU39*(1-FQ$16),FS$3/60)</f>
        <v>1</v>
      </c>
      <c r="GA39" s="6">
        <f>[1]!ErlangC_ServiceLevel(FT39/60/FQ$7,FR$6,FX39*(1-FQ$16),FS$6/60)</f>
        <v>0.70705249070440979</v>
      </c>
      <c r="GB39" s="14">
        <f>[1]!ErlangC_ASA(FQ39/60,FR$3,FU39*(1-FQ$16))*60</f>
        <v>0</v>
      </c>
      <c r="GC39" s="17">
        <f>[2]!Abandon(FU39,FT$3,FQ39,FR$3*60)</f>
        <v>0</v>
      </c>
      <c r="GD39" s="6">
        <f t="shared" si="91"/>
        <v>0.75185129412812657</v>
      </c>
      <c r="GF39" s="8">
        <v>0.54166666666666663</v>
      </c>
      <c r="GG39" s="13">
        <v>8.3619189095713017E-2</v>
      </c>
      <c r="GH39" s="9">
        <f t="shared" si="44"/>
        <v>0</v>
      </c>
      <c r="GI39" s="9">
        <f t="shared" si="92"/>
        <v>8.6021505376344081</v>
      </c>
      <c r="GJ39" s="9">
        <f t="shared" si="45"/>
        <v>0</v>
      </c>
      <c r="GK39" s="9">
        <f t="shared" si="93"/>
        <v>159.14619860151834</v>
      </c>
      <c r="GL39" s="2">
        <f>[1]!ErlangC_Agents(GH39/60,GI$3,0.9,GJ$3/60)</f>
        <v>1</v>
      </c>
      <c r="GM39" s="10">
        <f t="shared" si="94"/>
        <v>2.5693400650043037</v>
      </c>
      <c r="GN39" s="10">
        <f t="shared" si="46"/>
        <v>0</v>
      </c>
      <c r="GO39" s="2">
        <f>[1]!ErlangC_Agents(GK39/60/GH$7,GI$6,0.8,GJ$6/60)</f>
        <v>28</v>
      </c>
      <c r="GP39" s="14">
        <f t="shared" si="47"/>
        <v>31.569340065004305</v>
      </c>
      <c r="GQ39" s="6">
        <f>[1]!ErlangC_ServiceLevel(GH39/60,GI$3,GL39*(1-GH$16),GJ$3/60)</f>
        <v>1</v>
      </c>
      <c r="GR39" s="6">
        <f>[1]!ErlangC_ServiceLevel(GK39/60/GH$7,GI$6,GO39*(1-GH$16),GJ$6/60)</f>
        <v>0.70268251181827313</v>
      </c>
      <c r="GS39" s="14">
        <f>[1]!ErlangC_ASA(GH39/60,GI$3,GL39*(1-GH$16))*60</f>
        <v>0</v>
      </c>
      <c r="GT39" s="17">
        <f>[2]!Abandon(GL39,GK$3,GH39,GI$3*60)</f>
        <v>0</v>
      </c>
      <c r="GU39" s="6">
        <f t="shared" si="95"/>
        <v>0.7535774715466067</v>
      </c>
    </row>
    <row r="40" spans="1:203">
      <c r="A40" s="8">
        <v>0.58333333333333337</v>
      </c>
      <c r="B40" s="13">
        <v>8.8931853876204142E-2</v>
      </c>
      <c r="C40" s="9">
        <f t="shared" si="0"/>
        <v>0</v>
      </c>
      <c r="D40" s="9">
        <f t="shared" si="48"/>
        <v>10.322580645161292</v>
      </c>
      <c r="E40" s="9">
        <f t="shared" si="1"/>
        <v>0</v>
      </c>
      <c r="F40" s="9">
        <f t="shared" si="49"/>
        <v>184.1750006081389</v>
      </c>
      <c r="G40" s="2">
        <f>[1]!ErlangC_Agents(C40/60,D$3,0.9,E$3/60)</f>
        <v>1</v>
      </c>
      <c r="H40" s="10">
        <f t="shared" si="50"/>
        <v>2.7748872702046485</v>
      </c>
      <c r="I40" s="10">
        <f t="shared" si="2"/>
        <v>0</v>
      </c>
      <c r="J40" s="2">
        <f>[1]!ErlangC_Agents(F40/60/C$7,D$6,0.8,E$6/60)</f>
        <v>28</v>
      </c>
      <c r="K40" s="14">
        <f t="shared" si="3"/>
        <v>31.774887270204648</v>
      </c>
      <c r="L40" s="6">
        <f>[1]!ErlangC_ServiceLevel(C40/60,D$3,G40*(1-C$16),E$3/60)</f>
        <v>1</v>
      </c>
      <c r="M40" s="6">
        <f>[1]!ErlangC_ServiceLevel(F40/60/C$7,D$6,J40*(1-C$16),E$6/60)</f>
        <v>0.59243602543941887</v>
      </c>
      <c r="N40" s="14">
        <f>[1]!ErlangC_ASA(C40/60,D$3,G40*(1-C$16))*60</f>
        <v>0</v>
      </c>
      <c r="O40" s="17">
        <f>[2]!Abandon(G40,F$3,C40,D$3*60)</f>
        <v>0</v>
      </c>
      <c r="P40" s="6">
        <f t="shared" si="51"/>
        <v>0.78016069467354643</v>
      </c>
      <c r="R40" s="8">
        <v>0.58333333333333337</v>
      </c>
      <c r="S40" s="13">
        <v>8.8931853876204142E-2</v>
      </c>
      <c r="T40" s="9">
        <f t="shared" si="4"/>
        <v>0</v>
      </c>
      <c r="U40" s="9">
        <f t="shared" si="52"/>
        <v>9.5238095238095237</v>
      </c>
      <c r="V40" s="9">
        <f t="shared" si="5"/>
        <v>0</v>
      </c>
      <c r="W40" s="9">
        <f t="shared" si="53"/>
        <v>187.07450690387228</v>
      </c>
      <c r="X40" s="2">
        <f>[1]!ErlangC_Agents(T40/60,U$3,0.9,V$3/60)</f>
        <v>1</v>
      </c>
      <c r="Y40" s="10">
        <f t="shared" si="54"/>
        <v>2.8446265005404792</v>
      </c>
      <c r="Z40" s="10">
        <f t="shared" si="6"/>
        <v>0</v>
      </c>
      <c r="AA40" s="2">
        <f>[1]!ErlangC_Agents(W40/60/T$7,U$6,0.8,V$6/60)</f>
        <v>32</v>
      </c>
      <c r="AB40" s="14">
        <f t="shared" si="7"/>
        <v>35.844626500540478</v>
      </c>
      <c r="AC40" s="6">
        <f>[1]!ErlangC_ServiceLevel(T40/60,U$3,X40*(1-T$16),V$3/60)</f>
        <v>1</v>
      </c>
      <c r="AD40" s="6">
        <f>[1]!ErlangC_ServiceLevel(W40/60/T$7,U$6,AA40*(1-T$16),V$6/60)</f>
        <v>0.68512688869496274</v>
      </c>
      <c r="AE40" s="14">
        <f>[1]!ErlangC_ASA(T40/60,U$3,X40*(1-T$16))*60</f>
        <v>0</v>
      </c>
      <c r="AF40" s="17">
        <f>[2]!Abandon(X40,W$3,T40,U$3*60)</f>
        <v>0</v>
      </c>
      <c r="AG40" s="6">
        <f t="shared" si="55"/>
        <v>0.77743356181851064</v>
      </c>
      <c r="AI40" s="8">
        <v>0.58333333333333337</v>
      </c>
      <c r="AJ40" s="13">
        <v>8.8931853876204142E-2</v>
      </c>
      <c r="AK40" s="9">
        <f t="shared" si="8"/>
        <v>0</v>
      </c>
      <c r="AL40" s="9">
        <f t="shared" si="56"/>
        <v>10.666666666666666</v>
      </c>
      <c r="AM40" s="9">
        <f t="shared" si="9"/>
        <v>0</v>
      </c>
      <c r="AN40" s="9">
        <f t="shared" si="57"/>
        <v>174.99493827253073</v>
      </c>
      <c r="AO40" s="2">
        <f>[1]!ErlangC_Agents(AK40/60,AL$3,0.9,AM$3/60)</f>
        <v>1</v>
      </c>
      <c r="AP40" s="10">
        <f t="shared" si="58"/>
        <v>3.1859816806053365</v>
      </c>
      <c r="AQ40" s="10">
        <f t="shared" si="10"/>
        <v>0</v>
      </c>
      <c r="AR40" s="2">
        <f>[1]!ErlangC_Agents(AN40/60/AK$7,AL$6,0.8,AM$6/60)</f>
        <v>30</v>
      </c>
      <c r="AS40" s="14">
        <f t="shared" si="11"/>
        <v>34.185981680605337</v>
      </c>
      <c r="AT40" s="6">
        <f>[1]!ErlangC_ServiceLevel(AK40/60,AL$3,AO40*(1-AK$16),AM$3/60)</f>
        <v>1</v>
      </c>
      <c r="AU40" s="6">
        <f>[1]!ErlangC_ServiceLevel(AN40/60/AK$7,AL$6,AR40*(1-AK$16),AM$6/60)</f>
        <v>0.60649846967112164</v>
      </c>
      <c r="AV40" s="14">
        <f>[1]!ErlangC_ASA(AK40/60,AL$3,AO40*(1-AK$16))*60</f>
        <v>0</v>
      </c>
      <c r="AW40" s="17">
        <f>[2]!Abandon(AO40,AN$3,AK40,AL$3*60)</f>
        <v>0</v>
      </c>
      <c r="AX40" s="6">
        <f t="shared" si="59"/>
        <v>0.78327587383705211</v>
      </c>
      <c r="AZ40" s="8">
        <v>0.58333333333333337</v>
      </c>
      <c r="BA40" s="13">
        <v>8.8931853876204142E-2</v>
      </c>
      <c r="BB40" s="9">
        <f t="shared" si="12"/>
        <v>0</v>
      </c>
      <c r="BC40" s="9">
        <f t="shared" si="60"/>
        <v>10.133333333333333</v>
      </c>
      <c r="BD40" s="9">
        <f t="shared" si="13"/>
        <v>0</v>
      </c>
      <c r="BE40" s="9">
        <f t="shared" si="61"/>
        <v>166.00612723558106</v>
      </c>
      <c r="BF40" s="2">
        <f>[1]!ErlangC_Agents(BB40/60,BC$3,0.9,BD$3/60)</f>
        <v>1</v>
      </c>
      <c r="BG40" s="10">
        <f t="shared" si="62"/>
        <v>3.0266825965750699</v>
      </c>
      <c r="BH40" s="10">
        <f t="shared" si="14"/>
        <v>0</v>
      </c>
      <c r="BI40" s="2">
        <f>[1]!ErlangC_Agents(BE40/60/BB$7,BC$6,0.8,BD$6/60)</f>
        <v>29</v>
      </c>
      <c r="BJ40" s="14">
        <f t="shared" si="15"/>
        <v>33.026682596575071</v>
      </c>
      <c r="BK40" s="6">
        <f>[1]!ErlangC_ServiceLevel(BB40/60,BC$3,BF40*(1-BB$16),BD$3/60)</f>
        <v>1</v>
      </c>
      <c r="BL40" s="6">
        <f>[1]!ErlangC_ServiceLevel(BE40/60/BB$7,BC$6,BI40*(1-BB$16),BD$6/60)</f>
        <v>0.69986876059288283</v>
      </c>
      <c r="BM40" s="14">
        <f>[1]!ErlangC_ASA(BB40/60,BC$3,BF40*(1-BB$16))*60</f>
        <v>0</v>
      </c>
      <c r="BN40" s="17">
        <f>[2]!Abandon(BF40,BE$3,BB40,BC$3*60)</f>
        <v>0</v>
      </c>
      <c r="BO40" s="6">
        <f t="shared" si="63"/>
        <v>0.75723007194317915</v>
      </c>
      <c r="BQ40" s="8">
        <v>0.58333333333333337</v>
      </c>
      <c r="BR40" s="13">
        <v>8.8931853876204142E-2</v>
      </c>
      <c r="BS40" s="9">
        <f t="shared" si="16"/>
        <v>0</v>
      </c>
      <c r="BT40" s="9">
        <f t="shared" si="64"/>
        <v>9.4623655913978499</v>
      </c>
      <c r="BU40" s="9">
        <f t="shared" si="17"/>
        <v>0</v>
      </c>
      <c r="BV40" s="9">
        <f t="shared" si="65"/>
        <v>153.47916717344907</v>
      </c>
      <c r="BW40" s="2">
        <f>[1]!ErlangC_Agents(BS40/60,BT$3,0.9,BU$3/60)</f>
        <v>1</v>
      </c>
      <c r="BX40" s="10">
        <f t="shared" si="66"/>
        <v>2.8262740715047343</v>
      </c>
      <c r="BY40" s="10">
        <f t="shared" si="18"/>
        <v>0</v>
      </c>
      <c r="BZ40" s="2">
        <f>[1]!ErlangC_Agents(BV40/60/BS$7,BT$6,0.8,BU$6/60)</f>
        <v>27</v>
      </c>
      <c r="CA40" s="14">
        <f t="shared" si="19"/>
        <v>30.826274071504734</v>
      </c>
      <c r="CB40" s="6">
        <f>[1]!ErlangC_ServiceLevel(BS40/60,BT$3,BW40*(1-BS$16),BU$3/60)</f>
        <v>1</v>
      </c>
      <c r="CC40" s="6">
        <f>[1]!ErlangC_ServiceLevel(BV40/60/BS$7,BT$6,BZ40*(1-BS$16),BU$6/60)</f>
        <v>0.68560491328092044</v>
      </c>
      <c r="CD40" s="14">
        <f>[1]!ErlangC_ASA(BS40/60,BT$3,BW40*(1-BS$16))*60</f>
        <v>0</v>
      </c>
      <c r="CE40" s="17">
        <f>[2]!Abandon(BW40,BV$3,BS40,BT$3*60)</f>
        <v>0</v>
      </c>
      <c r="CF40" s="6">
        <f t="shared" si="67"/>
        <v>0.75056847935027604</v>
      </c>
      <c r="CH40" s="8">
        <v>0.58333333333333337</v>
      </c>
      <c r="CI40" s="13">
        <v>8.8931853876204142E-2</v>
      </c>
      <c r="CJ40" s="9">
        <f t="shared" si="20"/>
        <v>0</v>
      </c>
      <c r="CK40" s="9">
        <f t="shared" si="68"/>
        <v>10.133333333333333</v>
      </c>
      <c r="CL40" s="9">
        <f t="shared" si="21"/>
        <v>0</v>
      </c>
      <c r="CM40" s="9">
        <f t="shared" si="69"/>
        <v>188.23909070463208</v>
      </c>
      <c r="CN40" s="2">
        <f>[1]!ErlangC_Agents(CJ40/60,CK$3,0.9,CL$3/60)</f>
        <v>1</v>
      </c>
      <c r="CO40" s="10">
        <f t="shared" si="70"/>
        <v>3.0266825965750699</v>
      </c>
      <c r="CP40" s="10">
        <f t="shared" si="22"/>
        <v>0</v>
      </c>
      <c r="CQ40" s="2">
        <f>[1]!ErlangC_Agents(CM40/60/CJ$7,CK$6,0.8,CL$6/60)</f>
        <v>32</v>
      </c>
      <c r="CR40" s="14">
        <f t="shared" si="23"/>
        <v>36.026682596575071</v>
      </c>
      <c r="CS40" s="6">
        <f>[1]!ErlangC_ServiceLevel(CJ40/60,CK$3,CN40*(1-CJ$16),CL$3/60)</f>
        <v>1</v>
      </c>
      <c r="CT40" s="6">
        <f>[1]!ErlangC_ServiceLevel(CM40/60/CJ$7,CK$6,CQ40*(1-CJ$16),CL$6/60)</f>
        <v>0.608926595804271</v>
      </c>
      <c r="CU40" s="14">
        <f>[1]!ErlangC_ASA(CJ40/60,CK$3,CN40*(1-CJ$16))*60</f>
        <v>0</v>
      </c>
      <c r="CV40" s="17">
        <f>[2]!Abandon(CN40,CM$3,CJ40,CK$3*60)</f>
        <v>0</v>
      </c>
      <c r="CW40" s="6">
        <f t="shared" si="71"/>
        <v>0.79330611372183912</v>
      </c>
      <c r="CY40" s="8">
        <v>0.58333333333333337</v>
      </c>
      <c r="CZ40" s="13">
        <v>8.8931853876204142E-2</v>
      </c>
      <c r="DA40" s="9">
        <f t="shared" si="24"/>
        <v>0</v>
      </c>
      <c r="DB40" s="9">
        <f t="shared" si="72"/>
        <v>9.4623655913978499</v>
      </c>
      <c r="DC40" s="9">
        <f t="shared" si="25"/>
        <v>0</v>
      </c>
      <c r="DD40" s="9">
        <f t="shared" si="73"/>
        <v>174.99493827253073</v>
      </c>
      <c r="DE40" s="2">
        <f>[1]!ErlangC_Agents(DA40/60,DB$3,0.9,DC$3/60)</f>
        <v>1</v>
      </c>
      <c r="DF40" s="10">
        <f t="shared" si="74"/>
        <v>2.8262740715047343</v>
      </c>
      <c r="DG40" s="10">
        <f t="shared" si="26"/>
        <v>0</v>
      </c>
      <c r="DH40" s="2">
        <f>[1]!ErlangC_Agents(DD40/60/DA$7,DB$6,0.8,DC$6/60)</f>
        <v>30</v>
      </c>
      <c r="DI40" s="14">
        <f t="shared" si="27"/>
        <v>33.826274071504734</v>
      </c>
      <c r="DJ40" s="6">
        <f>[1]!ErlangC_ServiceLevel(DA40/60,DB$3,DE40*(1-DA$16),DC$3/60)</f>
        <v>1</v>
      </c>
      <c r="DK40" s="6">
        <f>[1]!ErlangC_ServiceLevel(DD40/60/DA$7,DB$6,DH40*(1-DA$16),DC$6/60)</f>
        <v>0.66191745787162981</v>
      </c>
      <c r="DL40" s="14">
        <f>[1]!ErlangC_ASA(DA40/60,DB$3,DE40*(1-DA$16))*60</f>
        <v>0</v>
      </c>
      <c r="DM40" s="17">
        <f>[2]!Abandon(DE40,DD$3,DA40,DB$3*60)</f>
        <v>0</v>
      </c>
      <c r="DN40" s="6">
        <f t="shared" si="75"/>
        <v>0.77335396614307561</v>
      </c>
      <c r="DP40" s="8">
        <v>0.58333333333333337</v>
      </c>
      <c r="DQ40" s="13">
        <v>8.8931853876204142E-2</v>
      </c>
      <c r="DR40" s="9">
        <f t="shared" si="28"/>
        <v>0</v>
      </c>
      <c r="DS40" s="9">
        <f t="shared" si="76"/>
        <v>8.6021505376344081</v>
      </c>
      <c r="DT40" s="9">
        <f t="shared" si="29"/>
        <v>0</v>
      </c>
      <c r="DU40" s="9">
        <f t="shared" si="77"/>
        <v>172.12616879265317</v>
      </c>
      <c r="DV40" s="2">
        <f>[1]!ErlangC_Agents(DR40/60,DS$3,0.9,DT$3/60)</f>
        <v>1</v>
      </c>
      <c r="DW40" s="10">
        <f t="shared" si="78"/>
        <v>2.5693400650043037</v>
      </c>
      <c r="DX40" s="10">
        <f t="shared" si="30"/>
        <v>0</v>
      </c>
      <c r="DY40" s="2">
        <f>[1]!ErlangC_Agents(DU40/60/DR$7,DS$6,0.8,DT$6/60)</f>
        <v>30</v>
      </c>
      <c r="DZ40" s="14">
        <f t="shared" si="31"/>
        <v>33.569340065004305</v>
      </c>
      <c r="EA40" s="6">
        <f>[1]!ErlangC_ServiceLevel(DR40/60,DS$3,DV40*(1-DR$16),DT$3/60)</f>
        <v>1</v>
      </c>
      <c r="EB40" s="6">
        <f>[1]!ErlangC_ServiceLevel(DU40/60/DR$7,DS$6,DY40*(1-DR$16),DT$6/60)</f>
        <v>0.70891020378372538</v>
      </c>
      <c r="EC40" s="14">
        <f>[1]!ErlangC_ASA(DR40/60,DS$3,DV40*(1-DR$16))*60</f>
        <v>0</v>
      </c>
      <c r="ED40" s="17">
        <f>[2]!Abandon(DV40,DU$3,DR40,DS$3*60)</f>
        <v>0</v>
      </c>
      <c r="EE40" s="6">
        <f t="shared" si="79"/>
        <v>0.76299743098696449</v>
      </c>
      <c r="EG40" s="8">
        <v>0.58333333333333337</v>
      </c>
      <c r="EH40" s="13">
        <v>8.8931853876204142E-2</v>
      </c>
      <c r="EI40" s="9">
        <f t="shared" si="32"/>
        <v>0</v>
      </c>
      <c r="EJ40" s="9">
        <f t="shared" si="80"/>
        <v>8.8888888888888893</v>
      </c>
      <c r="EK40" s="9">
        <f t="shared" si="33"/>
        <v>0</v>
      </c>
      <c r="EL40" s="9">
        <f t="shared" si="81"/>
        <v>174.8993126232015</v>
      </c>
      <c r="EM40" s="2">
        <f>[1]!ErlangC_Agents(EI40/60,EJ$3,0.9,EK$3/60)</f>
        <v>1</v>
      </c>
      <c r="EN40" s="10">
        <f t="shared" si="82"/>
        <v>2.6549847338377806</v>
      </c>
      <c r="EO40" s="10">
        <f t="shared" si="34"/>
        <v>0</v>
      </c>
      <c r="EP40" s="2">
        <f>[1]!ErlangC_Agents(EL40/60/EI$7,EJ$6,0.8,EK$6/60)</f>
        <v>30</v>
      </c>
      <c r="EQ40" s="14">
        <f t="shared" si="35"/>
        <v>33.654984733837779</v>
      </c>
      <c r="ER40" s="6">
        <f>[1]!ErlangC_ServiceLevel(EI40/60,EJ$3,EM40*(1-EI$16),EK$3/60)</f>
        <v>1</v>
      </c>
      <c r="ES40" s="6">
        <f>[1]!ErlangC_ServiceLevel(EL40/60/EI$7,EJ$6,EP40*(1-EI$16),EK$6/60)</f>
        <v>0.66357103317768895</v>
      </c>
      <c r="ET40" s="14">
        <f>[1]!ErlangC_ASA(EI40/60,EJ$3,EM40*(1-EI$16))*60</f>
        <v>0</v>
      </c>
      <c r="EU40" s="17">
        <f>[2]!Abandon(EM40,EL$3,EI40,EJ$3*60)</f>
        <v>0</v>
      </c>
      <c r="EV40" s="6">
        <f t="shared" si="83"/>
        <v>0.77405088255770194</v>
      </c>
      <c r="EX40" s="8">
        <v>0.58333333333333337</v>
      </c>
      <c r="EY40" s="13">
        <v>8.8931853876204142E-2</v>
      </c>
      <c r="EZ40" s="9">
        <f t="shared" si="36"/>
        <v>0</v>
      </c>
      <c r="FA40" s="9">
        <f t="shared" si="84"/>
        <v>9.4623655913978499</v>
      </c>
      <c r="FB40" s="9">
        <f t="shared" si="37"/>
        <v>0</v>
      </c>
      <c r="FC40" s="9">
        <f t="shared" si="85"/>
        <v>172.12616879265317</v>
      </c>
      <c r="FD40" s="2">
        <f>[1]!ErlangC_Agents(EZ40/60,FA$3,0.9,FB$3/60)</f>
        <v>1</v>
      </c>
      <c r="FE40" s="10">
        <f t="shared" si="86"/>
        <v>2.8262740715047343</v>
      </c>
      <c r="FF40" s="10">
        <f t="shared" si="38"/>
        <v>0</v>
      </c>
      <c r="FG40" s="2">
        <f>[1]!ErlangC_Agents(FC40/60/EZ$7,FA$6,0.8,FB$6/60)</f>
        <v>30</v>
      </c>
      <c r="FH40" s="14">
        <f t="shared" si="39"/>
        <v>33.826274071504734</v>
      </c>
      <c r="FI40" s="6">
        <f>[1]!ErlangC_ServiceLevel(EZ40/60,FA$3,FD40*(1-EZ$16),FB$3/60)</f>
        <v>1</v>
      </c>
      <c r="FJ40" s="6">
        <f>[1]!ErlangC_ServiceLevel(FC40/60/EZ$7,FA$6,FG40*(1-EZ$16),FB$6/60)</f>
        <v>0.70891020378372538</v>
      </c>
      <c r="FK40" s="14">
        <f>[1]!ErlangC_ASA(EZ40/60,FA$3,FD40*(1-EZ$16))*60</f>
        <v>0</v>
      </c>
      <c r="FL40" s="17">
        <f>[2]!Abandon(FD40,FC$3,EZ40,FA$3*60)</f>
        <v>0</v>
      </c>
      <c r="FM40" s="6">
        <f t="shared" si="87"/>
        <v>0.76144033335467898</v>
      </c>
      <c r="FO40" s="8">
        <v>0.58333333333333337</v>
      </c>
      <c r="FP40" s="13">
        <v>8.8931853876204142E-2</v>
      </c>
      <c r="FQ40" s="9">
        <f t="shared" si="40"/>
        <v>0</v>
      </c>
      <c r="FR40" s="9">
        <f t="shared" si="88"/>
        <v>8.8888888888888893</v>
      </c>
      <c r="FS40" s="9">
        <f t="shared" si="41"/>
        <v>0</v>
      </c>
      <c r="FT40" s="9">
        <f t="shared" si="89"/>
        <v>168.97052236478788</v>
      </c>
      <c r="FU40" s="2">
        <f>[1]!ErlangC_Agents(FQ40/60,FR$3,0.9,FS$3/60)</f>
        <v>1</v>
      </c>
      <c r="FV40" s="10">
        <f t="shared" si="90"/>
        <v>2.6549847338377806</v>
      </c>
      <c r="FW40" s="10">
        <f t="shared" si="42"/>
        <v>0</v>
      </c>
      <c r="FX40" s="2">
        <f>[1]!ErlangC_Agents(FT40/60/FQ$7,FR$6,0.8,FS$6/60)</f>
        <v>29</v>
      </c>
      <c r="FY40" s="14">
        <f t="shared" si="43"/>
        <v>32.654984733837779</v>
      </c>
      <c r="FZ40" s="6">
        <f>[1]!ErlangC_ServiceLevel(FQ40/60,FR$3,FU40*(1-FQ$16),FS$3/60)</f>
        <v>1</v>
      </c>
      <c r="GA40" s="6">
        <f>[1]!ErlangC_ServiceLevel(FT40/60/FQ$7,FR$6,FX40*(1-FQ$16),FS$6/60)</f>
        <v>0.64916008623987909</v>
      </c>
      <c r="GB40" s="14">
        <f>[1]!ErlangC_ASA(FQ40/60,FR$3,FU40*(1-FQ$16))*60</f>
        <v>0</v>
      </c>
      <c r="GC40" s="17">
        <f>[2]!Abandon(FU40,FT$3,FQ40,FR$3*60)</f>
        <v>0</v>
      </c>
      <c r="GD40" s="6">
        <f t="shared" si="91"/>
        <v>0.77225014715525486</v>
      </c>
      <c r="GF40" s="8">
        <v>0.58333333333333337</v>
      </c>
      <c r="GG40" s="13">
        <v>8.8931853876204142E-2</v>
      </c>
      <c r="GH40" s="9">
        <f t="shared" si="44"/>
        <v>0</v>
      </c>
      <c r="GI40" s="9">
        <f t="shared" si="92"/>
        <v>8.6021505376344081</v>
      </c>
      <c r="GJ40" s="9">
        <f t="shared" si="45"/>
        <v>0</v>
      </c>
      <c r="GK40" s="9">
        <f t="shared" si="93"/>
        <v>169.25739931277562</v>
      </c>
      <c r="GL40" s="2">
        <f>[1]!ErlangC_Agents(GH40/60,GI$3,0.9,GJ$3/60)</f>
        <v>1</v>
      </c>
      <c r="GM40" s="10">
        <f t="shared" si="94"/>
        <v>2.5693400650043037</v>
      </c>
      <c r="GN40" s="10">
        <f t="shared" si="46"/>
        <v>0</v>
      </c>
      <c r="GO40" s="2">
        <f>[1]!ErlangC_Agents(GK40/60/GH$7,GI$6,0.8,GJ$6/60)</f>
        <v>29</v>
      </c>
      <c r="GP40" s="14">
        <f t="shared" si="47"/>
        <v>32.569340065004305</v>
      </c>
      <c r="GQ40" s="6">
        <f>[1]!ErlangC_ServiceLevel(GH40/60,GI$3,GL40*(1-GH$16),GJ$3/60)</f>
        <v>1</v>
      </c>
      <c r="GR40" s="6">
        <f>[1]!ErlangC_ServiceLevel(GK40/60/GH$7,GI$6,GO40*(1-GH$16),GJ$6/60)</f>
        <v>0.64393009845666094</v>
      </c>
      <c r="GS40" s="14">
        <f>[1]!ErlangC_ASA(GH40/60,GI$3,GL40*(1-GH$16))*60</f>
        <v>0</v>
      </c>
      <c r="GT40" s="17">
        <f>[2]!Abandon(GL40,GK$3,GH40,GI$3*60)</f>
        <v>0</v>
      </c>
      <c r="GU40" s="6">
        <f t="shared" si="95"/>
        <v>0.77405088255770194</v>
      </c>
    </row>
    <row r="41" spans="1:203">
      <c r="A41" s="8">
        <v>0.625</v>
      </c>
      <c r="B41" s="13">
        <v>9.1908533715860316E-2</v>
      </c>
      <c r="C41" s="9">
        <f t="shared" si="0"/>
        <v>0</v>
      </c>
      <c r="D41" s="9">
        <f t="shared" si="48"/>
        <v>10.322580645161292</v>
      </c>
      <c r="E41" s="9">
        <f t="shared" si="1"/>
        <v>0</v>
      </c>
      <c r="F41" s="9">
        <f t="shared" si="49"/>
        <v>190.33960853413652</v>
      </c>
      <c r="G41" s="2">
        <f>[1]!ErlangC_Agents(C41/60,D$3,0.9,E$3/60)</f>
        <v>1</v>
      </c>
      <c r="H41" s="10">
        <f t="shared" si="50"/>
        <v>2.7748872702046485</v>
      </c>
      <c r="I41" s="10">
        <f t="shared" si="2"/>
        <v>0</v>
      </c>
      <c r="J41" s="2">
        <f>[1]!ErlangC_Agents(F41/60/C$7,D$6,0.8,E$6/60)</f>
        <v>29</v>
      </c>
      <c r="K41" s="14">
        <f t="shared" si="3"/>
        <v>32.774887270204651</v>
      </c>
      <c r="L41" s="6">
        <f>[1]!ErlangC_ServiceLevel(C41/60,D$3,G41*(1-C$16),E$3/60)</f>
        <v>1</v>
      </c>
      <c r="M41" s="6">
        <f>[1]!ErlangC_ServiceLevel(F41/60/C$7,D$6,J41*(1-C$16),E$6/60)</f>
        <v>0.61783350663440062</v>
      </c>
      <c r="N41" s="14">
        <f>[1]!ErlangC_ASA(C41/60,D$3,G41*(1-C$16))*60</f>
        <v>0</v>
      </c>
      <c r="O41" s="17">
        <f>[2]!Abandon(G41,F$3,C41,D$3*60)</f>
        <v>0</v>
      </c>
      <c r="P41" s="6">
        <f t="shared" si="51"/>
        <v>0.78009217010637366</v>
      </c>
      <c r="R41" s="8">
        <v>0.625</v>
      </c>
      <c r="S41" s="13">
        <v>9.1908533715860316E-2</v>
      </c>
      <c r="T41" s="9">
        <f t="shared" si="4"/>
        <v>0</v>
      </c>
      <c r="U41" s="9">
        <f t="shared" si="52"/>
        <v>9.5238095238095237</v>
      </c>
      <c r="V41" s="9">
        <f t="shared" si="5"/>
        <v>0</v>
      </c>
      <c r="W41" s="9">
        <f t="shared" si="53"/>
        <v>193.33616556657759</v>
      </c>
      <c r="X41" s="2">
        <f>[1]!ErlangC_Agents(T41/60,U$3,0.9,V$3/60)</f>
        <v>1</v>
      </c>
      <c r="Y41" s="10">
        <f t="shared" si="54"/>
        <v>2.8446265005404792</v>
      </c>
      <c r="Z41" s="10">
        <f t="shared" si="6"/>
        <v>0</v>
      </c>
      <c r="AA41" s="2">
        <f>[1]!ErlangC_Agents(W41/60/T$7,U$6,0.8,V$6/60)</f>
        <v>33</v>
      </c>
      <c r="AB41" s="14">
        <f t="shared" si="7"/>
        <v>36.844626500540478</v>
      </c>
      <c r="AC41" s="6">
        <f>[1]!ErlangC_ServiceLevel(T41/60,U$3,X41*(1-T$16),V$3/60)</f>
        <v>1</v>
      </c>
      <c r="AD41" s="6">
        <f>[1]!ErlangC_ServiceLevel(W41/60/T$7,U$6,AA41*(1-T$16),V$6/60)</f>
        <v>0.69254486759882405</v>
      </c>
      <c r="AE41" s="14">
        <f>[1]!ErlangC_ASA(T41/60,U$3,X41*(1-T$16))*60</f>
        <v>0</v>
      </c>
      <c r="AF41" s="17">
        <f>[2]!Abandon(X41,W$3,T41,U$3*60)</f>
        <v>0</v>
      </c>
      <c r="AG41" s="6">
        <f t="shared" si="55"/>
        <v>0.78020683984805084</v>
      </c>
      <c r="AI41" s="8">
        <v>0.625</v>
      </c>
      <c r="AJ41" s="13">
        <v>9.1908533715860316E-2</v>
      </c>
      <c r="AK41" s="9">
        <f t="shared" si="8"/>
        <v>0</v>
      </c>
      <c r="AL41" s="9">
        <f t="shared" si="56"/>
        <v>10.666666666666666</v>
      </c>
      <c r="AM41" s="9">
        <f t="shared" si="9"/>
        <v>0</v>
      </c>
      <c r="AN41" s="9">
        <f t="shared" si="57"/>
        <v>180.85227602153159</v>
      </c>
      <c r="AO41" s="2">
        <f>[1]!ErlangC_Agents(AK41/60,AL$3,0.9,AM$3/60)</f>
        <v>1</v>
      </c>
      <c r="AP41" s="10">
        <f t="shared" si="58"/>
        <v>3.1859816806053365</v>
      </c>
      <c r="AQ41" s="10">
        <f t="shared" si="10"/>
        <v>0</v>
      </c>
      <c r="AR41" s="2">
        <f>[1]!ErlangC_Agents(AN41/60/AK$7,AL$6,0.8,AM$6/60)</f>
        <v>31</v>
      </c>
      <c r="AS41" s="14">
        <f t="shared" si="11"/>
        <v>35.185981680605337</v>
      </c>
      <c r="AT41" s="6">
        <f>[1]!ErlangC_ServiceLevel(AK41/60,AL$3,AO41*(1-AK$16),AM$3/60)</f>
        <v>1</v>
      </c>
      <c r="AU41" s="6">
        <f>[1]!ErlangC_ServiceLevel(AN41/60/AK$7,AL$6,AR41*(1-AK$16),AM$6/60)</f>
        <v>0.62226181820282789</v>
      </c>
      <c r="AV41" s="14">
        <f>[1]!ErlangC_ASA(AK41/60,AL$3,AO41*(1-AK$16))*60</f>
        <v>0</v>
      </c>
      <c r="AW41" s="17">
        <f>[2]!Abandon(AO41,AN$3,AK41,AL$3*60)</f>
        <v>0</v>
      </c>
      <c r="AX41" s="6">
        <f t="shared" si="59"/>
        <v>0.78479598665413974</v>
      </c>
      <c r="AZ41" s="8">
        <v>0.625</v>
      </c>
      <c r="BA41" s="13">
        <v>9.1908533715860316E-2</v>
      </c>
      <c r="BB41" s="9">
        <f t="shared" si="12"/>
        <v>0</v>
      </c>
      <c r="BC41" s="9">
        <f t="shared" si="60"/>
        <v>10.133333333333333</v>
      </c>
      <c r="BD41" s="9">
        <f t="shared" si="13"/>
        <v>0</v>
      </c>
      <c r="BE41" s="9">
        <f t="shared" si="61"/>
        <v>171.56259626960593</v>
      </c>
      <c r="BF41" s="2">
        <f>[1]!ErlangC_Agents(BB41/60,BC$3,0.9,BD$3/60)</f>
        <v>1</v>
      </c>
      <c r="BG41" s="10">
        <f t="shared" si="62"/>
        <v>3.0266825965750699</v>
      </c>
      <c r="BH41" s="10">
        <f t="shared" si="14"/>
        <v>0</v>
      </c>
      <c r="BI41" s="2">
        <f>[1]!ErlangC_Agents(BE41/60/BB$7,BC$6,0.8,BD$6/60)</f>
        <v>29</v>
      </c>
      <c r="BJ41" s="14">
        <f t="shared" si="15"/>
        <v>33.026682596575071</v>
      </c>
      <c r="BK41" s="6">
        <f>[1]!ErlangC_ServiceLevel(BB41/60,BC$3,BF41*(1-BB$16),BD$3/60)</f>
        <v>1</v>
      </c>
      <c r="BL41" s="6">
        <f>[1]!ErlangC_ServiceLevel(BE41/60/BB$7,BC$6,BI41*(1-BB$16),BD$6/60)</f>
        <v>0.59974186979672817</v>
      </c>
      <c r="BM41" s="14">
        <f>[1]!ErlangC_ASA(BB41/60,BC$3,BF41*(1-BB$16))*60</f>
        <v>0</v>
      </c>
      <c r="BN41" s="17">
        <f>[2]!Abandon(BF41,BE$3,BB41,BC$3*60)</f>
        <v>0</v>
      </c>
      <c r="BO41" s="6">
        <f t="shared" si="63"/>
        <v>0.78086404123804487</v>
      </c>
      <c r="BQ41" s="8">
        <v>0.625</v>
      </c>
      <c r="BR41" s="13">
        <v>9.1908533715860316E-2</v>
      </c>
      <c r="BS41" s="9">
        <f t="shared" si="16"/>
        <v>0</v>
      </c>
      <c r="BT41" s="9">
        <f t="shared" si="64"/>
        <v>9.4623655913978499</v>
      </c>
      <c r="BU41" s="9">
        <f t="shared" si="17"/>
        <v>0</v>
      </c>
      <c r="BV41" s="9">
        <f t="shared" si="65"/>
        <v>158.61634044511376</v>
      </c>
      <c r="BW41" s="2">
        <f>[1]!ErlangC_Agents(BS41/60,BT$3,0.9,BU$3/60)</f>
        <v>1</v>
      </c>
      <c r="BX41" s="10">
        <f t="shared" si="66"/>
        <v>2.8262740715047343</v>
      </c>
      <c r="BY41" s="10">
        <f t="shared" si="18"/>
        <v>0</v>
      </c>
      <c r="BZ41" s="2">
        <f>[1]!ErlangC_Agents(BV41/60/BS$7,BT$6,0.8,BU$6/60)</f>
        <v>27</v>
      </c>
      <c r="CA41" s="14">
        <f t="shared" si="19"/>
        <v>30.826274071504734</v>
      </c>
      <c r="CB41" s="6">
        <f>[1]!ErlangC_ServiceLevel(BS41/60,BT$3,BW41*(1-BS$16),BU$3/60)</f>
        <v>1</v>
      </c>
      <c r="CC41" s="6">
        <f>[1]!ErlangC_ServiceLevel(BV41/60/BS$7,BT$6,BZ41*(1-BS$16),BU$6/60)</f>
        <v>0.58671749279032626</v>
      </c>
      <c r="CD41" s="14">
        <f>[1]!ErlangC_ASA(BS41/60,BT$3,BW41*(1-BS$16))*60</f>
        <v>0</v>
      </c>
      <c r="CE41" s="17">
        <f>[2]!Abandon(BW41,BV$3,BS41,BT$3*60)</f>
        <v>0</v>
      </c>
      <c r="CF41" s="6">
        <f t="shared" si="67"/>
        <v>0.77397872118961175</v>
      </c>
      <c r="CH41" s="8">
        <v>0.625</v>
      </c>
      <c r="CI41" s="13">
        <v>9.1908533715860316E-2</v>
      </c>
      <c r="CJ41" s="9">
        <f t="shared" si="20"/>
        <v>0</v>
      </c>
      <c r="CK41" s="9">
        <f t="shared" si="68"/>
        <v>10.133333333333333</v>
      </c>
      <c r="CL41" s="9">
        <f t="shared" si="21"/>
        <v>0</v>
      </c>
      <c r="CM41" s="9">
        <f t="shared" si="69"/>
        <v>194.53972969857099</v>
      </c>
      <c r="CN41" s="2">
        <f>[1]!ErlangC_Agents(CJ41/60,CK$3,0.9,CL$3/60)</f>
        <v>1</v>
      </c>
      <c r="CO41" s="10">
        <f t="shared" si="70"/>
        <v>3.0266825965750699</v>
      </c>
      <c r="CP41" s="10">
        <f t="shared" si="22"/>
        <v>0</v>
      </c>
      <c r="CQ41" s="2">
        <f>[1]!ErlangC_Agents(CM41/60/CJ$7,CK$6,0.8,CL$6/60)</f>
        <v>33</v>
      </c>
      <c r="CR41" s="14">
        <f t="shared" si="23"/>
        <v>37.026682596575071</v>
      </c>
      <c r="CS41" s="6">
        <f>[1]!ErlangC_ServiceLevel(CJ41/60,CK$3,CN41*(1-CJ$16),CL$3/60)</f>
        <v>1</v>
      </c>
      <c r="CT41" s="6">
        <f>[1]!ErlangC_ServiceLevel(CM41/60/CJ$7,CK$6,CQ41*(1-CJ$16),CL$6/60)</f>
        <v>0.61624270028830375</v>
      </c>
      <c r="CU41" s="14">
        <f>[1]!ErlangC_ASA(CJ41/60,CK$3,CN41*(1-CJ$16))*60</f>
        <v>0</v>
      </c>
      <c r="CV41" s="17">
        <f>[2]!Abandon(CN41,CM$3,CJ41,CK$3*60)</f>
        <v>0</v>
      </c>
      <c r="CW41" s="6">
        <f t="shared" si="71"/>
        <v>0.79619011962347641</v>
      </c>
      <c r="CY41" s="8">
        <v>0.625</v>
      </c>
      <c r="CZ41" s="13">
        <v>9.1908533715860316E-2</v>
      </c>
      <c r="DA41" s="9">
        <f t="shared" si="24"/>
        <v>0</v>
      </c>
      <c r="DB41" s="9">
        <f t="shared" si="72"/>
        <v>9.4623655913978499</v>
      </c>
      <c r="DC41" s="9">
        <f t="shared" si="25"/>
        <v>0</v>
      </c>
      <c r="DD41" s="9">
        <f t="shared" si="73"/>
        <v>180.85227602153159</v>
      </c>
      <c r="DE41" s="2">
        <f>[1]!ErlangC_Agents(DA41/60,DB$3,0.9,DC$3/60)</f>
        <v>1</v>
      </c>
      <c r="DF41" s="10">
        <f t="shared" si="74"/>
        <v>2.8262740715047343</v>
      </c>
      <c r="DG41" s="10">
        <f t="shared" si="26"/>
        <v>0</v>
      </c>
      <c r="DH41" s="2">
        <f>[1]!ErlangC_Agents(DD41/60/DA$7,DB$6,0.8,DC$6/60)</f>
        <v>31</v>
      </c>
      <c r="DI41" s="14">
        <f t="shared" si="27"/>
        <v>34.826274071504734</v>
      </c>
      <c r="DJ41" s="6">
        <f>[1]!ErlangC_ServiceLevel(DA41/60,DB$3,DE41*(1-DA$16),DC$3/60)</f>
        <v>1</v>
      </c>
      <c r="DK41" s="6">
        <f>[1]!ErlangC_ServiceLevel(DD41/60/DA$7,DB$6,DH41*(1-DA$16),DC$6/60)</f>
        <v>0.67681396100094338</v>
      </c>
      <c r="DL41" s="14">
        <f>[1]!ErlangC_ASA(DA41/60,DB$3,DE41*(1-DA$16))*60</f>
        <v>0</v>
      </c>
      <c r="DM41" s="17">
        <f>[2]!Abandon(DE41,DD$3,DA41,DB$3*60)</f>
        <v>0</v>
      </c>
      <c r="DN41" s="6">
        <f t="shared" si="75"/>
        <v>0.77477423082793362</v>
      </c>
      <c r="DP41" s="8">
        <v>0.625</v>
      </c>
      <c r="DQ41" s="13">
        <v>9.1908533715860316E-2</v>
      </c>
      <c r="DR41" s="9">
        <f t="shared" si="28"/>
        <v>0</v>
      </c>
      <c r="DS41" s="9">
        <f t="shared" si="76"/>
        <v>8.6021505376344081</v>
      </c>
      <c r="DT41" s="9">
        <f t="shared" si="29"/>
        <v>0</v>
      </c>
      <c r="DU41" s="9">
        <f t="shared" si="77"/>
        <v>177.88748461134256</v>
      </c>
      <c r="DV41" s="2">
        <f>[1]!ErlangC_Agents(DR41/60,DS$3,0.9,DT$3/60)</f>
        <v>1</v>
      </c>
      <c r="DW41" s="10">
        <f t="shared" si="78"/>
        <v>2.5693400650043037</v>
      </c>
      <c r="DX41" s="10">
        <f t="shared" si="30"/>
        <v>0</v>
      </c>
      <c r="DY41" s="2">
        <f>[1]!ErlangC_Agents(DU41/60/DR$7,DS$6,0.8,DT$6/60)</f>
        <v>30</v>
      </c>
      <c r="DZ41" s="14">
        <f t="shared" si="31"/>
        <v>33.569340065004305</v>
      </c>
      <c r="EA41" s="6">
        <f>[1]!ErlangC_ServiceLevel(DR41/60,DS$3,DV41*(1-DR$16),DT$3/60)</f>
        <v>1</v>
      </c>
      <c r="EB41" s="6">
        <f>[1]!ErlangC_ServiceLevel(DU41/60/DR$7,DS$6,DY41*(1-DR$16),DT$6/60)</f>
        <v>0.60892090196842408</v>
      </c>
      <c r="EC41" s="14">
        <f>[1]!ErlangC_ASA(DR41/60,DS$3,DV41*(1-DR$16))*60</f>
        <v>0</v>
      </c>
      <c r="ED41" s="17">
        <f>[2]!Abandon(DV41,DU$3,DR41,DS$3*60)</f>
        <v>0</v>
      </c>
      <c r="EE41" s="6">
        <f t="shared" si="79"/>
        <v>0.78710656440372206</v>
      </c>
      <c r="EG41" s="8">
        <v>0.625</v>
      </c>
      <c r="EH41" s="13">
        <v>9.1908533715860316E-2</v>
      </c>
      <c r="EI41" s="9">
        <f t="shared" si="32"/>
        <v>0</v>
      </c>
      <c r="EJ41" s="9">
        <f t="shared" si="80"/>
        <v>8.8888888888888893</v>
      </c>
      <c r="EK41" s="9">
        <f t="shared" si="33"/>
        <v>0</v>
      </c>
      <c r="EL41" s="9">
        <f t="shared" si="81"/>
        <v>180.75344964119196</v>
      </c>
      <c r="EM41" s="2">
        <f>[1]!ErlangC_Agents(EI41/60,EJ$3,0.9,EK$3/60)</f>
        <v>1</v>
      </c>
      <c r="EN41" s="10">
        <f t="shared" si="82"/>
        <v>2.6549847338377806</v>
      </c>
      <c r="EO41" s="10">
        <f t="shared" si="34"/>
        <v>0</v>
      </c>
      <c r="EP41" s="2">
        <f>[1]!ErlangC_Agents(EL41/60/EI$7,EJ$6,0.8,EK$6/60)</f>
        <v>31</v>
      </c>
      <c r="EQ41" s="14">
        <f t="shared" si="35"/>
        <v>34.654984733837779</v>
      </c>
      <c r="ER41" s="6">
        <f>[1]!ErlangC_ServiceLevel(EI41/60,EJ$3,EM41*(1-EI$16),EK$3/60)</f>
        <v>1</v>
      </c>
      <c r="ES41" s="6">
        <f>[1]!ErlangC_ServiceLevel(EL41/60/EI$7,EJ$6,EP41*(1-EI$16),EK$6/60)</f>
        <v>0.67843769086820682</v>
      </c>
      <c r="ET41" s="14">
        <f>[1]!ErlangC_ASA(EI41/60,EJ$3,EM41*(1-EI$16))*60</f>
        <v>0</v>
      </c>
      <c r="EU41" s="17">
        <f>[2]!Abandon(EM41,EL$3,EI41,EJ$3*60)</f>
        <v>0</v>
      </c>
      <c r="EV41" s="6">
        <f t="shared" si="83"/>
        <v>0.77544508268868828</v>
      </c>
      <c r="EX41" s="8">
        <v>0.625</v>
      </c>
      <c r="EY41" s="13">
        <v>9.1908533715860316E-2</v>
      </c>
      <c r="EZ41" s="9">
        <f t="shared" si="36"/>
        <v>0</v>
      </c>
      <c r="FA41" s="9">
        <f t="shared" si="84"/>
        <v>9.4623655913978499</v>
      </c>
      <c r="FB41" s="9">
        <f t="shared" si="37"/>
        <v>0</v>
      </c>
      <c r="FC41" s="9">
        <f t="shared" si="85"/>
        <v>177.88748461134256</v>
      </c>
      <c r="FD41" s="2">
        <f>[1]!ErlangC_Agents(EZ41/60,FA$3,0.9,FB$3/60)</f>
        <v>1</v>
      </c>
      <c r="FE41" s="10">
        <f t="shared" si="86"/>
        <v>2.8262740715047343</v>
      </c>
      <c r="FF41" s="10">
        <f t="shared" si="38"/>
        <v>0</v>
      </c>
      <c r="FG41" s="2">
        <f>[1]!ErlangC_Agents(FC41/60/EZ$7,FA$6,0.8,FB$6/60)</f>
        <v>30</v>
      </c>
      <c r="FH41" s="14">
        <f t="shared" si="39"/>
        <v>33.826274071504734</v>
      </c>
      <c r="FI41" s="6">
        <f>[1]!ErlangC_ServiceLevel(EZ41/60,FA$3,FD41*(1-EZ$16),FB$3/60)</f>
        <v>1</v>
      </c>
      <c r="FJ41" s="6">
        <f>[1]!ErlangC_ServiceLevel(FC41/60/EZ$7,FA$6,FG41*(1-EZ$16),FB$6/60)</f>
        <v>0.60892090196842408</v>
      </c>
      <c r="FK41" s="14">
        <f>[1]!ErlangC_ASA(EZ41/60,FA$3,FD41*(1-EZ$16))*60</f>
        <v>0</v>
      </c>
      <c r="FL41" s="17">
        <f>[2]!Abandon(FD41,FC$3,EZ41,FA$3*60)</f>
        <v>0</v>
      </c>
      <c r="FM41" s="6">
        <f t="shared" si="87"/>
        <v>0.78536634118601367</v>
      </c>
      <c r="FO41" s="8">
        <v>0.625</v>
      </c>
      <c r="FP41" s="13">
        <v>9.1908533715860316E-2</v>
      </c>
      <c r="FQ41" s="9">
        <f t="shared" si="40"/>
        <v>0</v>
      </c>
      <c r="FR41" s="9">
        <f t="shared" si="88"/>
        <v>8.8888888888888893</v>
      </c>
      <c r="FS41" s="9">
        <f t="shared" si="41"/>
        <v>0</v>
      </c>
      <c r="FT41" s="9">
        <f t="shared" si="89"/>
        <v>174.6262140601346</v>
      </c>
      <c r="FU41" s="2">
        <f>[1]!ErlangC_Agents(FQ41/60,FR$3,0.9,FS$3/60)</f>
        <v>1</v>
      </c>
      <c r="FV41" s="10">
        <f t="shared" si="90"/>
        <v>2.6549847338377806</v>
      </c>
      <c r="FW41" s="10">
        <f t="shared" si="42"/>
        <v>0</v>
      </c>
      <c r="FX41" s="2">
        <f>[1]!ErlangC_Agents(FT41/60/FQ$7,FR$6,0.8,FS$6/60)</f>
        <v>30</v>
      </c>
      <c r="FY41" s="14">
        <f t="shared" si="43"/>
        <v>33.654984733837779</v>
      </c>
      <c r="FZ41" s="6">
        <f>[1]!ErlangC_ServiceLevel(FQ41/60,FR$3,FU41*(1-FQ$16),FS$3/60)</f>
        <v>1</v>
      </c>
      <c r="GA41" s="6">
        <f>[1]!ErlangC_ServiceLevel(FT41/60/FQ$7,FR$6,FX41*(1-FQ$16),FS$6/60)</f>
        <v>0.66825971555342922</v>
      </c>
      <c r="GB41" s="14">
        <f>[1]!ErlangC_ASA(FQ41/60,FR$3,FU41*(1-FQ$16))*60</f>
        <v>0</v>
      </c>
      <c r="GC41" s="17">
        <f>[2]!Abandon(FU41,FT$3,FQ41,FR$3*60)</f>
        <v>0</v>
      </c>
      <c r="GD41" s="6">
        <f t="shared" si="91"/>
        <v>0.77291096684929905</v>
      </c>
      <c r="GF41" s="8">
        <v>0.625</v>
      </c>
      <c r="GG41" s="13">
        <v>9.1908533715860316E-2</v>
      </c>
      <c r="GH41" s="9">
        <f t="shared" si="44"/>
        <v>0</v>
      </c>
      <c r="GI41" s="9">
        <f t="shared" si="92"/>
        <v>8.6021505376344081</v>
      </c>
      <c r="GJ41" s="9">
        <f t="shared" si="45"/>
        <v>0</v>
      </c>
      <c r="GK41" s="9">
        <f t="shared" si="93"/>
        <v>174.92269320115349</v>
      </c>
      <c r="GL41" s="2">
        <f>[1]!ErlangC_Agents(GH41/60,GI$3,0.9,GJ$3/60)</f>
        <v>1</v>
      </c>
      <c r="GM41" s="10">
        <f t="shared" si="94"/>
        <v>2.5693400650043037</v>
      </c>
      <c r="GN41" s="10">
        <f t="shared" si="46"/>
        <v>0</v>
      </c>
      <c r="GO41" s="2">
        <f>[1]!ErlangC_Agents(GK41/60/GH$7,GI$6,0.8,GJ$6/60)</f>
        <v>30</v>
      </c>
      <c r="GP41" s="14">
        <f t="shared" si="47"/>
        <v>33.569340065004305</v>
      </c>
      <c r="GQ41" s="6">
        <f>[1]!ErlangC_ServiceLevel(GH41/60,GI$3,GL41*(1-GH$16),GJ$3/60)</f>
        <v>1</v>
      </c>
      <c r="GR41" s="6">
        <f>[1]!ErlangC_ServiceLevel(GK41/60/GH$7,GI$6,GO41*(1-GH$16),GJ$6/60)</f>
        <v>0.66316730027532167</v>
      </c>
      <c r="GS41" s="14">
        <f>[1]!ErlangC_ASA(GH41/60,GI$3,GL41*(1-GH$16))*60</f>
        <v>0</v>
      </c>
      <c r="GT41" s="17">
        <f>[2]!Abandon(GL41,GK$3,GH41,GI$3*60)</f>
        <v>0</v>
      </c>
      <c r="GU41" s="6">
        <f t="shared" si="95"/>
        <v>0.77469992781052699</v>
      </c>
    </row>
    <row r="42" spans="1:203">
      <c r="A42" s="8">
        <v>0.66666666666666663</v>
      </c>
      <c r="B42" s="13">
        <v>8.5756728713904218E-2</v>
      </c>
      <c r="C42" s="9">
        <f t="shared" si="0"/>
        <v>0</v>
      </c>
      <c r="D42" s="9">
        <f t="shared" si="48"/>
        <v>10.322580645161292</v>
      </c>
      <c r="E42" s="9">
        <f t="shared" si="1"/>
        <v>0</v>
      </c>
      <c r="F42" s="9">
        <f t="shared" si="49"/>
        <v>177.59941882040809</v>
      </c>
      <c r="G42" s="2">
        <f>[1]!ErlangC_Agents(C42/60,D$3,0.9,E$3/60)</f>
        <v>1</v>
      </c>
      <c r="H42" s="10">
        <f t="shared" si="50"/>
        <v>2.7748872702046485</v>
      </c>
      <c r="I42" s="10">
        <f t="shared" si="2"/>
        <v>0</v>
      </c>
      <c r="J42" s="2">
        <f>[1]!ErlangC_Agents(F42/60/C$7,D$6,0.8,E$6/60)</f>
        <v>28</v>
      </c>
      <c r="K42" s="14">
        <f t="shared" si="3"/>
        <v>31.774887270204648</v>
      </c>
      <c r="L42" s="6">
        <f>[1]!ErlangC_ServiceLevel(C42/60,D$3,G42*(1-C$16),E$3/60)</f>
        <v>1</v>
      </c>
      <c r="M42" s="6">
        <f>[1]!ErlangC_ServiceLevel(F42/60/C$7,D$6,J42*(1-C$16),E$6/60)</f>
        <v>0.70245024829221758</v>
      </c>
      <c r="N42" s="14">
        <f>[1]!ErlangC_ASA(C42/60,D$3,G42*(1-C$16))*60</f>
        <v>0</v>
      </c>
      <c r="O42" s="17">
        <f>[2]!Abandon(G42,F$3,C42,D$3*60)</f>
        <v>0</v>
      </c>
      <c r="P42" s="6">
        <f t="shared" si="51"/>
        <v>0.75404649354461739</v>
      </c>
      <c r="R42" s="8">
        <v>0.66666666666666663</v>
      </c>
      <c r="S42" s="13">
        <v>8.5756728713904218E-2</v>
      </c>
      <c r="T42" s="9">
        <f t="shared" si="4"/>
        <v>0</v>
      </c>
      <c r="U42" s="9">
        <f t="shared" si="52"/>
        <v>9.5238095238095237</v>
      </c>
      <c r="V42" s="9">
        <f t="shared" si="5"/>
        <v>0</v>
      </c>
      <c r="W42" s="9">
        <f t="shared" si="53"/>
        <v>180.39540433031993</v>
      </c>
      <c r="X42" s="2">
        <f>[1]!ErlangC_Agents(T42/60,U$3,0.9,V$3/60)</f>
        <v>1</v>
      </c>
      <c r="Y42" s="10">
        <f t="shared" si="54"/>
        <v>2.8446265005404792</v>
      </c>
      <c r="Z42" s="10">
        <f t="shared" si="6"/>
        <v>0</v>
      </c>
      <c r="AA42" s="2">
        <f>[1]!ErlangC_Agents(W42/60/T$7,U$6,0.8,V$6/60)</f>
        <v>31</v>
      </c>
      <c r="AB42" s="14">
        <f t="shared" si="7"/>
        <v>34.844626500540478</v>
      </c>
      <c r="AC42" s="6">
        <f>[1]!ErlangC_ServiceLevel(T42/60,U$3,X42*(1-T$16),V$3/60)</f>
        <v>1</v>
      </c>
      <c r="AD42" s="6">
        <f>[1]!ErlangC_ServiceLevel(W42/60/T$7,U$6,AA42*(1-T$16),V$6/60)</f>
        <v>0.68426836393854507</v>
      </c>
      <c r="AE42" s="14">
        <f>[1]!ErlangC_ASA(T42/60,U$3,X42*(1-T$16))*60</f>
        <v>0</v>
      </c>
      <c r="AF42" s="17">
        <f>[2]!Abandon(X42,W$3,T42,U$3*60)</f>
        <v>0</v>
      </c>
      <c r="AG42" s="6">
        <f t="shared" si="55"/>
        <v>0.77281817805162334</v>
      </c>
      <c r="AI42" s="8">
        <v>0.66666666666666663</v>
      </c>
      <c r="AJ42" s="13">
        <v>8.5756728713904218E-2</v>
      </c>
      <c r="AK42" s="9">
        <f t="shared" si="8"/>
        <v>0</v>
      </c>
      <c r="AL42" s="9">
        <f t="shared" si="56"/>
        <v>10.666666666666666</v>
      </c>
      <c r="AM42" s="9">
        <f t="shared" si="9"/>
        <v>0</v>
      </c>
      <c r="AN42" s="9">
        <f t="shared" si="57"/>
        <v>168.74711134026313</v>
      </c>
      <c r="AO42" s="2">
        <f>[1]!ErlangC_Agents(AK42/60,AL$3,0.9,AM$3/60)</f>
        <v>1</v>
      </c>
      <c r="AP42" s="10">
        <f t="shared" si="58"/>
        <v>3.1859816806053365</v>
      </c>
      <c r="AQ42" s="10">
        <f t="shared" si="10"/>
        <v>0</v>
      </c>
      <c r="AR42" s="2">
        <f>[1]!ErlangC_Agents(AN42/60/AK$7,AL$6,0.8,AM$6/60)</f>
        <v>29</v>
      </c>
      <c r="AS42" s="14">
        <f t="shared" si="11"/>
        <v>33.185981680605337</v>
      </c>
      <c r="AT42" s="6">
        <f>[1]!ErlangC_ServiceLevel(AK42/60,AL$3,AO42*(1-AK$16),AM$3/60)</f>
        <v>1</v>
      </c>
      <c r="AU42" s="6">
        <f>[1]!ErlangC_ServiceLevel(AN42/60/AK$7,AL$6,AR42*(1-AK$16),AM$6/60)</f>
        <v>0.59786268544011434</v>
      </c>
      <c r="AV42" s="14">
        <f>[1]!ErlangC_ASA(AK42/60,AL$3,AO42*(1-AK$16))*60</f>
        <v>0</v>
      </c>
      <c r="AW42" s="17">
        <f>[2]!Abandon(AO42,AN$3,AK42,AL$3*60)</f>
        <v>0</v>
      </c>
      <c r="AX42" s="6">
        <f t="shared" si="59"/>
        <v>0.77998319345699663</v>
      </c>
      <c r="AZ42" s="8">
        <v>0.66666666666666663</v>
      </c>
      <c r="BA42" s="13">
        <v>8.5756728713904218E-2</v>
      </c>
      <c r="BB42" s="9">
        <f t="shared" si="12"/>
        <v>0</v>
      </c>
      <c r="BC42" s="9">
        <f t="shared" si="60"/>
        <v>10.133333333333333</v>
      </c>
      <c r="BD42" s="9">
        <f t="shared" si="13"/>
        <v>0</v>
      </c>
      <c r="BE42" s="9">
        <f t="shared" si="61"/>
        <v>160.07922693262122</v>
      </c>
      <c r="BF42" s="2">
        <f>[1]!ErlangC_Agents(BB42/60,BC$3,0.9,BD$3/60)</f>
        <v>1</v>
      </c>
      <c r="BG42" s="10">
        <f t="shared" si="62"/>
        <v>3.0266825965750699</v>
      </c>
      <c r="BH42" s="10">
        <f t="shared" si="14"/>
        <v>0</v>
      </c>
      <c r="BI42" s="2">
        <f>[1]!ErlangC_Agents(BE42/60/BB$7,BC$6,0.8,BD$6/60)</f>
        <v>28</v>
      </c>
      <c r="BJ42" s="14">
        <f t="shared" si="15"/>
        <v>32.026682596575071</v>
      </c>
      <c r="BK42" s="6">
        <f>[1]!ErlangC_ServiceLevel(BB42/60,BC$3,BF42*(1-BB$16),BD$3/60)</f>
        <v>1</v>
      </c>
      <c r="BL42" s="6">
        <f>[1]!ErlangC_ServiceLevel(BE42/60/BB$7,BC$6,BI42*(1-BB$16),BD$6/60)</f>
        <v>0.68718536084242399</v>
      </c>
      <c r="BM42" s="14">
        <f>[1]!ErlangC_ASA(BB42/60,BC$3,BF42*(1-BB$16))*60</f>
        <v>0</v>
      </c>
      <c r="BN42" s="17">
        <f>[2]!Abandon(BF42,BE$3,BB42,BC$3*60)</f>
        <v>0</v>
      </c>
      <c r="BO42" s="6">
        <f t="shared" si="63"/>
        <v>0.75487708693695643</v>
      </c>
      <c r="BQ42" s="8">
        <v>0.66666666666666663</v>
      </c>
      <c r="BR42" s="13">
        <v>8.5756728713904218E-2</v>
      </c>
      <c r="BS42" s="9">
        <f t="shared" si="16"/>
        <v>0</v>
      </c>
      <c r="BT42" s="9">
        <f t="shared" si="64"/>
        <v>9.4623655913978499</v>
      </c>
      <c r="BU42" s="9">
        <f t="shared" si="17"/>
        <v>0</v>
      </c>
      <c r="BV42" s="9">
        <f t="shared" si="65"/>
        <v>147.99951568367339</v>
      </c>
      <c r="BW42" s="2">
        <f>[1]!ErlangC_Agents(BS42/60,BT$3,0.9,BU$3/60)</f>
        <v>1</v>
      </c>
      <c r="BX42" s="10">
        <f t="shared" si="66"/>
        <v>2.8262740715047343</v>
      </c>
      <c r="BY42" s="10">
        <f t="shared" si="18"/>
        <v>0</v>
      </c>
      <c r="BZ42" s="2">
        <f>[1]!ErlangC_Agents(BV42/60/BS$7,BT$6,0.8,BU$6/60)</f>
        <v>26</v>
      </c>
      <c r="CA42" s="14">
        <f t="shared" si="19"/>
        <v>29.826274071504734</v>
      </c>
      <c r="CB42" s="6">
        <f>[1]!ErlangC_ServiceLevel(BS42/60,BT$3,BW42*(1-BS$16),BU$3/60)</f>
        <v>1</v>
      </c>
      <c r="CC42" s="6">
        <f>[1]!ErlangC_ServiceLevel(BV42/60/BS$7,BT$6,BZ42*(1-BS$16),BU$6/60)</f>
        <v>0.66380951137542843</v>
      </c>
      <c r="CD42" s="14">
        <f>[1]!ErlangC_ASA(BS42/60,BT$3,BW42*(1-BS$16))*60</f>
        <v>0</v>
      </c>
      <c r="CE42" s="17">
        <f>[2]!Abandon(BW42,BV$3,BS42,BT$3*60)</f>
        <v>0</v>
      </c>
      <c r="CF42" s="6">
        <f t="shared" si="67"/>
        <v>0.74992501691093205</v>
      </c>
      <c r="CH42" s="8">
        <v>0.66666666666666663</v>
      </c>
      <c r="CI42" s="13">
        <v>8.5756728713904218E-2</v>
      </c>
      <c r="CJ42" s="9">
        <f t="shared" si="20"/>
        <v>0</v>
      </c>
      <c r="CK42" s="9">
        <f t="shared" si="68"/>
        <v>10.133333333333333</v>
      </c>
      <c r="CL42" s="9">
        <f t="shared" si="21"/>
        <v>0</v>
      </c>
      <c r="CM42" s="9">
        <f t="shared" si="69"/>
        <v>181.51840911109724</v>
      </c>
      <c r="CN42" s="2">
        <f>[1]!ErlangC_Agents(CJ42/60,CK$3,0.9,CL$3/60)</f>
        <v>1</v>
      </c>
      <c r="CO42" s="10">
        <f t="shared" si="70"/>
        <v>3.0266825965750699</v>
      </c>
      <c r="CP42" s="10">
        <f t="shared" si="22"/>
        <v>0</v>
      </c>
      <c r="CQ42" s="2">
        <f>[1]!ErlangC_Agents(CM42/60/CJ$7,CK$6,0.8,CL$6/60)</f>
        <v>31</v>
      </c>
      <c r="CR42" s="14">
        <f t="shared" si="23"/>
        <v>35.026682596575071</v>
      </c>
      <c r="CS42" s="6">
        <f>[1]!ErlangC_ServiceLevel(CJ42/60,CK$3,CN42*(1-CJ$16),CL$3/60)</f>
        <v>1</v>
      </c>
      <c r="CT42" s="6">
        <f>[1]!ErlangC_ServiceLevel(CM42/60/CJ$7,CK$6,CQ42*(1-CJ$16),CL$6/60)</f>
        <v>0.60957008889822395</v>
      </c>
      <c r="CU42" s="14">
        <f>[1]!ErlangC_ASA(CJ42/60,CK$3,CN42*(1-CJ$16))*60</f>
        <v>0</v>
      </c>
      <c r="CV42" s="17">
        <f>[2]!Abandon(CN42,CM$3,CJ42,CK$3*60)</f>
        <v>0</v>
      </c>
      <c r="CW42" s="6">
        <f t="shared" si="71"/>
        <v>0.78854427947381223</v>
      </c>
      <c r="CY42" s="8">
        <v>0.66666666666666663</v>
      </c>
      <c r="CZ42" s="13">
        <v>8.5756728713904218E-2</v>
      </c>
      <c r="DA42" s="9">
        <f t="shared" si="24"/>
        <v>0</v>
      </c>
      <c r="DB42" s="9">
        <f t="shared" si="72"/>
        <v>9.4623655913978499</v>
      </c>
      <c r="DC42" s="9">
        <f t="shared" si="25"/>
        <v>0</v>
      </c>
      <c r="DD42" s="9">
        <f t="shared" si="73"/>
        <v>168.74711134026313</v>
      </c>
      <c r="DE42" s="2">
        <f>[1]!ErlangC_Agents(DA42/60,DB$3,0.9,DC$3/60)</f>
        <v>1</v>
      </c>
      <c r="DF42" s="10">
        <f t="shared" si="74"/>
        <v>2.8262740715047343</v>
      </c>
      <c r="DG42" s="10">
        <f t="shared" si="26"/>
        <v>0</v>
      </c>
      <c r="DH42" s="2">
        <f>[1]!ErlangC_Agents(DD42/60/DA$7,DB$6,0.8,DC$6/60)</f>
        <v>29</v>
      </c>
      <c r="DI42" s="14">
        <f t="shared" si="27"/>
        <v>32.826274071504734</v>
      </c>
      <c r="DJ42" s="6">
        <f>[1]!ErlangC_ServiceLevel(DA42/60,DB$3,DE42*(1-DA$16),DC$3/60)</f>
        <v>1</v>
      </c>
      <c r="DK42" s="6">
        <f>[1]!ErlangC_ServiceLevel(DD42/60/DA$7,DB$6,DH42*(1-DA$16),DC$6/60)</f>
        <v>0.65319270423060738</v>
      </c>
      <c r="DL42" s="14">
        <f>[1]!ErlangC_ASA(DA42/60,DB$3,DE42*(1-DA$16))*60</f>
        <v>0</v>
      </c>
      <c r="DM42" s="17">
        <f>[2]!Abandon(DE42,DD$3,DA42,DB$3*60)</f>
        <v>0</v>
      </c>
      <c r="DN42" s="6">
        <f t="shared" si="75"/>
        <v>0.77017611660007856</v>
      </c>
      <c r="DP42" s="8">
        <v>0.66666666666666663</v>
      </c>
      <c r="DQ42" s="13">
        <v>8.5756728713904218E-2</v>
      </c>
      <c r="DR42" s="9">
        <f t="shared" si="28"/>
        <v>0</v>
      </c>
      <c r="DS42" s="9">
        <f t="shared" si="76"/>
        <v>8.6021505376344081</v>
      </c>
      <c r="DT42" s="9">
        <f t="shared" si="29"/>
        <v>0</v>
      </c>
      <c r="DU42" s="9">
        <f t="shared" si="77"/>
        <v>165.98076525271784</v>
      </c>
      <c r="DV42" s="2">
        <f>[1]!ErlangC_Agents(DR42/60,DS$3,0.9,DT$3/60)</f>
        <v>1</v>
      </c>
      <c r="DW42" s="10">
        <f t="shared" si="78"/>
        <v>2.5693400650043037</v>
      </c>
      <c r="DX42" s="10">
        <f t="shared" si="30"/>
        <v>0</v>
      </c>
      <c r="DY42" s="2">
        <f>[1]!ErlangC_Agents(DU42/60/DR$7,DS$6,0.8,DT$6/60)</f>
        <v>29</v>
      </c>
      <c r="DZ42" s="14">
        <f t="shared" si="31"/>
        <v>32.569340065004305</v>
      </c>
      <c r="EA42" s="6">
        <f>[1]!ErlangC_ServiceLevel(DR42/60,DS$3,DV42*(1-DR$16),DT$3/60)</f>
        <v>1</v>
      </c>
      <c r="EB42" s="6">
        <f>[1]!ErlangC_ServiceLevel(DU42/60/DR$7,DS$6,DY42*(1-DR$16),DT$6/60)</f>
        <v>0.70027707465615341</v>
      </c>
      <c r="EC42" s="14">
        <f>[1]!ErlangC_ASA(DR42/60,DS$3,DV42*(1-DR$16))*60</f>
        <v>0</v>
      </c>
      <c r="ED42" s="17">
        <f>[2]!Abandon(DV42,DU$3,DR42,DS$3*60)</f>
        <v>0</v>
      </c>
      <c r="EE42" s="6">
        <f t="shared" si="79"/>
        <v>0.75991829438051528</v>
      </c>
      <c r="EG42" s="8">
        <v>0.66666666666666663</v>
      </c>
      <c r="EH42" s="13">
        <v>8.5756728713904218E-2</v>
      </c>
      <c r="EI42" s="9">
        <f t="shared" si="32"/>
        <v>0</v>
      </c>
      <c r="EJ42" s="9">
        <f t="shared" si="80"/>
        <v>8.8888888888888893</v>
      </c>
      <c r="EK42" s="9">
        <f t="shared" si="33"/>
        <v>0</v>
      </c>
      <c r="EL42" s="9">
        <f t="shared" si="81"/>
        <v>168.65489980401165</v>
      </c>
      <c r="EM42" s="2">
        <f>[1]!ErlangC_Agents(EI42/60,EJ$3,0.9,EK$3/60)</f>
        <v>1</v>
      </c>
      <c r="EN42" s="10">
        <f t="shared" si="82"/>
        <v>2.6549847338377806</v>
      </c>
      <c r="EO42" s="10">
        <f t="shared" si="34"/>
        <v>0</v>
      </c>
      <c r="EP42" s="2">
        <f>[1]!ErlangC_Agents(EL42/60/EI$7,EJ$6,0.8,EK$6/60)</f>
        <v>29</v>
      </c>
      <c r="EQ42" s="14">
        <f t="shared" si="35"/>
        <v>32.654984733837779</v>
      </c>
      <c r="ER42" s="6">
        <f>[1]!ErlangC_ServiceLevel(EI42/60,EJ$3,EM42*(1-EI$16),EK$3/60)</f>
        <v>1</v>
      </c>
      <c r="ES42" s="6">
        <f>[1]!ErlangC_ServiceLevel(EL42/60/EI$7,EJ$6,EP42*(1-EI$16),EK$6/60)</f>
        <v>0.65484689542310226</v>
      </c>
      <c r="ET42" s="14">
        <f>[1]!ErlangC_ASA(EI42/60,EJ$3,EM42*(1-EI$16))*60</f>
        <v>0</v>
      </c>
      <c r="EU42" s="17">
        <f>[2]!Abandon(EM42,EL$3,EI42,EJ$3*60)</f>
        <v>0</v>
      </c>
      <c r="EV42" s="6">
        <f t="shared" si="83"/>
        <v>0.77089239257880748</v>
      </c>
      <c r="EX42" s="8">
        <v>0.66666666666666663</v>
      </c>
      <c r="EY42" s="13">
        <v>8.5756728713904218E-2</v>
      </c>
      <c r="EZ42" s="9">
        <f t="shared" si="36"/>
        <v>0</v>
      </c>
      <c r="FA42" s="9">
        <f t="shared" si="84"/>
        <v>9.4623655913978499</v>
      </c>
      <c r="FB42" s="9">
        <f t="shared" si="37"/>
        <v>0</v>
      </c>
      <c r="FC42" s="9">
        <f t="shared" si="85"/>
        <v>165.98076525271784</v>
      </c>
      <c r="FD42" s="2">
        <f>[1]!ErlangC_Agents(EZ42/60,FA$3,0.9,FB$3/60)</f>
        <v>1</v>
      </c>
      <c r="FE42" s="10">
        <f t="shared" si="86"/>
        <v>2.8262740715047343</v>
      </c>
      <c r="FF42" s="10">
        <f t="shared" si="38"/>
        <v>0</v>
      </c>
      <c r="FG42" s="2">
        <f>[1]!ErlangC_Agents(FC42/60/EZ$7,FA$6,0.8,FB$6/60)</f>
        <v>29</v>
      </c>
      <c r="FH42" s="14">
        <f t="shared" si="39"/>
        <v>32.826274071504734</v>
      </c>
      <c r="FI42" s="6">
        <f>[1]!ErlangC_ServiceLevel(EZ42/60,FA$3,FD42*(1-EZ$16),FB$3/60)</f>
        <v>1</v>
      </c>
      <c r="FJ42" s="6">
        <f>[1]!ErlangC_ServiceLevel(FC42/60/EZ$7,FA$6,FG42*(1-EZ$16),FB$6/60)</f>
        <v>0.70027707465615341</v>
      </c>
      <c r="FK42" s="14">
        <f>[1]!ErlangC_ASA(EZ42/60,FA$3,FD42*(1-EZ$16))*60</f>
        <v>0</v>
      </c>
      <c r="FL42" s="17">
        <f>[2]!Abandon(FD42,FC$3,EZ42,FA$3*60)</f>
        <v>0</v>
      </c>
      <c r="FM42" s="6">
        <f t="shared" si="87"/>
        <v>0.75833786291735539</v>
      </c>
      <c r="FO42" s="8">
        <v>0.66666666666666663</v>
      </c>
      <c r="FP42" s="13">
        <v>8.5756728713904218E-2</v>
      </c>
      <c r="FQ42" s="9">
        <f t="shared" si="40"/>
        <v>0</v>
      </c>
      <c r="FR42" s="9">
        <f t="shared" si="88"/>
        <v>8.8888888888888893</v>
      </c>
      <c r="FS42" s="9">
        <f t="shared" si="41"/>
        <v>0</v>
      </c>
      <c r="FT42" s="9">
        <f t="shared" si="89"/>
        <v>162.93778455641802</v>
      </c>
      <c r="FU42" s="2">
        <f>[1]!ErlangC_Agents(FQ42/60,FR$3,0.9,FS$3/60)</f>
        <v>1</v>
      </c>
      <c r="FV42" s="10">
        <f t="shared" si="90"/>
        <v>2.6549847338377806</v>
      </c>
      <c r="FW42" s="10">
        <f t="shared" si="42"/>
        <v>0</v>
      </c>
      <c r="FX42" s="2">
        <f>[1]!ErlangC_Agents(FT42/60/FQ$7,FR$6,0.8,FS$6/60)</f>
        <v>28</v>
      </c>
      <c r="FY42" s="14">
        <f t="shared" si="43"/>
        <v>31.654984733837779</v>
      </c>
      <c r="FZ42" s="6">
        <f>[1]!ErlangC_ServiceLevel(FQ42/60,FR$3,FU42*(1-FQ$16),FS$3/60)</f>
        <v>1</v>
      </c>
      <c r="GA42" s="6">
        <f>[1]!ErlangC_ServiceLevel(FT42/60/FQ$7,FR$6,FX42*(1-FQ$16),FS$6/60)</f>
        <v>0.63589272327775326</v>
      </c>
      <c r="GB42" s="14">
        <f>[1]!ErlangC_ASA(FQ42/60,FR$3,FU42*(1-FQ$16))*60</f>
        <v>0</v>
      </c>
      <c r="GC42" s="17">
        <f>[2]!Abandon(FU42,FT$3,FQ42,FR$3*60)</f>
        <v>0</v>
      </c>
      <c r="GD42" s="6">
        <f t="shared" si="91"/>
        <v>0.76987434824274315</v>
      </c>
      <c r="GF42" s="8">
        <v>0.66666666666666663</v>
      </c>
      <c r="GG42" s="13">
        <v>8.5756728713904218E-2</v>
      </c>
      <c r="GH42" s="9">
        <f t="shared" si="44"/>
        <v>0</v>
      </c>
      <c r="GI42" s="9">
        <f t="shared" si="92"/>
        <v>8.6021505376344081</v>
      </c>
      <c r="GJ42" s="9">
        <f t="shared" si="45"/>
        <v>0</v>
      </c>
      <c r="GK42" s="9">
        <f t="shared" si="93"/>
        <v>163.21441916517256</v>
      </c>
      <c r="GL42" s="2">
        <f>[1]!ErlangC_Agents(GH42/60,GI$3,0.9,GJ$3/60)</f>
        <v>1</v>
      </c>
      <c r="GM42" s="10">
        <f t="shared" si="94"/>
        <v>2.5693400650043037</v>
      </c>
      <c r="GN42" s="10">
        <f t="shared" si="46"/>
        <v>0</v>
      </c>
      <c r="GO42" s="2">
        <f>[1]!ErlangC_Agents(GK42/60/GH$7,GI$6,0.8,GJ$6/60)</f>
        <v>28</v>
      </c>
      <c r="GP42" s="14">
        <f t="shared" si="47"/>
        <v>31.569340065004305</v>
      </c>
      <c r="GQ42" s="6">
        <f>[1]!ErlangC_ServiceLevel(GH42/60,GI$3,GL42*(1-GH$16),GJ$3/60)</f>
        <v>1</v>
      </c>
      <c r="GR42" s="6">
        <f>[1]!ErlangC_ServiceLevel(GK42/60/GH$7,GI$6,GO42*(1-GH$16),GJ$6/60)</f>
        <v>0.63061330191509335</v>
      </c>
      <c r="GS42" s="14">
        <f>[1]!ErlangC_ASA(GH42/60,GI$3,GL42*(1-GH$16))*60</f>
        <v>0</v>
      </c>
      <c r="GT42" s="17">
        <f>[2]!Abandon(GL42,GK$3,GH42,GI$3*60)</f>
        <v>0</v>
      </c>
      <c r="GU42" s="6">
        <f t="shared" si="95"/>
        <v>0.77168010294853961</v>
      </c>
    </row>
    <row r="43" spans="1:203">
      <c r="A43" s="8">
        <v>0.70833333333333337</v>
      </c>
      <c r="B43" s="13">
        <v>7.6191664162475692E-2</v>
      </c>
      <c r="C43" s="9">
        <f t="shared" si="0"/>
        <v>0</v>
      </c>
      <c r="D43" s="9">
        <f t="shared" si="48"/>
        <v>10.322580645161292</v>
      </c>
      <c r="E43" s="9">
        <f t="shared" si="1"/>
        <v>0</v>
      </c>
      <c r="F43" s="9">
        <f t="shared" si="49"/>
        <v>157.79047868486902</v>
      </c>
      <c r="G43" s="2">
        <f>[1]!ErlangC_Agents(C43/60,D$3,0.9,E$3/60)</f>
        <v>1</v>
      </c>
      <c r="H43" s="10">
        <f t="shared" si="50"/>
        <v>2.7748872702046485</v>
      </c>
      <c r="I43" s="10">
        <f t="shared" si="2"/>
        <v>0</v>
      </c>
      <c r="J43" s="2">
        <f>[1]!ErlangC_Agents(F43/60/C$7,D$6,0.8,E$6/60)</f>
        <v>25</v>
      </c>
      <c r="K43" s="14">
        <f t="shared" si="3"/>
        <v>28.774887270204648</v>
      </c>
      <c r="L43" s="6">
        <f>[1]!ErlangC_ServiceLevel(C43/60,D$3,G43*(1-C$16),E$3/60)</f>
        <v>1</v>
      </c>
      <c r="M43" s="6">
        <f>[1]!ErlangC_ServiceLevel(F43/60/C$7,D$6,J43*(1-C$16),E$6/60)</f>
        <v>0.66146516853632353</v>
      </c>
      <c r="N43" s="14">
        <f>[1]!ErlangC_ASA(C43/60,D$3,G43*(1-C$16))*60</f>
        <v>0</v>
      </c>
      <c r="O43" s="17">
        <f>[2]!Abandon(G43,F$3,C43,D$3*60)</f>
        <v>0</v>
      </c>
      <c r="P43" s="6">
        <f t="shared" si="51"/>
        <v>0.74579067986695802</v>
      </c>
      <c r="R43" s="8">
        <v>0.70833333333333337</v>
      </c>
      <c r="S43" s="13">
        <v>7.6191664162475692E-2</v>
      </c>
      <c r="T43" s="9">
        <f t="shared" si="4"/>
        <v>0</v>
      </c>
      <c r="U43" s="9">
        <f t="shared" si="52"/>
        <v>9.5238095238095237</v>
      </c>
      <c r="V43" s="9">
        <f t="shared" si="5"/>
        <v>0</v>
      </c>
      <c r="W43" s="9">
        <f t="shared" si="53"/>
        <v>160.2746078274935</v>
      </c>
      <c r="X43" s="2">
        <f>[1]!ErlangC_Agents(T43/60,U$3,0.9,V$3/60)</f>
        <v>1</v>
      </c>
      <c r="Y43" s="10">
        <f t="shared" si="54"/>
        <v>2.8446265005404792</v>
      </c>
      <c r="Z43" s="10">
        <f t="shared" si="6"/>
        <v>0</v>
      </c>
      <c r="AA43" s="2">
        <f>[1]!ErlangC_Agents(W43/60/T$7,U$6,0.8,V$6/60)</f>
        <v>28</v>
      </c>
      <c r="AB43" s="14">
        <f t="shared" si="7"/>
        <v>31.844626500540478</v>
      </c>
      <c r="AC43" s="6">
        <f>[1]!ErlangC_ServiceLevel(T43/60,U$3,X43*(1-T$16),V$3/60)</f>
        <v>1</v>
      </c>
      <c r="AD43" s="6">
        <f>[1]!ErlangC_ServiceLevel(W43/60/T$7,U$6,AA43*(1-T$16),V$6/60)</f>
        <v>0.68386434422890963</v>
      </c>
      <c r="AE43" s="14">
        <f>[1]!ErlangC_ASA(T43/60,U$3,X43*(1-T$16))*60</f>
        <v>0</v>
      </c>
      <c r="AF43" s="17">
        <f>[2]!Abandon(X43,W$3,T43,U$3*60)</f>
        <v>0</v>
      </c>
      <c r="AG43" s="6">
        <f t="shared" si="55"/>
        <v>0.75686451918549658</v>
      </c>
      <c r="AI43" s="8">
        <v>0.70833333333333337</v>
      </c>
      <c r="AJ43" s="13">
        <v>7.6191664162475692E-2</v>
      </c>
      <c r="AK43" s="9">
        <f t="shared" si="8"/>
        <v>0</v>
      </c>
      <c r="AL43" s="9">
        <f t="shared" si="56"/>
        <v>10.666666666666666</v>
      </c>
      <c r="AM43" s="9">
        <f t="shared" si="9"/>
        <v>0</v>
      </c>
      <c r="AN43" s="9">
        <f t="shared" si="57"/>
        <v>149.92553270680702</v>
      </c>
      <c r="AO43" s="2">
        <f>[1]!ErlangC_Agents(AK43/60,AL$3,0.9,AM$3/60)</f>
        <v>1</v>
      </c>
      <c r="AP43" s="10">
        <f t="shared" si="58"/>
        <v>3.1859816806053365</v>
      </c>
      <c r="AQ43" s="10">
        <f t="shared" si="10"/>
        <v>0</v>
      </c>
      <c r="AR43" s="2">
        <f>[1]!ErlangC_Agents(AN43/60/AK$7,AL$6,0.8,AM$6/60)</f>
        <v>27</v>
      </c>
      <c r="AS43" s="14">
        <f t="shared" si="11"/>
        <v>31.185981680605337</v>
      </c>
      <c r="AT43" s="6">
        <f>[1]!ErlangC_ServiceLevel(AK43/60,AL$3,AO43*(1-AK$16),AM$3/60)</f>
        <v>1</v>
      </c>
      <c r="AU43" s="6">
        <f>[1]!ErlangC_ServiceLevel(AN43/60/AK$7,AL$6,AR43*(1-AK$16),AM$6/60)</f>
        <v>0.70187641629411002</v>
      </c>
      <c r="AV43" s="14">
        <f>[1]!ErlangC_ASA(AK43/60,AL$3,AO43*(1-AK$16))*60</f>
        <v>0</v>
      </c>
      <c r="AW43" s="17">
        <f>[2]!Abandon(AO43,AN$3,AK43,AL$3*60)</f>
        <v>0</v>
      </c>
      <c r="AX43" s="6">
        <f t="shared" si="59"/>
        <v>0.74378646339142951</v>
      </c>
      <c r="AZ43" s="8">
        <v>0.70833333333333337</v>
      </c>
      <c r="BA43" s="13">
        <v>7.6191664162475692E-2</v>
      </c>
      <c r="BB43" s="9">
        <f t="shared" si="12"/>
        <v>0</v>
      </c>
      <c r="BC43" s="9">
        <f t="shared" si="60"/>
        <v>10.133333333333333</v>
      </c>
      <c r="BD43" s="9">
        <f t="shared" si="13"/>
        <v>0</v>
      </c>
      <c r="BE43" s="9">
        <f t="shared" si="61"/>
        <v>142.22443976995464</v>
      </c>
      <c r="BF43" s="2">
        <f>[1]!ErlangC_Agents(BB43/60,BC$3,0.9,BD$3/60)</f>
        <v>1</v>
      </c>
      <c r="BG43" s="10">
        <f t="shared" si="62"/>
        <v>3.0266825965750699</v>
      </c>
      <c r="BH43" s="10">
        <f t="shared" si="14"/>
        <v>0</v>
      </c>
      <c r="BI43" s="2">
        <f>[1]!ErlangC_Agents(BE43/60/BB$7,BC$6,0.8,BD$6/60)</f>
        <v>25</v>
      </c>
      <c r="BJ43" s="14">
        <f t="shared" si="15"/>
        <v>29.026682596575071</v>
      </c>
      <c r="BK43" s="6">
        <f>[1]!ErlangC_ServiceLevel(BB43/60,BC$3,BF43*(1-BB$16),BD$3/60)</f>
        <v>1</v>
      </c>
      <c r="BL43" s="6">
        <f>[1]!ErlangC_ServiceLevel(BE43/60/BB$7,BC$6,BI43*(1-BB$16),BD$6/60)</f>
        <v>0.64601526572713641</v>
      </c>
      <c r="BM43" s="14">
        <f>[1]!ErlangC_ASA(BB43/60,BC$3,BF43*(1-BB$16))*60</f>
        <v>0</v>
      </c>
      <c r="BN43" s="17">
        <f>[2]!Abandon(BF43,BE$3,BB43,BC$3*60)</f>
        <v>0</v>
      </c>
      <c r="BO43" s="6">
        <f t="shared" si="63"/>
        <v>0.74648683356392853</v>
      </c>
      <c r="BQ43" s="8">
        <v>0.70833333333333337</v>
      </c>
      <c r="BR43" s="13">
        <v>7.6191664162475692E-2</v>
      </c>
      <c r="BS43" s="9">
        <f t="shared" si="16"/>
        <v>0</v>
      </c>
      <c r="BT43" s="9">
        <f t="shared" si="64"/>
        <v>9.4623655913978499</v>
      </c>
      <c r="BU43" s="9">
        <f t="shared" si="17"/>
        <v>0</v>
      </c>
      <c r="BV43" s="9">
        <f t="shared" si="65"/>
        <v>131.49206557072418</v>
      </c>
      <c r="BW43" s="2">
        <f>[1]!ErlangC_Agents(BS43/60,BT$3,0.9,BU$3/60)</f>
        <v>1</v>
      </c>
      <c r="BX43" s="10">
        <f t="shared" si="66"/>
        <v>2.8262740715047343</v>
      </c>
      <c r="BY43" s="10">
        <f t="shared" si="18"/>
        <v>0</v>
      </c>
      <c r="BZ43" s="2">
        <f>[1]!ErlangC_Agents(BV43/60/BS$7,BT$6,0.8,BU$6/60)</f>
        <v>23</v>
      </c>
      <c r="CA43" s="14">
        <f t="shared" si="19"/>
        <v>26.826274071504734</v>
      </c>
      <c r="CB43" s="6">
        <f>[1]!ErlangC_ServiceLevel(BS43/60,BT$3,BW43*(1-BS$16),BU$3/60)</f>
        <v>1</v>
      </c>
      <c r="CC43" s="6">
        <f>[1]!ErlangC_ServiceLevel(BV43/60/BS$7,BT$6,BZ43*(1-BS$16),BU$6/60)</f>
        <v>0.58798995844015367</v>
      </c>
      <c r="CD43" s="14">
        <f>[1]!ErlangC_ASA(BS43/60,BT$3,BW43*(1-BS$16))*60</f>
        <v>0</v>
      </c>
      <c r="CE43" s="17">
        <f>[2]!Abandon(BW43,BV$3,BS43,BT$3*60)</f>
        <v>0</v>
      </c>
      <c r="CF43" s="6">
        <f t="shared" si="67"/>
        <v>0.74734811579429516</v>
      </c>
      <c r="CH43" s="8">
        <v>0.70833333333333337</v>
      </c>
      <c r="CI43" s="13">
        <v>7.6191664162475692E-2</v>
      </c>
      <c r="CJ43" s="9">
        <f t="shared" si="20"/>
        <v>0</v>
      </c>
      <c r="CK43" s="9">
        <f t="shared" si="68"/>
        <v>10.133333333333333</v>
      </c>
      <c r="CL43" s="9">
        <f t="shared" si="21"/>
        <v>0</v>
      </c>
      <c r="CM43" s="9">
        <f t="shared" si="69"/>
        <v>161.27235581057354</v>
      </c>
      <c r="CN43" s="2">
        <f>[1]!ErlangC_Agents(CJ43/60,CK$3,0.9,CL$3/60)</f>
        <v>1</v>
      </c>
      <c r="CO43" s="10">
        <f t="shared" si="70"/>
        <v>3.0266825965750699</v>
      </c>
      <c r="CP43" s="10">
        <f t="shared" si="22"/>
        <v>0</v>
      </c>
      <c r="CQ43" s="2">
        <f>[1]!ErlangC_Agents(CM43/60/CJ$7,CK$6,0.8,CL$6/60)</f>
        <v>28</v>
      </c>
      <c r="CR43" s="14">
        <f t="shared" si="23"/>
        <v>32.026682596575071</v>
      </c>
      <c r="CS43" s="6">
        <f>[1]!ErlangC_ServiceLevel(CJ43/60,CK$3,CN43*(1-CJ$16),CL$3/60)</f>
        <v>1</v>
      </c>
      <c r="CT43" s="6">
        <f>[1]!ErlangC_ServiceLevel(CM43/60/CJ$7,CK$6,CQ43*(1-CJ$16),CL$6/60)</f>
        <v>0.61422618133191809</v>
      </c>
      <c r="CU43" s="14">
        <f>[1]!ErlangC_ASA(CJ43/60,CK$3,CN43*(1-CJ$16))*60</f>
        <v>0</v>
      </c>
      <c r="CV43" s="17">
        <f>[2]!Abandon(CN43,CM$3,CJ43,CK$3*60)</f>
        <v>0</v>
      </c>
      <c r="CW43" s="6">
        <f t="shared" si="71"/>
        <v>0.77209985103085121</v>
      </c>
      <c r="CY43" s="8">
        <v>0.70833333333333337</v>
      </c>
      <c r="CZ43" s="13">
        <v>7.6191664162475692E-2</v>
      </c>
      <c r="DA43" s="9">
        <f t="shared" si="24"/>
        <v>0</v>
      </c>
      <c r="DB43" s="9">
        <f t="shared" si="72"/>
        <v>9.4623655913978499</v>
      </c>
      <c r="DC43" s="9">
        <f t="shared" si="25"/>
        <v>0</v>
      </c>
      <c r="DD43" s="9">
        <f t="shared" si="73"/>
        <v>149.92553270680702</v>
      </c>
      <c r="DE43" s="2">
        <f>[1]!ErlangC_Agents(DA43/60,DB$3,0.9,DC$3/60)</f>
        <v>1</v>
      </c>
      <c r="DF43" s="10">
        <f t="shared" si="74"/>
        <v>2.8262740715047343</v>
      </c>
      <c r="DG43" s="10">
        <f t="shared" si="26"/>
        <v>0</v>
      </c>
      <c r="DH43" s="2">
        <f>[1]!ErlangC_Agents(DD43/60/DA$7,DB$6,0.8,DC$6/60)</f>
        <v>26</v>
      </c>
      <c r="DI43" s="14">
        <f t="shared" si="27"/>
        <v>29.826274071504734</v>
      </c>
      <c r="DJ43" s="6">
        <f>[1]!ErlangC_ServiceLevel(DA43/60,DB$3,DE43*(1-DA$16),DC$3/60)</f>
        <v>1</v>
      </c>
      <c r="DK43" s="6">
        <f>[1]!ErlangC_ServiceLevel(DD43/60/DA$7,DB$6,DH43*(1-DA$16),DC$6/60)</f>
        <v>0.62657225724017618</v>
      </c>
      <c r="DL43" s="14">
        <f>[1]!ErlangC_ASA(DA43/60,DB$3,DE43*(1-DA$16))*60</f>
        <v>0</v>
      </c>
      <c r="DM43" s="17">
        <f>[2]!Abandon(DE43,DD$3,DA43,DB$3*60)</f>
        <v>0</v>
      </c>
      <c r="DN43" s="6">
        <f t="shared" si="75"/>
        <v>0.75899619802974949</v>
      </c>
      <c r="DP43" s="8">
        <v>0.70833333333333337</v>
      </c>
      <c r="DQ43" s="13">
        <v>7.6191664162475692E-2</v>
      </c>
      <c r="DR43" s="9">
        <f t="shared" si="28"/>
        <v>0</v>
      </c>
      <c r="DS43" s="9">
        <f t="shared" si="76"/>
        <v>8.6021505376344081</v>
      </c>
      <c r="DT43" s="9">
        <f t="shared" si="29"/>
        <v>0</v>
      </c>
      <c r="DU43" s="9">
        <f t="shared" si="77"/>
        <v>147.46773708866263</v>
      </c>
      <c r="DV43" s="2">
        <f>[1]!ErlangC_Agents(DR43/60,DS$3,0.9,DT$3/60)</f>
        <v>1</v>
      </c>
      <c r="DW43" s="10">
        <f t="shared" si="78"/>
        <v>2.5693400650043037</v>
      </c>
      <c r="DX43" s="10">
        <f t="shared" si="30"/>
        <v>0</v>
      </c>
      <c r="DY43" s="2">
        <f>[1]!ErlangC_Agents(DU43/60/DR$7,DS$6,0.8,DT$6/60)</f>
        <v>26</v>
      </c>
      <c r="DZ43" s="14">
        <f t="shared" si="31"/>
        <v>29.569340065004305</v>
      </c>
      <c r="EA43" s="6">
        <f>[1]!ErlangC_ServiceLevel(DR43/60,DS$3,DV43*(1-DR$16),DT$3/60)</f>
        <v>1</v>
      </c>
      <c r="EB43" s="6">
        <f>[1]!ErlangC_ServiceLevel(DU43/60/DR$7,DS$6,DY43*(1-DR$16),DT$6/60)</f>
        <v>0.67358333872167875</v>
      </c>
      <c r="EC43" s="14">
        <f>[1]!ErlangC_ASA(DR43/60,DS$3,DV43*(1-DR$16))*60</f>
        <v>0</v>
      </c>
      <c r="ED43" s="17">
        <f>[2]!Abandon(DV43,DU$3,DR43,DS$3*60)</f>
        <v>0</v>
      </c>
      <c r="EE43" s="6">
        <f t="shared" si="79"/>
        <v>0.74906635156346457</v>
      </c>
      <c r="EG43" s="8">
        <v>0.70833333333333337</v>
      </c>
      <c r="EH43" s="13">
        <v>7.6191664162475692E-2</v>
      </c>
      <c r="EI43" s="9">
        <f t="shared" si="32"/>
        <v>0</v>
      </c>
      <c r="EJ43" s="9">
        <f t="shared" si="80"/>
        <v>8.8888888888888893</v>
      </c>
      <c r="EK43" s="9">
        <f t="shared" si="33"/>
        <v>0</v>
      </c>
      <c r="EL43" s="9">
        <f t="shared" si="81"/>
        <v>149.84360618620221</v>
      </c>
      <c r="EM43" s="2">
        <f>[1]!ErlangC_Agents(EI43/60,EJ$3,0.9,EK$3/60)</f>
        <v>1</v>
      </c>
      <c r="EN43" s="10">
        <f t="shared" si="82"/>
        <v>2.6549847338377806</v>
      </c>
      <c r="EO43" s="10">
        <f t="shared" si="34"/>
        <v>0</v>
      </c>
      <c r="EP43" s="2">
        <f>[1]!ErlangC_Agents(EL43/60/EI$7,EJ$6,0.8,EK$6/60)</f>
        <v>26</v>
      </c>
      <c r="EQ43" s="14">
        <f t="shared" si="35"/>
        <v>29.654984733837779</v>
      </c>
      <c r="ER43" s="6">
        <f>[1]!ErlangC_ServiceLevel(EI43/60,EJ$3,EM43*(1-EI$16),EK$3/60)</f>
        <v>1</v>
      </c>
      <c r="ES43" s="6">
        <f>[1]!ErlangC_ServiceLevel(EL43/60/EI$7,EJ$6,EP43*(1-EI$16),EK$6/60)</f>
        <v>0.62821602493394557</v>
      </c>
      <c r="ET43" s="14">
        <f>[1]!ErlangC_ASA(EI43/60,EJ$3,EM43*(1-EI$16))*60</f>
        <v>0</v>
      </c>
      <c r="EU43" s="17">
        <f>[2]!Abandon(EM43,EL$3,EI43,EJ$3*60)</f>
        <v>0</v>
      </c>
      <c r="EV43" s="6">
        <f t="shared" si="83"/>
        <v>0.75976907922750658</v>
      </c>
      <c r="EX43" s="8">
        <v>0.70833333333333337</v>
      </c>
      <c r="EY43" s="13">
        <v>7.6191664162475692E-2</v>
      </c>
      <c r="EZ43" s="9">
        <f t="shared" si="36"/>
        <v>0</v>
      </c>
      <c r="FA43" s="9">
        <f t="shared" si="84"/>
        <v>9.4623655913978499</v>
      </c>
      <c r="FB43" s="9">
        <f t="shared" si="37"/>
        <v>0</v>
      </c>
      <c r="FC43" s="9">
        <f t="shared" si="85"/>
        <v>147.46773708866263</v>
      </c>
      <c r="FD43" s="2">
        <f>[1]!ErlangC_Agents(EZ43/60,FA$3,0.9,FB$3/60)</f>
        <v>1</v>
      </c>
      <c r="FE43" s="10">
        <f t="shared" si="86"/>
        <v>2.8262740715047343</v>
      </c>
      <c r="FF43" s="10">
        <f t="shared" si="38"/>
        <v>0</v>
      </c>
      <c r="FG43" s="2">
        <f>[1]!ErlangC_Agents(FC43/60/EZ$7,FA$6,0.8,FB$6/60)</f>
        <v>26</v>
      </c>
      <c r="FH43" s="14">
        <f t="shared" si="39"/>
        <v>29.826274071504734</v>
      </c>
      <c r="FI43" s="6">
        <f>[1]!ErlangC_ServiceLevel(EZ43/60,FA$3,FD43*(1-EZ$16),FB$3/60)</f>
        <v>1</v>
      </c>
      <c r="FJ43" s="6">
        <f>[1]!ErlangC_ServiceLevel(FC43/60/EZ$7,FA$6,FG43*(1-EZ$16),FB$6/60)</f>
        <v>0.67358333872167875</v>
      </c>
      <c r="FK43" s="14">
        <f>[1]!ErlangC_ASA(EZ43/60,FA$3,FD43*(1-EZ$16))*60</f>
        <v>0</v>
      </c>
      <c r="FL43" s="17">
        <f>[2]!Abandon(FD43,FC$3,EZ43,FA$3*60)</f>
        <v>0</v>
      </c>
      <c r="FM43" s="6">
        <f t="shared" si="87"/>
        <v>0.74742043886592369</v>
      </c>
      <c r="FO43" s="8">
        <v>0.70833333333333337</v>
      </c>
      <c r="FP43" s="13">
        <v>7.6191664162475692E-2</v>
      </c>
      <c r="FQ43" s="9">
        <f t="shared" si="40"/>
        <v>0</v>
      </c>
      <c r="FR43" s="9">
        <f t="shared" si="88"/>
        <v>8.8888888888888893</v>
      </c>
      <c r="FS43" s="9">
        <f t="shared" si="41"/>
        <v>0</v>
      </c>
      <c r="FT43" s="9">
        <f t="shared" si="89"/>
        <v>144.76416190870381</v>
      </c>
      <c r="FU43" s="2">
        <f>[1]!ErlangC_Agents(FQ43/60,FR$3,0.9,FS$3/60)</f>
        <v>1</v>
      </c>
      <c r="FV43" s="10">
        <f t="shared" si="90"/>
        <v>2.6549847338377806</v>
      </c>
      <c r="FW43" s="10">
        <f t="shared" si="42"/>
        <v>0</v>
      </c>
      <c r="FX43" s="2">
        <f>[1]!ErlangC_Agents(FT43/60/FQ$7,FR$6,0.8,FS$6/60)</f>
        <v>25</v>
      </c>
      <c r="FY43" s="14">
        <f t="shared" si="43"/>
        <v>28.654984733837779</v>
      </c>
      <c r="FZ43" s="6">
        <f>[1]!ErlangC_ServiceLevel(FQ43/60,FR$3,FU43*(1-FQ$16),FS$3/60)</f>
        <v>1</v>
      </c>
      <c r="GA43" s="6">
        <f>[1]!ErlangC_ServiceLevel(FT43/60/FQ$7,FR$6,FX43*(1-FQ$16),FS$6/60)</f>
        <v>0.59326422046041039</v>
      </c>
      <c r="GB43" s="14">
        <f>[1]!ErlangC_ASA(FQ43/60,FR$3,FU43*(1-FQ$16))*60</f>
        <v>0</v>
      </c>
      <c r="GC43" s="17">
        <f>[2]!Abandon(FU43,FT$3,FQ43,FR$3*60)</f>
        <v>0</v>
      </c>
      <c r="GD43" s="6">
        <f t="shared" si="91"/>
        <v>0.76138234469659816</v>
      </c>
      <c r="GF43" s="8">
        <v>0.70833333333333337</v>
      </c>
      <c r="GG43" s="13">
        <v>7.6191664162475692E-2</v>
      </c>
      <c r="GH43" s="9">
        <f t="shared" si="44"/>
        <v>0</v>
      </c>
      <c r="GI43" s="9">
        <f t="shared" si="92"/>
        <v>8.6021505376344081</v>
      </c>
      <c r="GJ43" s="9">
        <f t="shared" si="45"/>
        <v>0</v>
      </c>
      <c r="GK43" s="9">
        <f t="shared" si="93"/>
        <v>145.00994147051824</v>
      </c>
      <c r="GL43" s="2">
        <f>[1]!ErlangC_Agents(GH43/60,GI$3,0.9,GJ$3/60)</f>
        <v>1</v>
      </c>
      <c r="GM43" s="10">
        <f t="shared" si="94"/>
        <v>2.5693400650043037</v>
      </c>
      <c r="GN43" s="10">
        <f t="shared" si="46"/>
        <v>0</v>
      </c>
      <c r="GO43" s="2">
        <f>[1]!ErlangC_Agents(GK43/60/GH$7,GI$6,0.8,GJ$6/60)</f>
        <v>25</v>
      </c>
      <c r="GP43" s="14">
        <f t="shared" si="47"/>
        <v>28.569340065004305</v>
      </c>
      <c r="GQ43" s="6">
        <f>[1]!ErlangC_ServiceLevel(GH43/60,GI$3,GL43*(1-GH$16),GJ$3/60)</f>
        <v>1</v>
      </c>
      <c r="GR43" s="6">
        <f>[1]!ErlangC_ServiceLevel(GK43/60/GH$7,GI$6,GO43*(1-GH$16),GJ$6/60)</f>
        <v>0.58786804378025848</v>
      </c>
      <c r="GS43" s="14">
        <f>[1]!ErlangC_ASA(GH43/60,GI$3,GL43*(1-GH$16))*60</f>
        <v>0</v>
      </c>
      <c r="GT43" s="17">
        <f>[2]!Abandon(GL43,GK$3,GH43,GI$3*60)</f>
        <v>0</v>
      </c>
      <c r="GU43" s="6">
        <f t="shared" si="95"/>
        <v>0.76320054525637748</v>
      </c>
    </row>
    <row r="44" spans="1:203">
      <c r="A44" s="8">
        <v>0.75</v>
      </c>
      <c r="B44" s="13">
        <v>5.6216724971792413E-2</v>
      </c>
      <c r="C44" s="9">
        <f t="shared" si="0"/>
        <v>0</v>
      </c>
      <c r="D44" s="9">
        <f t="shared" si="48"/>
        <v>10.322580645161292</v>
      </c>
      <c r="E44" s="9">
        <f t="shared" si="1"/>
        <v>0</v>
      </c>
      <c r="F44" s="9">
        <f t="shared" si="49"/>
        <v>116.42302397384107</v>
      </c>
      <c r="G44" s="2">
        <f>[1]!ErlangC_Agents(C44/60,D$3,0.9,E$3/60)</f>
        <v>1</v>
      </c>
      <c r="H44" s="10">
        <f t="shared" si="50"/>
        <v>2.7748872702046485</v>
      </c>
      <c r="I44" s="10">
        <f t="shared" si="2"/>
        <v>0</v>
      </c>
      <c r="J44" s="2">
        <f>[1]!ErlangC_Agents(F44/60/C$7,D$6,0.8,E$6/60)</f>
        <v>19</v>
      </c>
      <c r="K44" s="14">
        <f t="shared" si="3"/>
        <v>22.774887270204648</v>
      </c>
      <c r="L44" s="6">
        <f>[1]!ErlangC_ServiceLevel(C44/60,D$3,G44*(1-C$16),E$3/60)</f>
        <v>1</v>
      </c>
      <c r="M44" s="6">
        <f>[1]!ErlangC_ServiceLevel(F44/60/C$7,D$6,J44*(1-C$16),E$6/60)</f>
        <v>0.736964318633617</v>
      </c>
      <c r="N44" s="14">
        <f>[1]!ErlangC_ASA(C44/60,D$3,G44*(1-C$16))*60</f>
        <v>0</v>
      </c>
      <c r="O44" s="17">
        <f>[2]!Abandon(G44,F$3,C44,D$3*60)</f>
        <v>0</v>
      </c>
      <c r="P44" s="6">
        <f t="shared" si="51"/>
        <v>0.71306012358683779</v>
      </c>
      <c r="R44" s="8">
        <v>0.75</v>
      </c>
      <c r="S44" s="13">
        <v>5.6216724971792413E-2</v>
      </c>
      <c r="T44" s="9">
        <f t="shared" si="4"/>
        <v>0</v>
      </c>
      <c r="U44" s="9">
        <f t="shared" si="52"/>
        <v>9.5238095238095237</v>
      </c>
      <c r="V44" s="9">
        <f t="shared" si="5"/>
        <v>0</v>
      </c>
      <c r="W44" s="9">
        <f t="shared" si="53"/>
        <v>118.25589645852047</v>
      </c>
      <c r="X44" s="2">
        <f>[1]!ErlangC_Agents(T44/60,U$3,0.9,V$3/60)</f>
        <v>1</v>
      </c>
      <c r="Y44" s="10">
        <f t="shared" si="54"/>
        <v>2.8446265005404792</v>
      </c>
      <c r="Z44" s="10">
        <f t="shared" si="6"/>
        <v>0</v>
      </c>
      <c r="AA44" s="2">
        <f>[1]!ErlangC_Agents(W44/60/T$7,U$6,0.8,V$6/60)</f>
        <v>21</v>
      </c>
      <c r="AB44" s="14">
        <f t="shared" si="7"/>
        <v>24.844626500540478</v>
      </c>
      <c r="AC44" s="6">
        <f>[1]!ErlangC_ServiceLevel(T44/60,U$3,X44*(1-T$16),V$3/60)</f>
        <v>1</v>
      </c>
      <c r="AD44" s="6">
        <f>[1]!ErlangC_ServiceLevel(W44/60/T$7,U$6,AA44*(1-T$16),V$6/60)</f>
        <v>0.72152207476486896</v>
      </c>
      <c r="AE44" s="14">
        <f>[1]!ErlangC_ASA(T44/60,U$3,X44*(1-T$16))*60</f>
        <v>0</v>
      </c>
      <c r="AF44" s="17">
        <f>[2]!Abandon(X44,W$3,T44,U$3*60)</f>
        <v>0</v>
      </c>
      <c r="AG44" s="6">
        <f t="shared" si="55"/>
        <v>0.73253020820198078</v>
      </c>
      <c r="AI44" s="8">
        <v>0.75</v>
      </c>
      <c r="AJ44" s="13">
        <v>5.6216724971792413E-2</v>
      </c>
      <c r="AK44" s="9">
        <f t="shared" si="8"/>
        <v>0</v>
      </c>
      <c r="AL44" s="9">
        <f t="shared" si="56"/>
        <v>10.666666666666666</v>
      </c>
      <c r="AM44" s="9">
        <f t="shared" si="9"/>
        <v>0</v>
      </c>
      <c r="AN44" s="9">
        <f t="shared" si="57"/>
        <v>110.62000720255926</v>
      </c>
      <c r="AO44" s="2">
        <f>[1]!ErlangC_Agents(AK44/60,AL$3,0.9,AM$3/60)</f>
        <v>1</v>
      </c>
      <c r="AP44" s="10">
        <f t="shared" si="58"/>
        <v>3.1859816806053365</v>
      </c>
      <c r="AQ44" s="10">
        <f t="shared" si="10"/>
        <v>0</v>
      </c>
      <c r="AR44" s="2">
        <f>[1]!ErlangC_Agents(AN44/60/AK$7,AL$6,0.8,AM$6/60)</f>
        <v>20</v>
      </c>
      <c r="AS44" s="14">
        <f t="shared" si="11"/>
        <v>24.185981680605337</v>
      </c>
      <c r="AT44" s="6">
        <f>[1]!ErlangC_ServiceLevel(AK44/60,AL$3,AO44*(1-AK$16),AM$3/60)</f>
        <v>1</v>
      </c>
      <c r="AU44" s="6">
        <f>[1]!ErlangC_ServiceLevel(AN44/60/AK$7,AL$6,AR44*(1-AK$16),AM$6/60)</f>
        <v>0.70586036055329116</v>
      </c>
      <c r="AV44" s="14">
        <f>[1]!ErlangC_ASA(AK44/60,AL$3,AO44*(1-AK$16))*60</f>
        <v>0</v>
      </c>
      <c r="AW44" s="17">
        <f>[2]!Abandon(AO44,AN$3,AK44,AL$3*60)</f>
        <v>0</v>
      </c>
      <c r="AX44" s="6">
        <f t="shared" si="59"/>
        <v>0.72689362713235728</v>
      </c>
      <c r="AZ44" s="8">
        <v>0.75</v>
      </c>
      <c r="BA44" s="13">
        <v>5.6216724971792413E-2</v>
      </c>
      <c r="BB44" s="9">
        <f t="shared" si="12"/>
        <v>0</v>
      </c>
      <c r="BC44" s="9">
        <f t="shared" si="60"/>
        <v>10.133333333333333</v>
      </c>
      <c r="BD44" s="9">
        <f t="shared" si="13"/>
        <v>0</v>
      </c>
      <c r="BE44" s="9">
        <f t="shared" si="61"/>
        <v>104.93788661401251</v>
      </c>
      <c r="BF44" s="2">
        <f>[1]!ErlangC_Agents(BB44/60,BC$3,0.9,BD$3/60)</f>
        <v>1</v>
      </c>
      <c r="BG44" s="10">
        <f t="shared" si="62"/>
        <v>3.0266825965750699</v>
      </c>
      <c r="BH44" s="10">
        <f t="shared" si="14"/>
        <v>0</v>
      </c>
      <c r="BI44" s="2">
        <f>[1]!ErlangC_Agents(BE44/60/BB$7,BC$6,0.8,BD$6/60)</f>
        <v>19</v>
      </c>
      <c r="BJ44" s="14">
        <f t="shared" si="15"/>
        <v>23.026682596575071</v>
      </c>
      <c r="BK44" s="6">
        <f>[1]!ErlangC_ServiceLevel(BB44/60,BC$3,BF44*(1-BB$16),BD$3/60)</f>
        <v>1</v>
      </c>
      <c r="BL44" s="6">
        <f>[1]!ErlangC_ServiceLevel(BE44/60/BB$7,BC$6,BI44*(1-BB$16),BD$6/60)</f>
        <v>0.72540949212212125</v>
      </c>
      <c r="BM44" s="14">
        <f>[1]!ErlangC_ASA(BB44/60,BC$3,BF44*(1-BB$16))*60</f>
        <v>0</v>
      </c>
      <c r="BN44" s="17">
        <f>[2]!Abandon(BF44,BE$3,BB44,BC$3*60)</f>
        <v>0</v>
      </c>
      <c r="BO44" s="6">
        <f t="shared" si="63"/>
        <v>0.71352715998663085</v>
      </c>
      <c r="BQ44" s="8">
        <v>0.75</v>
      </c>
      <c r="BR44" s="13">
        <v>5.6216724971792413E-2</v>
      </c>
      <c r="BS44" s="9">
        <f t="shared" si="16"/>
        <v>0</v>
      </c>
      <c r="BT44" s="9">
        <f t="shared" si="64"/>
        <v>9.4623655913978499</v>
      </c>
      <c r="BU44" s="9">
        <f t="shared" si="17"/>
        <v>0</v>
      </c>
      <c r="BV44" s="9">
        <f t="shared" si="65"/>
        <v>97.019186644867546</v>
      </c>
      <c r="BW44" s="2">
        <f>[1]!ErlangC_Agents(BS44/60,BT$3,0.9,BU$3/60)</f>
        <v>1</v>
      </c>
      <c r="BX44" s="10">
        <f t="shared" si="66"/>
        <v>2.8262740715047343</v>
      </c>
      <c r="BY44" s="10">
        <f t="shared" si="18"/>
        <v>0</v>
      </c>
      <c r="BZ44" s="2">
        <f>[1]!ErlangC_Agents(BV44/60/BS$7,BT$6,0.8,BU$6/60)</f>
        <v>18</v>
      </c>
      <c r="CA44" s="14">
        <f t="shared" si="19"/>
        <v>21.826274071504734</v>
      </c>
      <c r="CB44" s="6">
        <f>[1]!ErlangC_ServiceLevel(BS44/60,BT$3,BW44*(1-BS$16),BU$3/60)</f>
        <v>1</v>
      </c>
      <c r="CC44" s="6">
        <f>[1]!ErlangC_ServiceLevel(BV44/60/BS$7,BT$6,BZ44*(1-BS$16),BU$6/60)</f>
        <v>0.75114926612137234</v>
      </c>
      <c r="CD44" s="14">
        <f>[1]!ErlangC_ASA(BS44/60,BT$3,BW44*(1-BS$16))*60</f>
        <v>0</v>
      </c>
      <c r="CE44" s="17">
        <f>[2]!Abandon(BW44,BV$3,BS44,BT$3*60)</f>
        <v>0</v>
      </c>
      <c r="CF44" s="6">
        <f t="shared" si="67"/>
        <v>0.69668082720180058</v>
      </c>
      <c r="CH44" s="8">
        <v>0.75</v>
      </c>
      <c r="CI44" s="13">
        <v>5.6216724971792413E-2</v>
      </c>
      <c r="CJ44" s="9">
        <f t="shared" si="20"/>
        <v>0</v>
      </c>
      <c r="CK44" s="9">
        <f t="shared" si="68"/>
        <v>10.133333333333333</v>
      </c>
      <c r="CL44" s="9">
        <f t="shared" si="21"/>
        <v>0</v>
      </c>
      <c r="CM44" s="9">
        <f t="shared" si="69"/>
        <v>118.9920678569606</v>
      </c>
      <c r="CN44" s="2">
        <f>[1]!ErlangC_Agents(CJ44/60,CK$3,0.9,CL$3/60)</f>
        <v>1</v>
      </c>
      <c r="CO44" s="10">
        <f t="shared" si="70"/>
        <v>3.0266825965750699</v>
      </c>
      <c r="CP44" s="10">
        <f t="shared" si="22"/>
        <v>0</v>
      </c>
      <c r="CQ44" s="2">
        <f>[1]!ErlangC_Agents(CM44/60/CJ$7,CK$6,0.8,CL$6/60)</f>
        <v>22</v>
      </c>
      <c r="CR44" s="14">
        <f t="shared" si="23"/>
        <v>26.026682596575071</v>
      </c>
      <c r="CS44" s="6">
        <f>[1]!ErlangC_ServiceLevel(CJ44/60,CK$3,CN44*(1-CJ$16),CL$3/60)</f>
        <v>1</v>
      </c>
      <c r="CT44" s="6">
        <f>[1]!ErlangC_ServiceLevel(CM44/60/CJ$7,CK$6,CQ44*(1-CJ$16),CL$6/60)</f>
        <v>0.66874103605427992</v>
      </c>
      <c r="CU44" s="14">
        <f>[1]!ErlangC_ASA(CJ44/60,CK$3,CN44*(1-CJ$16))*60</f>
        <v>0</v>
      </c>
      <c r="CV44" s="17">
        <f>[2]!Abandon(CN44,CM$3,CJ44,CK$3*60)</f>
        <v>0</v>
      </c>
      <c r="CW44" s="6">
        <f t="shared" si="71"/>
        <v>0.71802296186824532</v>
      </c>
      <c r="CY44" s="8">
        <v>0.75</v>
      </c>
      <c r="CZ44" s="13">
        <v>5.6216724971792413E-2</v>
      </c>
      <c r="DA44" s="9">
        <f t="shared" si="24"/>
        <v>0</v>
      </c>
      <c r="DB44" s="9">
        <f t="shared" si="72"/>
        <v>9.4623655913978499</v>
      </c>
      <c r="DC44" s="9">
        <f t="shared" si="25"/>
        <v>0</v>
      </c>
      <c r="DD44" s="9">
        <f t="shared" si="73"/>
        <v>110.62000720255926</v>
      </c>
      <c r="DE44" s="2">
        <f>[1]!ErlangC_Agents(DA44/60,DB$3,0.9,DC$3/60)</f>
        <v>1</v>
      </c>
      <c r="DF44" s="10">
        <f t="shared" si="74"/>
        <v>2.8262740715047343</v>
      </c>
      <c r="DG44" s="10">
        <f t="shared" si="26"/>
        <v>0</v>
      </c>
      <c r="DH44" s="2">
        <f>[1]!ErlangC_Agents(DD44/60/DA$7,DB$6,0.8,DC$6/60)</f>
        <v>20</v>
      </c>
      <c r="DI44" s="14">
        <f t="shared" si="27"/>
        <v>23.826274071504734</v>
      </c>
      <c r="DJ44" s="6">
        <f>[1]!ErlangC_ServiceLevel(DA44/60,DB$3,DE44*(1-DA$16),DC$3/60)</f>
        <v>1</v>
      </c>
      <c r="DK44" s="6">
        <f>[1]!ErlangC_ServiceLevel(DD44/60/DA$7,DB$6,DH44*(1-DA$16),DC$6/60)</f>
        <v>0.74050289946362824</v>
      </c>
      <c r="DL44" s="14">
        <f>[1]!ErlangC_ASA(DA44/60,DB$3,DE44*(1-DA$16))*60</f>
        <v>0</v>
      </c>
      <c r="DM44" s="17">
        <f>[2]!Abandon(DE44,DD$3,DA44,DB$3*60)</f>
        <v>0</v>
      </c>
      <c r="DN44" s="6">
        <f t="shared" si="75"/>
        <v>0.71838920692323482</v>
      </c>
      <c r="DP44" s="8">
        <v>0.75</v>
      </c>
      <c r="DQ44" s="13">
        <v>5.6216724971792413E-2</v>
      </c>
      <c r="DR44" s="9">
        <f t="shared" si="28"/>
        <v>0</v>
      </c>
      <c r="DS44" s="9">
        <f t="shared" si="76"/>
        <v>8.6021505376344081</v>
      </c>
      <c r="DT44" s="9">
        <f t="shared" si="29"/>
        <v>0</v>
      </c>
      <c r="DU44" s="9">
        <f t="shared" si="77"/>
        <v>108.8065644615337</v>
      </c>
      <c r="DV44" s="2">
        <f>[1]!ErlangC_Agents(DR44/60,DS$3,0.9,DT$3/60)</f>
        <v>1</v>
      </c>
      <c r="DW44" s="10">
        <f t="shared" si="78"/>
        <v>2.5693400650043037</v>
      </c>
      <c r="DX44" s="10">
        <f t="shared" si="30"/>
        <v>0</v>
      </c>
      <c r="DY44" s="2">
        <f>[1]!ErlangC_Agents(DU44/60/DR$7,DS$6,0.8,DT$6/60)</f>
        <v>20</v>
      </c>
      <c r="DZ44" s="14">
        <f t="shared" si="31"/>
        <v>23.569340065004305</v>
      </c>
      <c r="EA44" s="6">
        <f>[1]!ErlangC_ServiceLevel(DR44/60,DS$3,DV44*(1-DR$16),DT$3/60)</f>
        <v>1</v>
      </c>
      <c r="EB44" s="6">
        <f>[1]!ErlangC_ServiceLevel(DU44/60/DR$7,DS$6,DY44*(1-DR$16),DT$6/60)</f>
        <v>0.77041159530466974</v>
      </c>
      <c r="EC44" s="14">
        <f>[1]!ErlangC_ASA(DR44/60,DS$3,DV44*(1-DR$16))*60</f>
        <v>0</v>
      </c>
      <c r="ED44" s="17">
        <f>[2]!Abandon(DV44,DU$3,DR44,DS$3*60)</f>
        <v>0</v>
      </c>
      <c r="EE44" s="6">
        <f t="shared" si="79"/>
        <v>0.70932929749077622</v>
      </c>
      <c r="EG44" s="8">
        <v>0.75</v>
      </c>
      <c r="EH44" s="13">
        <v>5.6216724971792413E-2</v>
      </c>
      <c r="EI44" s="9">
        <f t="shared" si="32"/>
        <v>0</v>
      </c>
      <c r="EJ44" s="9">
        <f t="shared" si="80"/>
        <v>8.8888888888888893</v>
      </c>
      <c r="EK44" s="9">
        <f t="shared" si="33"/>
        <v>0</v>
      </c>
      <c r="EL44" s="9">
        <f t="shared" si="81"/>
        <v>110.55955911119175</v>
      </c>
      <c r="EM44" s="2">
        <f>[1]!ErlangC_Agents(EI44/60,EJ$3,0.9,EK$3/60)</f>
        <v>1</v>
      </c>
      <c r="EN44" s="10">
        <f t="shared" si="82"/>
        <v>2.6549847338377806</v>
      </c>
      <c r="EO44" s="10">
        <f t="shared" si="34"/>
        <v>0</v>
      </c>
      <c r="EP44" s="2">
        <f>[1]!ErlangC_Agents(EL44/60/EI$7,EJ$6,0.8,EK$6/60)</f>
        <v>20</v>
      </c>
      <c r="EQ44" s="14">
        <f t="shared" si="35"/>
        <v>23.654984733837779</v>
      </c>
      <c r="ER44" s="6">
        <f>[1]!ErlangC_ServiceLevel(EI44/60,EJ$3,EM44*(1-EI$16),EK$3/60)</f>
        <v>1</v>
      </c>
      <c r="ES44" s="6">
        <f>[1]!ErlangC_ServiceLevel(EL44/60/EI$7,EJ$6,EP44*(1-EI$16),EK$6/60)</f>
        <v>0.74154384091407455</v>
      </c>
      <c r="ET44" s="14">
        <f>[1]!ErlangC_ASA(EI44/60,EJ$3,EM44*(1-EI$16))*60</f>
        <v>0</v>
      </c>
      <c r="EU44" s="17">
        <f>[2]!Abandon(EM44,EL$3,EI44,EJ$3*60)</f>
        <v>0</v>
      </c>
      <c r="EV44" s="6">
        <f t="shared" si="83"/>
        <v>0.71919163582519852</v>
      </c>
      <c r="EX44" s="8">
        <v>0.75</v>
      </c>
      <c r="EY44" s="13">
        <v>5.6216724971792413E-2</v>
      </c>
      <c r="EZ44" s="9">
        <f t="shared" si="36"/>
        <v>0</v>
      </c>
      <c r="FA44" s="9">
        <f t="shared" si="84"/>
        <v>9.4623655913978499</v>
      </c>
      <c r="FB44" s="9">
        <f t="shared" si="37"/>
        <v>0</v>
      </c>
      <c r="FC44" s="9">
        <f t="shared" si="85"/>
        <v>108.8065644615337</v>
      </c>
      <c r="FD44" s="2">
        <f>[1]!ErlangC_Agents(EZ44/60,FA$3,0.9,FB$3/60)</f>
        <v>1</v>
      </c>
      <c r="FE44" s="10">
        <f t="shared" si="86"/>
        <v>2.8262740715047343</v>
      </c>
      <c r="FF44" s="10">
        <f t="shared" si="38"/>
        <v>0</v>
      </c>
      <c r="FG44" s="2">
        <f>[1]!ErlangC_Agents(FC44/60/EZ$7,FA$6,0.8,FB$6/60)</f>
        <v>20</v>
      </c>
      <c r="FH44" s="14">
        <f t="shared" si="39"/>
        <v>23.826274071504734</v>
      </c>
      <c r="FI44" s="6">
        <f>[1]!ErlangC_ServiceLevel(EZ44/60,FA$3,FD44*(1-EZ$16),FB$3/60)</f>
        <v>1</v>
      </c>
      <c r="FJ44" s="6">
        <f>[1]!ErlangC_ServiceLevel(FC44/60/EZ$7,FA$6,FG44*(1-EZ$16),FB$6/60)</f>
        <v>0.77041159530466974</v>
      </c>
      <c r="FK44" s="14">
        <f>[1]!ErlangC_ASA(EZ44/60,FA$3,FD44*(1-EZ$16))*60</f>
        <v>0</v>
      </c>
      <c r="FL44" s="17">
        <f>[2]!Abandon(FD44,FC$3,EZ44,FA$3*60)</f>
        <v>0</v>
      </c>
      <c r="FM44" s="6">
        <f t="shared" si="87"/>
        <v>0.70769741654336016</v>
      </c>
      <c r="FO44" s="8">
        <v>0.75</v>
      </c>
      <c r="FP44" s="13">
        <v>5.6216724971792413E-2</v>
      </c>
      <c r="FQ44" s="9">
        <f t="shared" si="40"/>
        <v>0</v>
      </c>
      <c r="FR44" s="9">
        <f t="shared" si="88"/>
        <v>8.8888888888888893</v>
      </c>
      <c r="FS44" s="9">
        <f t="shared" si="41"/>
        <v>0</v>
      </c>
      <c r="FT44" s="9">
        <f t="shared" si="89"/>
        <v>106.81177744640559</v>
      </c>
      <c r="FU44" s="2">
        <f>[1]!ErlangC_Agents(FQ44/60,FR$3,0.9,FS$3/60)</f>
        <v>1</v>
      </c>
      <c r="FV44" s="10">
        <f t="shared" si="90"/>
        <v>2.6549847338377806</v>
      </c>
      <c r="FW44" s="10">
        <f t="shared" si="42"/>
        <v>0</v>
      </c>
      <c r="FX44" s="2">
        <f>[1]!ErlangC_Agents(FT44/60/FQ$7,FR$6,0.8,FS$6/60)</f>
        <v>19</v>
      </c>
      <c r="FY44" s="14">
        <f t="shared" si="43"/>
        <v>22.654984733837779</v>
      </c>
      <c r="FZ44" s="6">
        <f>[1]!ErlangC_ServiceLevel(FQ44/60,FR$3,FU44*(1-FQ$16),FS$3/60)</f>
        <v>1</v>
      </c>
      <c r="GA44" s="6">
        <f>[1]!ErlangC_ServiceLevel(FT44/60/FQ$7,FR$6,FX44*(1-FQ$16),FS$6/60)</f>
        <v>0.68913677680183927</v>
      </c>
      <c r="GB44" s="14">
        <f>[1]!ErlangC_ASA(FQ44/60,FR$3,FU44*(1-FQ$16))*60</f>
        <v>0</v>
      </c>
      <c r="GC44" s="17">
        <f>[2]!Abandon(FU44,FT$3,FQ44,FR$3*60)</f>
        <v>0</v>
      </c>
      <c r="GD44" s="6">
        <f t="shared" si="91"/>
        <v>0.72769826459072939</v>
      </c>
      <c r="GF44" s="8">
        <v>0.75</v>
      </c>
      <c r="GG44" s="13">
        <v>5.6216724971792413E-2</v>
      </c>
      <c r="GH44" s="9">
        <f t="shared" si="44"/>
        <v>0</v>
      </c>
      <c r="GI44" s="9">
        <f t="shared" si="92"/>
        <v>8.6021505376344081</v>
      </c>
      <c r="GJ44" s="9">
        <f t="shared" si="45"/>
        <v>0</v>
      </c>
      <c r="GK44" s="9">
        <f t="shared" si="93"/>
        <v>106.99312172050814</v>
      </c>
      <c r="GL44" s="2">
        <f>[1]!ErlangC_Agents(GH44/60,GI$3,0.9,GJ$3/60)</f>
        <v>1</v>
      </c>
      <c r="GM44" s="10">
        <f t="shared" si="94"/>
        <v>2.5693400650043037</v>
      </c>
      <c r="GN44" s="10">
        <f t="shared" si="46"/>
        <v>0</v>
      </c>
      <c r="GO44" s="2">
        <f>[1]!ErlangC_Agents(GK44/60/GH$7,GI$6,0.8,GJ$6/60)</f>
        <v>20</v>
      </c>
      <c r="GP44" s="14">
        <f t="shared" si="47"/>
        <v>23.569340065004305</v>
      </c>
      <c r="GQ44" s="6">
        <f>[1]!ErlangC_ServiceLevel(GH44/60,GI$3,GL44*(1-GH$16),GJ$3/60)</f>
        <v>1</v>
      </c>
      <c r="GR44" s="6">
        <f>[1]!ErlangC_ServiceLevel(GK44/60/GH$7,GI$6,GO44*(1-GH$16),GJ$6/60)</f>
        <v>0.79768415686778538</v>
      </c>
      <c r="GS44" s="14">
        <f>[1]!ErlangC_ASA(GH44/60,GI$3,GL44*(1-GH$16))*60</f>
        <v>0</v>
      </c>
      <c r="GT44" s="17">
        <f>[2]!Abandon(GL44,GK$3,GH44,GI$3*60)</f>
        <v>0</v>
      </c>
      <c r="GU44" s="6">
        <f t="shared" si="95"/>
        <v>0.69852095380345258</v>
      </c>
    </row>
    <row r="45" spans="1:203">
      <c r="A45" s="8">
        <v>0.79166666666666663</v>
      </c>
      <c r="B45" s="13">
        <v>5.05865476750713E-2</v>
      </c>
      <c r="C45" s="9">
        <f t="shared" si="0"/>
        <v>0</v>
      </c>
      <c r="D45" s="9">
        <f t="shared" si="48"/>
        <v>10.322580645161292</v>
      </c>
      <c r="E45" s="9">
        <f t="shared" si="1"/>
        <v>0</v>
      </c>
      <c r="F45" s="9">
        <f t="shared" si="49"/>
        <v>104.76310841095412</v>
      </c>
      <c r="G45" s="2">
        <f>[1]!ErlangC_Agents(C45/60,D$3,0.9,E$3/60)</f>
        <v>1</v>
      </c>
      <c r="H45" s="10">
        <f t="shared" si="50"/>
        <v>2.7748872702046485</v>
      </c>
      <c r="I45" s="10">
        <f t="shared" si="2"/>
        <v>0</v>
      </c>
      <c r="J45" s="2">
        <f>[1]!ErlangC_Agents(F45/60/C$7,D$6,0.8,E$6/60)</f>
        <v>17</v>
      </c>
      <c r="K45" s="14">
        <f t="shared" si="3"/>
        <v>20.774887270204648</v>
      </c>
      <c r="L45" s="6">
        <f>[1]!ErlangC_ServiceLevel(C45/60,D$3,G45*(1-C$16),E$3/60)</f>
        <v>1</v>
      </c>
      <c r="M45" s="6">
        <f>[1]!ErlangC_ServiceLevel(F45/60/C$7,D$6,J45*(1-C$16),E$6/60)</f>
        <v>0.68502254247134031</v>
      </c>
      <c r="N45" s="14">
        <f>[1]!ErlangC_ASA(C45/60,D$3,G45*(1-C$16))*60</f>
        <v>0</v>
      </c>
      <c r="O45" s="17">
        <f>[2]!Abandon(G45,F$3,C45,D$3*60)</f>
        <v>0</v>
      </c>
      <c r="P45" s="6">
        <f t="shared" si="51"/>
        <v>0.71088201068257806</v>
      </c>
      <c r="R45" s="8">
        <v>0.79166666666666663</v>
      </c>
      <c r="S45" s="13">
        <v>5.05865476750713E-2</v>
      </c>
      <c r="T45" s="9">
        <f t="shared" si="4"/>
        <v>0</v>
      </c>
      <c r="U45" s="9">
        <f t="shared" si="52"/>
        <v>9.5238095238095237</v>
      </c>
      <c r="V45" s="9">
        <f t="shared" si="5"/>
        <v>0</v>
      </c>
      <c r="W45" s="9">
        <f t="shared" si="53"/>
        <v>106.41241635934641</v>
      </c>
      <c r="X45" s="2">
        <f>[1]!ErlangC_Agents(T45/60,U$3,0.9,V$3/60)</f>
        <v>1</v>
      </c>
      <c r="Y45" s="10">
        <f t="shared" si="54"/>
        <v>2.8446265005404792</v>
      </c>
      <c r="Z45" s="10">
        <f t="shared" si="6"/>
        <v>0</v>
      </c>
      <c r="AA45" s="2">
        <f>[1]!ErlangC_Agents(W45/60/T$7,U$6,0.8,V$6/60)</f>
        <v>19</v>
      </c>
      <c r="AB45" s="14">
        <f t="shared" si="7"/>
        <v>22.844626500540478</v>
      </c>
      <c r="AC45" s="6">
        <f>[1]!ErlangC_ServiceLevel(T45/60,U$3,X45*(1-T$16),V$3/60)</f>
        <v>1</v>
      </c>
      <c r="AD45" s="6">
        <f>[1]!ErlangC_ServiceLevel(W45/60/T$7,U$6,AA45*(1-T$16),V$6/60)</f>
        <v>0.69714346014529871</v>
      </c>
      <c r="AE45" s="14">
        <f>[1]!ErlangC_ASA(T45/60,U$3,X45*(1-T$16))*60</f>
        <v>0</v>
      </c>
      <c r="AF45" s="17">
        <f>[2]!Abandon(X45,W$3,T45,U$3*60)</f>
        <v>0</v>
      </c>
      <c r="AG45" s="6">
        <f t="shared" si="55"/>
        <v>0.72383378456363057</v>
      </c>
      <c r="AI45" s="8">
        <v>0.79166666666666663</v>
      </c>
      <c r="AJ45" s="13">
        <v>5.05865476750713E-2</v>
      </c>
      <c r="AK45" s="9">
        <f t="shared" si="8"/>
        <v>0</v>
      </c>
      <c r="AL45" s="9">
        <f t="shared" si="56"/>
        <v>10.666666666666666</v>
      </c>
      <c r="AM45" s="9">
        <f t="shared" si="9"/>
        <v>0</v>
      </c>
      <c r="AN45" s="9">
        <f t="shared" si="57"/>
        <v>99.541271231591907</v>
      </c>
      <c r="AO45" s="2">
        <f>[1]!ErlangC_Agents(AK45/60,AL$3,0.9,AM$3/60)</f>
        <v>1</v>
      </c>
      <c r="AP45" s="10">
        <f t="shared" si="58"/>
        <v>3.1859816806053365</v>
      </c>
      <c r="AQ45" s="10">
        <f t="shared" si="10"/>
        <v>0</v>
      </c>
      <c r="AR45" s="2">
        <f>[1]!ErlangC_Agents(AN45/60/AK$7,AL$6,0.8,AM$6/60)</f>
        <v>19</v>
      </c>
      <c r="AS45" s="14">
        <f t="shared" si="11"/>
        <v>23.185981680605337</v>
      </c>
      <c r="AT45" s="6">
        <f>[1]!ErlangC_ServiceLevel(AK45/60,AL$3,AO45*(1-AK$16),AM$3/60)</f>
        <v>1</v>
      </c>
      <c r="AU45" s="6">
        <f>[1]!ErlangC_ServiceLevel(AN45/60/AK$7,AL$6,AR45*(1-AK$16),AM$6/60)</f>
        <v>0.78726920913520571</v>
      </c>
      <c r="AV45" s="14">
        <f>[1]!ErlangC_ASA(AK45/60,AL$3,AO45*(1-AK$16))*60</f>
        <v>0</v>
      </c>
      <c r="AW45" s="17">
        <f>[2]!Abandon(AO45,AN$3,AK45,AL$3*60)</f>
        <v>0</v>
      </c>
      <c r="AX45" s="6">
        <f t="shared" si="59"/>
        <v>0.68998412931866138</v>
      </c>
      <c r="AZ45" s="8">
        <v>0.79166666666666663</v>
      </c>
      <c r="BA45" s="13">
        <v>5.05865476750713E-2</v>
      </c>
      <c r="BB45" s="9">
        <f t="shared" si="12"/>
        <v>0</v>
      </c>
      <c r="BC45" s="9">
        <f t="shared" si="60"/>
        <v>10.133333333333333</v>
      </c>
      <c r="BD45" s="9">
        <f t="shared" si="13"/>
        <v>0</v>
      </c>
      <c r="BE45" s="9">
        <f t="shared" si="61"/>
        <v>94.428222326799769</v>
      </c>
      <c r="BF45" s="2">
        <f>[1]!ErlangC_Agents(BB45/60,BC$3,0.9,BD$3/60)</f>
        <v>1</v>
      </c>
      <c r="BG45" s="10">
        <f t="shared" si="62"/>
        <v>3.0266825965750699</v>
      </c>
      <c r="BH45" s="10">
        <f t="shared" si="14"/>
        <v>0</v>
      </c>
      <c r="BI45" s="2">
        <f>[1]!ErlangC_Agents(BE45/60/BB$7,BC$6,0.8,BD$6/60)</f>
        <v>18</v>
      </c>
      <c r="BJ45" s="14">
        <f t="shared" si="15"/>
        <v>22.026682596575071</v>
      </c>
      <c r="BK45" s="6">
        <f>[1]!ErlangC_ServiceLevel(BB45/60,BC$3,BF45*(1-BB$16),BD$3/60)</f>
        <v>1</v>
      </c>
      <c r="BL45" s="6">
        <f>[1]!ErlangC_ServiceLevel(BE45/60/BB$7,BC$6,BI45*(1-BB$16),BD$6/60)</f>
        <v>0.79407310731310232</v>
      </c>
      <c r="BM45" s="14">
        <f>[1]!ErlangC_ASA(BB45/60,BC$3,BF45*(1-BB$16))*60</f>
        <v>0</v>
      </c>
      <c r="BN45" s="17">
        <f>[2]!Abandon(BF45,BE$3,BB45,BC$3*60)</f>
        <v>0</v>
      </c>
      <c r="BO45" s="6">
        <f t="shared" si="63"/>
        <v>0.67889505236352043</v>
      </c>
      <c r="BQ45" s="8">
        <v>0.79166666666666663</v>
      </c>
      <c r="BR45" s="13">
        <v>5.05865476750713E-2</v>
      </c>
      <c r="BS45" s="9">
        <f t="shared" si="16"/>
        <v>0</v>
      </c>
      <c r="BT45" s="9">
        <f t="shared" si="64"/>
        <v>9.4623655913978499</v>
      </c>
      <c r="BU45" s="9">
        <f t="shared" si="17"/>
        <v>0</v>
      </c>
      <c r="BV45" s="9">
        <f t="shared" si="65"/>
        <v>87.302590342461755</v>
      </c>
      <c r="BW45" s="2">
        <f>[1]!ErlangC_Agents(BS45/60,BT$3,0.9,BU$3/60)</f>
        <v>1</v>
      </c>
      <c r="BX45" s="10">
        <f t="shared" si="66"/>
        <v>2.8262740715047343</v>
      </c>
      <c r="BY45" s="10">
        <f t="shared" si="18"/>
        <v>0</v>
      </c>
      <c r="BZ45" s="2">
        <f>[1]!ErlangC_Agents(BV45/60/BS$7,BT$6,0.8,BU$6/60)</f>
        <v>16</v>
      </c>
      <c r="CA45" s="14">
        <f t="shared" si="19"/>
        <v>19.826274071504734</v>
      </c>
      <c r="CB45" s="6">
        <f>[1]!ErlangC_ServiceLevel(BS45/60,BT$3,BW45*(1-BS$16),BU$3/60)</f>
        <v>1</v>
      </c>
      <c r="CC45" s="6">
        <f>[1]!ErlangC_ServiceLevel(BV45/60/BS$7,BT$6,BZ45*(1-BS$16),BU$6/60)</f>
        <v>0.68585954323230125</v>
      </c>
      <c r="CD45" s="14">
        <f>[1]!ErlangC_ASA(BS45/60,BT$3,BW45*(1-BS$16))*60</f>
        <v>0</v>
      </c>
      <c r="CE45" s="17">
        <f>[2]!Abandon(BW45,BV$3,BS45,BT$3*60)</f>
        <v>0</v>
      </c>
      <c r="CF45" s="6">
        <f t="shared" si="67"/>
        <v>0.69811383581169517</v>
      </c>
      <c r="CH45" s="8">
        <v>0.79166666666666663</v>
      </c>
      <c r="CI45" s="13">
        <v>5.05865476750713E-2</v>
      </c>
      <c r="CJ45" s="9">
        <f t="shared" si="20"/>
        <v>0</v>
      </c>
      <c r="CK45" s="9">
        <f t="shared" si="68"/>
        <v>10.133333333333333</v>
      </c>
      <c r="CL45" s="9">
        <f t="shared" si="21"/>
        <v>0</v>
      </c>
      <c r="CM45" s="9">
        <f t="shared" si="69"/>
        <v>107.07485924556758</v>
      </c>
      <c r="CN45" s="2">
        <f>[1]!ErlangC_Agents(CJ45/60,CK$3,0.9,CL$3/60)</f>
        <v>1</v>
      </c>
      <c r="CO45" s="10">
        <f t="shared" si="70"/>
        <v>3.0266825965750699</v>
      </c>
      <c r="CP45" s="10">
        <f t="shared" si="22"/>
        <v>0</v>
      </c>
      <c r="CQ45" s="2">
        <f>[1]!ErlangC_Agents(CM45/60/CJ$7,CK$6,0.8,CL$6/60)</f>
        <v>20</v>
      </c>
      <c r="CR45" s="14">
        <f t="shared" si="23"/>
        <v>24.026682596575071</v>
      </c>
      <c r="CS45" s="6">
        <f>[1]!ErlangC_ServiceLevel(CJ45/60,CK$3,CN45*(1-CJ$16),CL$3/60)</f>
        <v>1</v>
      </c>
      <c r="CT45" s="6">
        <f>[1]!ErlangC_ServiceLevel(CM45/60/CJ$7,CK$6,CQ45*(1-CJ$16),CL$6/60)</f>
        <v>0.76837355609222757</v>
      </c>
      <c r="CU45" s="14">
        <f>[1]!ErlangC_ASA(CJ45/60,CK$3,CN45*(1-CJ$16))*60</f>
        <v>0</v>
      </c>
      <c r="CV45" s="17">
        <f>[2]!Abandon(CN45,CM$3,CJ45,CK$3*60)</f>
        <v>0</v>
      </c>
      <c r="CW45" s="6">
        <f t="shared" si="71"/>
        <v>0.70693477071872601</v>
      </c>
      <c r="CY45" s="8">
        <v>0.79166666666666663</v>
      </c>
      <c r="CZ45" s="13">
        <v>5.05865476750713E-2</v>
      </c>
      <c r="DA45" s="9">
        <f t="shared" si="24"/>
        <v>0</v>
      </c>
      <c r="DB45" s="9">
        <f t="shared" si="72"/>
        <v>9.4623655913978499</v>
      </c>
      <c r="DC45" s="9">
        <f t="shared" si="25"/>
        <v>0</v>
      </c>
      <c r="DD45" s="9">
        <f t="shared" si="73"/>
        <v>99.541271231591907</v>
      </c>
      <c r="DE45" s="2">
        <f>[1]!ErlangC_Agents(DA45/60,DB$3,0.9,DC$3/60)</f>
        <v>1</v>
      </c>
      <c r="DF45" s="10">
        <f t="shared" si="74"/>
        <v>2.8262740715047343</v>
      </c>
      <c r="DG45" s="10">
        <f t="shared" si="26"/>
        <v>0</v>
      </c>
      <c r="DH45" s="2">
        <f>[1]!ErlangC_Agents(DD45/60/DA$7,DB$6,0.8,DC$6/60)</f>
        <v>18</v>
      </c>
      <c r="DI45" s="14">
        <f t="shared" si="27"/>
        <v>21.826274071504734</v>
      </c>
      <c r="DJ45" s="6">
        <f>[1]!ErlangC_ServiceLevel(DA45/60,DB$3,DE45*(1-DA$16),DC$3/60)</f>
        <v>1</v>
      </c>
      <c r="DK45" s="6">
        <f>[1]!ErlangC_ServiceLevel(DD45/60/DA$7,DB$6,DH45*(1-DA$16),DC$6/60)</f>
        <v>0.70342579813322492</v>
      </c>
      <c r="DL45" s="14">
        <f>[1]!ErlangC_ASA(DA45/60,DB$3,DE45*(1-DA$16))*60</f>
        <v>0</v>
      </c>
      <c r="DM45" s="17">
        <f>[2]!Abandon(DE45,DD$3,DA45,DB$3*60)</f>
        <v>0</v>
      </c>
      <c r="DN45" s="6">
        <f t="shared" si="75"/>
        <v>0.71291322828139214</v>
      </c>
      <c r="DP45" s="8">
        <v>0.79166666666666663</v>
      </c>
      <c r="DQ45" s="13">
        <v>5.05865476750713E-2</v>
      </c>
      <c r="DR45" s="9">
        <f t="shared" si="28"/>
        <v>0</v>
      </c>
      <c r="DS45" s="9">
        <f t="shared" si="76"/>
        <v>8.6021505376344081</v>
      </c>
      <c r="DT45" s="9">
        <f t="shared" si="29"/>
        <v>0</v>
      </c>
      <c r="DU45" s="9">
        <f t="shared" si="77"/>
        <v>97.909447113041224</v>
      </c>
      <c r="DV45" s="2">
        <f>[1]!ErlangC_Agents(DR45/60,DS$3,0.9,DT$3/60)</f>
        <v>1</v>
      </c>
      <c r="DW45" s="10">
        <f t="shared" si="78"/>
        <v>2.5693400650043037</v>
      </c>
      <c r="DX45" s="10">
        <f t="shared" si="30"/>
        <v>0</v>
      </c>
      <c r="DY45" s="2">
        <f>[1]!ErlangC_Agents(DU45/60/DR$7,DS$6,0.8,DT$6/60)</f>
        <v>18</v>
      </c>
      <c r="DZ45" s="14">
        <f t="shared" si="31"/>
        <v>21.569340065004305</v>
      </c>
      <c r="EA45" s="6">
        <f>[1]!ErlangC_ServiceLevel(DR45/60,DS$3,DV45*(1-DR$16),DT$3/60)</f>
        <v>1</v>
      </c>
      <c r="EB45" s="6">
        <f>[1]!ErlangC_ServiceLevel(DU45/60/DR$7,DS$6,DY45*(1-DR$16),DT$6/60)</f>
        <v>0.73499549529650421</v>
      </c>
      <c r="EC45" s="14">
        <f>[1]!ErlangC_ASA(DR45/60,DS$3,DV45*(1-DR$16))*60</f>
        <v>0</v>
      </c>
      <c r="ED45" s="17">
        <f>[2]!Abandon(DV45,DU$3,DR45,DS$3*60)</f>
        <v>0</v>
      </c>
      <c r="EE45" s="6">
        <f t="shared" si="79"/>
        <v>0.70413085669616882</v>
      </c>
      <c r="EG45" s="8">
        <v>0.79166666666666663</v>
      </c>
      <c r="EH45" s="13">
        <v>5.05865476750713E-2</v>
      </c>
      <c r="EI45" s="9">
        <f t="shared" si="32"/>
        <v>0</v>
      </c>
      <c r="EJ45" s="9">
        <f t="shared" si="80"/>
        <v>8.8888888888888893</v>
      </c>
      <c r="EK45" s="9">
        <f t="shared" si="33"/>
        <v>0</v>
      </c>
      <c r="EL45" s="9">
        <f t="shared" si="81"/>
        <v>99.486877094306891</v>
      </c>
      <c r="EM45" s="2">
        <f>[1]!ErlangC_Agents(EI45/60,EJ$3,0.9,EK$3/60)</f>
        <v>1</v>
      </c>
      <c r="EN45" s="10">
        <f t="shared" si="82"/>
        <v>2.6549847338377806</v>
      </c>
      <c r="EO45" s="10">
        <f t="shared" si="34"/>
        <v>0</v>
      </c>
      <c r="EP45" s="2">
        <f>[1]!ErlangC_Agents(EL45/60/EI$7,EJ$6,0.8,EK$6/60)</f>
        <v>18</v>
      </c>
      <c r="EQ45" s="14">
        <f t="shared" si="35"/>
        <v>21.654984733837779</v>
      </c>
      <c r="ER45" s="6">
        <f>[1]!ErlangC_ServiceLevel(EI45/60,EJ$3,EM45*(1-EI$16),EK$3/60)</f>
        <v>1</v>
      </c>
      <c r="ES45" s="6">
        <f>[1]!ErlangC_ServiceLevel(EL45/60/EI$7,EJ$6,EP45*(1-EI$16),EK$6/60)</f>
        <v>0.70451993474347463</v>
      </c>
      <c r="ET45" s="14">
        <f>[1]!ErlangC_ASA(EI45/60,EJ$3,EM45*(1-EI$16))*60</f>
        <v>0</v>
      </c>
      <c r="EU45" s="17">
        <f>[2]!Abandon(EM45,EL$3,EI45,EJ$3*60)</f>
        <v>0</v>
      </c>
      <c r="EV45" s="6">
        <f t="shared" si="83"/>
        <v>0.71378572499798465</v>
      </c>
      <c r="EX45" s="8">
        <v>0.79166666666666663</v>
      </c>
      <c r="EY45" s="13">
        <v>5.05865476750713E-2</v>
      </c>
      <c r="EZ45" s="9">
        <f t="shared" si="36"/>
        <v>0</v>
      </c>
      <c r="FA45" s="9">
        <f t="shared" si="84"/>
        <v>9.4623655913978499</v>
      </c>
      <c r="FB45" s="9">
        <f t="shared" si="37"/>
        <v>0</v>
      </c>
      <c r="FC45" s="9">
        <f t="shared" si="85"/>
        <v>97.909447113041224</v>
      </c>
      <c r="FD45" s="2">
        <f>[1]!ErlangC_Agents(EZ45/60,FA$3,0.9,FB$3/60)</f>
        <v>1</v>
      </c>
      <c r="FE45" s="10">
        <f t="shared" si="86"/>
        <v>2.8262740715047343</v>
      </c>
      <c r="FF45" s="10">
        <f t="shared" si="38"/>
        <v>0</v>
      </c>
      <c r="FG45" s="2">
        <f>[1]!ErlangC_Agents(FC45/60/EZ$7,FA$6,0.8,FB$6/60)</f>
        <v>18</v>
      </c>
      <c r="FH45" s="14">
        <f t="shared" si="39"/>
        <v>21.826274071504734</v>
      </c>
      <c r="FI45" s="6">
        <f>[1]!ErlangC_ServiceLevel(EZ45/60,FA$3,FD45*(1-EZ$16),FB$3/60)</f>
        <v>1</v>
      </c>
      <c r="FJ45" s="6">
        <f>[1]!ErlangC_ServiceLevel(FC45/60/EZ$7,FA$6,FG45*(1-EZ$16),FB$6/60)</f>
        <v>0.73499549529650421</v>
      </c>
      <c r="FK45" s="14">
        <f>[1]!ErlangC_ASA(EZ45/60,FA$3,FD45*(1-EZ$16))*60</f>
        <v>0</v>
      </c>
      <c r="FL45" s="17">
        <f>[2]!Abandon(FD45,FC$3,EZ45,FA$3*60)</f>
        <v>0</v>
      </c>
      <c r="FM45" s="6">
        <f t="shared" si="87"/>
        <v>0.70241063700309236</v>
      </c>
      <c r="FO45" s="8">
        <v>0.79166666666666663</v>
      </c>
      <c r="FP45" s="13">
        <v>5.05865476750713E-2</v>
      </c>
      <c r="FQ45" s="9">
        <f t="shared" si="40"/>
        <v>0</v>
      </c>
      <c r="FR45" s="9">
        <f t="shared" si="88"/>
        <v>8.8888888888888893</v>
      </c>
      <c r="FS45" s="9">
        <f t="shared" si="41"/>
        <v>0</v>
      </c>
      <c r="FT45" s="9">
        <f t="shared" si="89"/>
        <v>96.114440582635467</v>
      </c>
      <c r="FU45" s="2">
        <f>[1]!ErlangC_Agents(FQ45/60,FR$3,0.9,FS$3/60)</f>
        <v>1</v>
      </c>
      <c r="FV45" s="10">
        <f t="shared" si="90"/>
        <v>2.6549847338377806</v>
      </c>
      <c r="FW45" s="10">
        <f t="shared" si="42"/>
        <v>0</v>
      </c>
      <c r="FX45" s="2">
        <f>[1]!ErlangC_Agents(FT45/60/FQ$7,FR$6,0.8,FS$6/60)</f>
        <v>18</v>
      </c>
      <c r="FY45" s="14">
        <f t="shared" si="43"/>
        <v>21.654984733837779</v>
      </c>
      <c r="FZ45" s="6">
        <f>[1]!ErlangC_ServiceLevel(FQ45/60,FR$3,FU45*(1-FQ$16),FS$3/60)</f>
        <v>1</v>
      </c>
      <c r="GA45" s="6">
        <f>[1]!ErlangC_ServiceLevel(FT45/60/FQ$7,FR$6,FX45*(1-FQ$16),FS$6/60)</f>
        <v>0.76681728803798588</v>
      </c>
      <c r="GB45" s="14">
        <f>[1]!ErlangC_ASA(FQ45/60,FR$3,FU45*(1-FQ$16))*60</f>
        <v>0</v>
      </c>
      <c r="GC45" s="17">
        <f>[2]!Abandon(FU45,FT$3,FQ45,FR$3*60)</f>
        <v>0</v>
      </c>
      <c r="GD45" s="6">
        <f t="shared" si="91"/>
        <v>0.69190868192428778</v>
      </c>
      <c r="GF45" s="8">
        <v>0.79166666666666663</v>
      </c>
      <c r="GG45" s="13">
        <v>5.05865476750713E-2</v>
      </c>
      <c r="GH45" s="9">
        <f t="shared" si="44"/>
        <v>0</v>
      </c>
      <c r="GI45" s="9">
        <f t="shared" si="92"/>
        <v>8.6021505376344081</v>
      </c>
      <c r="GJ45" s="9">
        <f t="shared" si="45"/>
        <v>0</v>
      </c>
      <c r="GK45" s="9">
        <f t="shared" si="93"/>
        <v>96.277622994490542</v>
      </c>
      <c r="GL45" s="2">
        <f>[1]!ErlangC_Agents(GH45/60,GI$3,0.9,GJ$3/60)</f>
        <v>1</v>
      </c>
      <c r="GM45" s="10">
        <f t="shared" si="94"/>
        <v>2.5693400650043037</v>
      </c>
      <c r="GN45" s="10">
        <f t="shared" si="46"/>
        <v>0</v>
      </c>
      <c r="GO45" s="2">
        <f>[1]!ErlangC_Agents(GK45/60/GH$7,GI$6,0.8,GJ$6/60)</f>
        <v>18</v>
      </c>
      <c r="GP45" s="14">
        <f t="shared" si="47"/>
        <v>21.569340065004305</v>
      </c>
      <c r="GQ45" s="6">
        <f>[1]!ErlangC_ServiceLevel(GH45/60,GI$3,GL45*(1-GH$16),GJ$3/60)</f>
        <v>1</v>
      </c>
      <c r="GR45" s="6">
        <f>[1]!ErlangC_ServiceLevel(GK45/60/GH$7,GI$6,GO45*(1-GH$16),GJ$6/60)</f>
        <v>0.76404625389180825</v>
      </c>
      <c r="GS45" s="14">
        <f>[1]!ErlangC_ASA(GH45/60,GI$3,GL45*(1-GH$16))*60</f>
        <v>0</v>
      </c>
      <c r="GT45" s="17">
        <f>[2]!Abandon(GL45,GK$3,GH45,GI$3*60)</f>
        <v>0</v>
      </c>
      <c r="GU45" s="6">
        <f t="shared" si="95"/>
        <v>0.69350315853710043</v>
      </c>
    </row>
    <row r="46" spans="1:203">
      <c r="A46" s="8">
        <v>0.83333333333333337</v>
      </c>
      <c r="B46" s="13">
        <v>4.2943567820106478E-2</v>
      </c>
      <c r="C46" s="9">
        <f t="shared" si="0"/>
        <v>0</v>
      </c>
      <c r="D46" s="9">
        <f t="shared" si="48"/>
        <v>10.322580645161292</v>
      </c>
      <c r="E46" s="9">
        <f t="shared" si="1"/>
        <v>0</v>
      </c>
      <c r="F46" s="9">
        <f t="shared" si="49"/>
        <v>88.934743679059224</v>
      </c>
      <c r="G46" s="2">
        <f>[1]!ErlangC_Agents(C46/60,D$3,0.9,E$3/60)</f>
        <v>1</v>
      </c>
      <c r="H46" s="10">
        <f t="shared" si="50"/>
        <v>2.7748872702046485</v>
      </c>
      <c r="I46" s="10">
        <f t="shared" si="2"/>
        <v>0</v>
      </c>
      <c r="J46" s="2">
        <f>[1]!ErlangC_Agents(F46/60/C$7,D$6,0.8,E$6/60)</f>
        <v>15</v>
      </c>
      <c r="K46" s="14">
        <f t="shared" si="3"/>
        <v>18.774887270204648</v>
      </c>
      <c r="L46" s="6">
        <f>[1]!ErlangC_ServiceLevel(C46/60,D$3,G46*(1-C$16),E$3/60)</f>
        <v>1</v>
      </c>
      <c r="M46" s="6">
        <f>[1]!ErlangC_ServiceLevel(F46/60/C$7,D$6,J46*(1-C$16),E$6/60)</f>
        <v>0.71095576374411817</v>
      </c>
      <c r="N46" s="14">
        <f>[1]!ErlangC_ASA(C46/60,D$3,G46*(1-C$16))*60</f>
        <v>0</v>
      </c>
      <c r="O46" s="17">
        <f>[2]!Abandon(G46,F$3,C46,D$3*60)</f>
        <v>0</v>
      </c>
      <c r="P46" s="6">
        <f t="shared" si="51"/>
        <v>0.68022271280318658</v>
      </c>
      <c r="R46" s="8">
        <v>0.83333333333333337</v>
      </c>
      <c r="S46" s="13">
        <v>4.2943567820106478E-2</v>
      </c>
      <c r="T46" s="9">
        <f t="shared" si="4"/>
        <v>0</v>
      </c>
      <c r="U46" s="9">
        <f t="shared" si="52"/>
        <v>9.5238095238095237</v>
      </c>
      <c r="V46" s="9">
        <f t="shared" si="5"/>
        <v>0</v>
      </c>
      <c r="W46" s="9">
        <f t="shared" si="53"/>
        <v>90.33486230729541</v>
      </c>
      <c r="X46" s="2">
        <f>[1]!ErlangC_Agents(T46/60,U$3,0.9,V$3/60)</f>
        <v>1</v>
      </c>
      <c r="Y46" s="10">
        <f t="shared" si="54"/>
        <v>2.8446265005404792</v>
      </c>
      <c r="Z46" s="10">
        <f t="shared" si="6"/>
        <v>0</v>
      </c>
      <c r="AA46" s="2">
        <f>[1]!ErlangC_Agents(W46/60/T$7,U$6,0.8,V$6/60)</f>
        <v>17</v>
      </c>
      <c r="AB46" s="14">
        <f t="shared" si="7"/>
        <v>20.844626500540478</v>
      </c>
      <c r="AC46" s="6">
        <f>[1]!ErlangC_ServiceLevel(T46/60,U$3,X46*(1-T$16),V$3/60)</f>
        <v>1</v>
      </c>
      <c r="AD46" s="6">
        <f>[1]!ErlangC_ServiceLevel(W46/60/T$7,U$6,AA46*(1-T$16),V$6/60)</f>
        <v>0.75537552189119206</v>
      </c>
      <c r="AE46" s="14">
        <f>[1]!ErlangC_ASA(T46/60,U$3,X46*(1-T$16))*60</f>
        <v>0</v>
      </c>
      <c r="AF46" s="17">
        <f>[2]!Abandon(X46,W$3,T46,U$3*60)</f>
        <v>0</v>
      </c>
      <c r="AG46" s="6">
        <f t="shared" si="55"/>
        <v>0.68493426404409141</v>
      </c>
      <c r="AI46" s="8">
        <v>0.83333333333333337</v>
      </c>
      <c r="AJ46" s="13">
        <v>4.2943567820106478E-2</v>
      </c>
      <c r="AK46" s="9">
        <f t="shared" si="8"/>
        <v>0</v>
      </c>
      <c r="AL46" s="9">
        <f t="shared" si="56"/>
        <v>10.666666666666666</v>
      </c>
      <c r="AM46" s="9">
        <f t="shared" si="9"/>
        <v>0</v>
      </c>
      <c r="AN46" s="9">
        <f t="shared" si="57"/>
        <v>84.501859258919197</v>
      </c>
      <c r="AO46" s="2">
        <f>[1]!ErlangC_Agents(AK46/60,AL$3,0.9,AM$3/60)</f>
        <v>1</v>
      </c>
      <c r="AP46" s="10">
        <f t="shared" si="58"/>
        <v>3.1859816806053365</v>
      </c>
      <c r="AQ46" s="10">
        <f t="shared" si="10"/>
        <v>0</v>
      </c>
      <c r="AR46" s="2">
        <f>[1]!ErlangC_Agents(AN46/60/AK$7,AL$6,0.8,AM$6/60)</f>
        <v>16</v>
      </c>
      <c r="AS46" s="14">
        <f t="shared" si="11"/>
        <v>20.185981680605337</v>
      </c>
      <c r="AT46" s="6">
        <f>[1]!ErlangC_ServiceLevel(AK46/60,AL$3,AO46*(1-AK$16),AM$3/60)</f>
        <v>1</v>
      </c>
      <c r="AU46" s="6">
        <f>[1]!ErlangC_ServiceLevel(AN46/60/AK$7,AL$6,AR46*(1-AK$16),AM$6/60)</f>
        <v>0.71475069632772625</v>
      </c>
      <c r="AV46" s="14">
        <f>[1]!ErlangC_ASA(AK46/60,AL$3,AO46*(1-AK$16))*60</f>
        <v>0</v>
      </c>
      <c r="AW46" s="17">
        <f>[2]!Abandon(AO46,AN$3,AK46,AL$3*60)</f>
        <v>0</v>
      </c>
      <c r="AX46" s="6">
        <f t="shared" si="59"/>
        <v>0.68609355624898483</v>
      </c>
      <c r="AZ46" s="8">
        <v>0.83333333333333337</v>
      </c>
      <c r="BA46" s="13">
        <v>4.2943567820106478E-2</v>
      </c>
      <c r="BB46" s="9">
        <f t="shared" si="12"/>
        <v>0</v>
      </c>
      <c r="BC46" s="9">
        <f t="shared" si="60"/>
        <v>10.133333333333333</v>
      </c>
      <c r="BD46" s="9">
        <f t="shared" si="13"/>
        <v>0</v>
      </c>
      <c r="BE46" s="9">
        <f t="shared" si="61"/>
        <v>80.161326597532096</v>
      </c>
      <c r="BF46" s="2">
        <f>[1]!ErlangC_Agents(BB46/60,BC$3,0.9,BD$3/60)</f>
        <v>1</v>
      </c>
      <c r="BG46" s="10">
        <f t="shared" si="62"/>
        <v>3.0266825965750699</v>
      </c>
      <c r="BH46" s="10">
        <f t="shared" si="14"/>
        <v>0</v>
      </c>
      <c r="BI46" s="2">
        <f>[1]!ErlangC_Agents(BE46/60/BB$7,BC$6,0.8,BD$6/60)</f>
        <v>15</v>
      </c>
      <c r="BJ46" s="14">
        <f t="shared" si="15"/>
        <v>19.026682596575071</v>
      </c>
      <c r="BK46" s="6">
        <f>[1]!ErlangC_ServiceLevel(BB46/60,BC$3,BF46*(1-BB$16),BD$3/60)</f>
        <v>1</v>
      </c>
      <c r="BL46" s="6">
        <f>[1]!ErlangC_ServiceLevel(BE46/60/BB$7,BC$6,BI46*(1-BB$16),BD$6/60)</f>
        <v>0.70025933969607068</v>
      </c>
      <c r="BM46" s="14">
        <f>[1]!ErlangC_ASA(BB46/60,BC$3,BF46*(1-BB$16))*60</f>
        <v>0</v>
      </c>
      <c r="BN46" s="17">
        <f>[2]!Abandon(BF46,BE$3,BB46,BC$3*60)</f>
        <v>0</v>
      </c>
      <c r="BO46" s="6">
        <f t="shared" si="63"/>
        <v>0.68060454612087473</v>
      </c>
      <c r="BQ46" s="8">
        <v>0.83333333333333337</v>
      </c>
      <c r="BR46" s="13">
        <v>4.2943567820106478E-2</v>
      </c>
      <c r="BS46" s="9">
        <f t="shared" si="16"/>
        <v>0</v>
      </c>
      <c r="BT46" s="9">
        <f t="shared" si="64"/>
        <v>9.4623655913978499</v>
      </c>
      <c r="BU46" s="9">
        <f t="shared" si="17"/>
        <v>0</v>
      </c>
      <c r="BV46" s="9">
        <f t="shared" si="65"/>
        <v>74.112286399216018</v>
      </c>
      <c r="BW46" s="2">
        <f>[1]!ErlangC_Agents(BS46/60,BT$3,0.9,BU$3/60)</f>
        <v>1</v>
      </c>
      <c r="BX46" s="10">
        <f t="shared" si="66"/>
        <v>2.8262740715047343</v>
      </c>
      <c r="BY46" s="10">
        <f t="shared" si="18"/>
        <v>0</v>
      </c>
      <c r="BZ46" s="2">
        <f>[1]!ErlangC_Agents(BV46/60/BS$7,BT$6,0.8,BU$6/60)</f>
        <v>14</v>
      </c>
      <c r="CA46" s="14">
        <f t="shared" si="19"/>
        <v>17.826274071504734</v>
      </c>
      <c r="CB46" s="6">
        <f>[1]!ErlangC_ServiceLevel(BS46/60,BT$3,BW46*(1-BS$16),BU$3/60)</f>
        <v>1</v>
      </c>
      <c r="CC46" s="6">
        <f>[1]!ErlangC_ServiceLevel(BV46/60/BS$7,BT$6,BZ46*(1-BS$16),BU$6/60)</f>
        <v>0.69057226421159945</v>
      </c>
      <c r="CD46" s="14">
        <f>[1]!ErlangC_ASA(BS46/60,BT$3,BW46*(1-BS$16))*60</f>
        <v>0</v>
      </c>
      <c r="CE46" s="17">
        <f>[2]!Abandon(BW46,BV$3,BS46,BT$3*60)</f>
        <v>0</v>
      </c>
      <c r="CF46" s="6">
        <f t="shared" si="67"/>
        <v>0.67249457428149839</v>
      </c>
      <c r="CH46" s="8">
        <v>0.83333333333333337</v>
      </c>
      <c r="CI46" s="13">
        <v>4.2943567820106478E-2</v>
      </c>
      <c r="CJ46" s="9">
        <f t="shared" si="20"/>
        <v>0</v>
      </c>
      <c r="CK46" s="9">
        <f t="shared" si="68"/>
        <v>10.133333333333333</v>
      </c>
      <c r="CL46" s="9">
        <f t="shared" si="21"/>
        <v>0</v>
      </c>
      <c r="CM46" s="9">
        <f t="shared" si="69"/>
        <v>90.897218552558698</v>
      </c>
      <c r="CN46" s="2">
        <f>[1]!ErlangC_Agents(CJ46/60,CK$3,0.9,CL$3/60)</f>
        <v>1</v>
      </c>
      <c r="CO46" s="10">
        <f t="shared" si="70"/>
        <v>3.0266825965750699</v>
      </c>
      <c r="CP46" s="10">
        <f t="shared" si="22"/>
        <v>0</v>
      </c>
      <c r="CQ46" s="2">
        <f>[1]!ErlangC_Agents(CM46/60/CJ$7,CK$6,0.8,CL$6/60)</f>
        <v>17</v>
      </c>
      <c r="CR46" s="14">
        <f t="shared" si="23"/>
        <v>21.026682596575071</v>
      </c>
      <c r="CS46" s="6">
        <f>[1]!ErlangC_ServiceLevel(CJ46/60,CK$3,CN46*(1-CJ$16),CL$3/60)</f>
        <v>1</v>
      </c>
      <c r="CT46" s="6">
        <f>[1]!ErlangC_ServiceLevel(CM46/60/CJ$7,CK$6,CQ46*(1-CJ$16),CL$6/60)</f>
        <v>0.71441985490317528</v>
      </c>
      <c r="CU46" s="14">
        <f>[1]!ErlangC_ASA(CJ46/60,CK$3,CN46*(1-CJ$16))*60</f>
        <v>0</v>
      </c>
      <c r="CV46" s="17">
        <f>[2]!Abandon(CN46,CM$3,CJ46,CK$3*60)</f>
        <v>0</v>
      </c>
      <c r="CW46" s="6">
        <f t="shared" si="71"/>
        <v>0.69788497341748579</v>
      </c>
      <c r="CY46" s="8">
        <v>0.83333333333333337</v>
      </c>
      <c r="CZ46" s="13">
        <v>4.2943567820106478E-2</v>
      </c>
      <c r="DA46" s="9">
        <f t="shared" si="24"/>
        <v>0</v>
      </c>
      <c r="DB46" s="9">
        <f t="shared" si="72"/>
        <v>9.4623655913978499</v>
      </c>
      <c r="DC46" s="9">
        <f t="shared" si="25"/>
        <v>0</v>
      </c>
      <c r="DD46" s="9">
        <f t="shared" si="73"/>
        <v>84.501859258919197</v>
      </c>
      <c r="DE46" s="2">
        <f>[1]!ErlangC_Agents(DA46/60,DB$3,0.9,DC$3/60)</f>
        <v>1</v>
      </c>
      <c r="DF46" s="10">
        <f t="shared" si="74"/>
        <v>2.8262740715047343</v>
      </c>
      <c r="DG46" s="10">
        <f t="shared" si="26"/>
        <v>0</v>
      </c>
      <c r="DH46" s="2">
        <f>[1]!ErlangC_Agents(DD46/60/DA$7,DB$6,0.8,DC$6/60)</f>
        <v>16</v>
      </c>
      <c r="DI46" s="14">
        <f t="shared" si="27"/>
        <v>19.826274071504734</v>
      </c>
      <c r="DJ46" s="6">
        <f>[1]!ErlangC_ServiceLevel(DA46/60,DB$3,DE46*(1-DA$16),DC$3/60)</f>
        <v>1</v>
      </c>
      <c r="DK46" s="6">
        <f>[1]!ErlangC_ServiceLevel(DD46/60/DA$7,DB$6,DH46*(1-DA$16),DC$6/60)</f>
        <v>0.74424350900382941</v>
      </c>
      <c r="DL46" s="14">
        <f>[1]!ErlangC_ASA(DA46/60,DB$3,DE46*(1-DA$16))*60</f>
        <v>0</v>
      </c>
      <c r="DM46" s="17">
        <f>[2]!Abandon(DE46,DD$3,DA46,DB$3*60)</f>
        <v>0</v>
      </c>
      <c r="DN46" s="6">
        <f t="shared" si="75"/>
        <v>0.67826966177549652</v>
      </c>
      <c r="DP46" s="8">
        <v>0.83333333333333337</v>
      </c>
      <c r="DQ46" s="13">
        <v>4.2943567820106478E-2</v>
      </c>
      <c r="DR46" s="9">
        <f t="shared" si="28"/>
        <v>0</v>
      </c>
      <c r="DS46" s="9">
        <f t="shared" si="76"/>
        <v>8.6021505376344081</v>
      </c>
      <c r="DT46" s="9">
        <f t="shared" si="29"/>
        <v>0</v>
      </c>
      <c r="DU46" s="9">
        <f t="shared" si="77"/>
        <v>83.116582877625447</v>
      </c>
      <c r="DV46" s="2">
        <f>[1]!ErlangC_Agents(DR46/60,DS$3,0.9,DT$3/60)</f>
        <v>1</v>
      </c>
      <c r="DW46" s="10">
        <f t="shared" si="78"/>
        <v>2.5693400650043037</v>
      </c>
      <c r="DX46" s="10">
        <f t="shared" si="30"/>
        <v>0</v>
      </c>
      <c r="DY46" s="2">
        <f>[1]!ErlangC_Agents(DU46/60/DR$7,DS$6,0.8,DT$6/60)</f>
        <v>16</v>
      </c>
      <c r="DZ46" s="14">
        <f t="shared" si="31"/>
        <v>19.569340065004305</v>
      </c>
      <c r="EA46" s="6">
        <f>[1]!ErlangC_ServiceLevel(DR46/60,DS$3,DV46*(1-DR$16),DT$3/60)</f>
        <v>1</v>
      </c>
      <c r="EB46" s="6">
        <f>[1]!ErlangC_ServiceLevel(DU46/60/DR$7,DS$6,DY46*(1-DR$16),DT$6/60)</f>
        <v>0.77003603574499468</v>
      </c>
      <c r="EC46" s="14">
        <f>[1]!ErlangC_ASA(DR46/60,DS$3,DV46*(1-DR$16))*60</f>
        <v>0</v>
      </c>
      <c r="ED46" s="17">
        <f>[2]!Abandon(DV46,DU$3,DR46,DS$3*60)</f>
        <v>0</v>
      </c>
      <c r="EE46" s="6">
        <f t="shared" si="79"/>
        <v>0.66990468972244832</v>
      </c>
      <c r="EG46" s="8">
        <v>0.83333333333333337</v>
      </c>
      <c r="EH46" s="13">
        <v>4.2943567820106478E-2</v>
      </c>
      <c r="EI46" s="9">
        <f t="shared" si="32"/>
        <v>0</v>
      </c>
      <c r="EJ46" s="9">
        <f t="shared" si="80"/>
        <v>8.8888888888888893</v>
      </c>
      <c r="EK46" s="9">
        <f t="shared" si="33"/>
        <v>0</v>
      </c>
      <c r="EL46" s="9">
        <f t="shared" si="81"/>
        <v>84.455683379542748</v>
      </c>
      <c r="EM46" s="2">
        <f>[1]!ErlangC_Agents(EI46/60,EJ$3,0.9,EK$3/60)</f>
        <v>1</v>
      </c>
      <c r="EN46" s="10">
        <f t="shared" si="82"/>
        <v>2.6549847338377806</v>
      </c>
      <c r="EO46" s="10">
        <f t="shared" si="34"/>
        <v>0</v>
      </c>
      <c r="EP46" s="2">
        <f>[1]!ErlangC_Agents(EL46/60/EI$7,EJ$6,0.8,EK$6/60)</f>
        <v>16</v>
      </c>
      <c r="EQ46" s="14">
        <f t="shared" si="35"/>
        <v>19.654984733837779</v>
      </c>
      <c r="ER46" s="6">
        <f>[1]!ErlangC_ServiceLevel(EI46/60,EJ$3,EM46*(1-EI$16),EK$3/60)</f>
        <v>1</v>
      </c>
      <c r="ES46" s="6">
        <f>[1]!ErlangC_ServiceLevel(EL46/60/EI$7,EJ$6,EP46*(1-EI$16),EK$6/60)</f>
        <v>0.74513526586074608</v>
      </c>
      <c r="ET46" s="14">
        <f>[1]!ErlangC_ASA(EI46/60,EJ$3,EM46*(1-EI$16))*60</f>
        <v>0</v>
      </c>
      <c r="EU46" s="17">
        <f>[2]!Abandon(EM46,EL$3,EI46,EJ$3*60)</f>
        <v>0</v>
      </c>
      <c r="EV46" s="6">
        <f t="shared" si="83"/>
        <v>0.67898776455051235</v>
      </c>
      <c r="EX46" s="8">
        <v>0.83333333333333337</v>
      </c>
      <c r="EY46" s="13">
        <v>4.2943567820106478E-2</v>
      </c>
      <c r="EZ46" s="9">
        <f t="shared" si="36"/>
        <v>0</v>
      </c>
      <c r="FA46" s="9">
        <f t="shared" si="84"/>
        <v>9.4623655913978499</v>
      </c>
      <c r="FB46" s="9">
        <f t="shared" si="37"/>
        <v>0</v>
      </c>
      <c r="FC46" s="9">
        <f t="shared" si="85"/>
        <v>83.116582877625447</v>
      </c>
      <c r="FD46" s="2">
        <f>[1]!ErlangC_Agents(EZ46/60,FA$3,0.9,FB$3/60)</f>
        <v>1</v>
      </c>
      <c r="FE46" s="10">
        <f t="shared" si="86"/>
        <v>2.8262740715047343</v>
      </c>
      <c r="FF46" s="10">
        <f t="shared" si="38"/>
        <v>0</v>
      </c>
      <c r="FG46" s="2">
        <f>[1]!ErlangC_Agents(FC46/60/EZ$7,FA$6,0.8,FB$6/60)</f>
        <v>16</v>
      </c>
      <c r="FH46" s="14">
        <f t="shared" si="39"/>
        <v>19.826274071504734</v>
      </c>
      <c r="FI46" s="6">
        <f>[1]!ErlangC_ServiceLevel(EZ46/60,FA$3,FD46*(1-EZ$16),FB$3/60)</f>
        <v>1</v>
      </c>
      <c r="FJ46" s="6">
        <f>[1]!ErlangC_ServiceLevel(FC46/60/EZ$7,FA$6,FG46*(1-EZ$16),FB$6/60)</f>
        <v>0.77003603574499468</v>
      </c>
      <c r="FK46" s="14">
        <f>[1]!ErlangC_ASA(EZ46/60,FA$3,FD46*(1-EZ$16))*60</f>
        <v>0</v>
      </c>
      <c r="FL46" s="17">
        <f>[2]!Abandon(FD46,FC$3,EZ46,FA$3*60)</f>
        <v>0</v>
      </c>
      <c r="FM46" s="6">
        <f t="shared" si="87"/>
        <v>0.6684544868163006</v>
      </c>
      <c r="FO46" s="8">
        <v>0.83333333333333337</v>
      </c>
      <c r="FP46" s="13">
        <v>4.2943567820106478E-2</v>
      </c>
      <c r="FQ46" s="9">
        <f t="shared" si="40"/>
        <v>0</v>
      </c>
      <c r="FR46" s="9">
        <f t="shared" si="88"/>
        <v>8.8888888888888893</v>
      </c>
      <c r="FS46" s="9">
        <f t="shared" si="41"/>
        <v>0</v>
      </c>
      <c r="FT46" s="9">
        <f t="shared" si="89"/>
        <v>81.592778858202308</v>
      </c>
      <c r="FU46" s="2">
        <f>[1]!ErlangC_Agents(FQ46/60,FR$3,0.9,FS$3/60)</f>
        <v>1</v>
      </c>
      <c r="FV46" s="10">
        <f t="shared" si="90"/>
        <v>2.6549847338377806</v>
      </c>
      <c r="FW46" s="10">
        <f t="shared" si="42"/>
        <v>0</v>
      </c>
      <c r="FX46" s="2">
        <f>[1]!ErlangC_Agents(FT46/60/FQ$7,FR$6,0.8,FS$6/60)</f>
        <v>16</v>
      </c>
      <c r="FY46" s="14">
        <f t="shared" si="43"/>
        <v>19.654984733837779</v>
      </c>
      <c r="FZ46" s="6">
        <f>[1]!ErlangC_ServiceLevel(FQ46/60,FR$3,FU46*(1-FQ$16),FS$3/60)</f>
        <v>1</v>
      </c>
      <c r="GA46" s="6">
        <f>[1]!ErlangC_ServiceLevel(FT46/60/FQ$7,FR$6,FX46*(1-FQ$16),FS$6/60)</f>
        <v>0.79617818730308254</v>
      </c>
      <c r="GB46" s="14">
        <f>[1]!ErlangC_ASA(FQ46/60,FR$3,FU46*(1-FQ$16))*60</f>
        <v>0</v>
      </c>
      <c r="GC46" s="17">
        <f>[2]!Abandon(FU46,FT$3,FQ46,FR$3*60)</f>
        <v>0</v>
      </c>
      <c r="GD46" s="6">
        <f t="shared" si="91"/>
        <v>0.65852629249642347</v>
      </c>
      <c r="GF46" s="8">
        <v>0.83333333333333337</v>
      </c>
      <c r="GG46" s="13">
        <v>4.2943567820106478E-2</v>
      </c>
      <c r="GH46" s="9">
        <f t="shared" si="44"/>
        <v>0</v>
      </c>
      <c r="GI46" s="9">
        <f t="shared" si="92"/>
        <v>8.6021505376344081</v>
      </c>
      <c r="GJ46" s="9">
        <f t="shared" si="45"/>
        <v>0</v>
      </c>
      <c r="GK46" s="9">
        <f t="shared" si="93"/>
        <v>81.731306496331683</v>
      </c>
      <c r="GL46" s="2">
        <f>[1]!ErlangC_Agents(GH46/60,GI$3,0.9,GJ$3/60)</f>
        <v>1</v>
      </c>
      <c r="GM46" s="10">
        <f t="shared" si="94"/>
        <v>2.5693400650043037</v>
      </c>
      <c r="GN46" s="10">
        <f t="shared" si="46"/>
        <v>0</v>
      </c>
      <c r="GO46" s="2">
        <f>[1]!ErlangC_Agents(GK46/60/GH$7,GI$6,0.8,GJ$6/60)</f>
        <v>16</v>
      </c>
      <c r="GP46" s="14">
        <f t="shared" si="47"/>
        <v>19.569340065004305</v>
      </c>
      <c r="GQ46" s="6">
        <f>[1]!ErlangC_ServiceLevel(GH46/60,GI$3,GL46*(1-GH$16),GJ$3/60)</f>
        <v>1</v>
      </c>
      <c r="GR46" s="6">
        <f>[1]!ErlangC_ServiceLevel(GK46/60/GH$7,GI$6,GO46*(1-GH$16),GJ$6/60)</f>
        <v>0.79389541750103987</v>
      </c>
      <c r="GS46" s="14">
        <f>[1]!ErlangC_ASA(GH46/60,GI$3,GL46*(1-GH$16))*60</f>
        <v>0</v>
      </c>
      <c r="GT46" s="17">
        <f>[2]!Abandon(GL46,GK$3,GH46,GI$3*60)</f>
        <v>0</v>
      </c>
      <c r="GU46" s="6">
        <f t="shared" si="95"/>
        <v>0.65996064724812953</v>
      </c>
    </row>
    <row r="47" spans="1:203">
      <c r="A47" s="8">
        <v>0.875</v>
      </c>
      <c r="B47" s="13">
        <v>3.4716591729932925E-2</v>
      </c>
      <c r="C47" s="9">
        <f t="shared" si="0"/>
        <v>0</v>
      </c>
      <c r="D47" s="9">
        <f t="shared" si="48"/>
        <v>10.322580645161292</v>
      </c>
      <c r="E47" s="9">
        <f t="shared" si="1"/>
        <v>0</v>
      </c>
      <c r="F47" s="9">
        <f t="shared" si="49"/>
        <v>71.896941582635279</v>
      </c>
      <c r="G47" s="2">
        <f>[1]!ErlangC_Agents(C47/60,D$3,0.9,E$3/60)</f>
        <v>1</v>
      </c>
      <c r="H47" s="10">
        <f t="shared" si="50"/>
        <v>2.7748872702046485</v>
      </c>
      <c r="I47" s="10">
        <f t="shared" si="2"/>
        <v>0</v>
      </c>
      <c r="J47" s="2">
        <f>[1]!ErlangC_Agents(F47/60/C$7,D$6,0.8,E$6/60)</f>
        <v>13</v>
      </c>
      <c r="K47" s="14">
        <f t="shared" si="3"/>
        <v>16.774887270204648</v>
      </c>
      <c r="L47" s="6">
        <f>[1]!ErlangC_ServiceLevel(C47/60,D$3,G47*(1-C$16),E$3/60)</f>
        <v>1</v>
      </c>
      <c r="M47" s="6">
        <f>[1]!ErlangC_ServiceLevel(F47/60/C$7,D$6,J47*(1-C$16),E$6/60)</f>
        <v>0.76498560530030557</v>
      </c>
      <c r="N47" s="14">
        <f>[1]!ErlangC_ASA(C47/60,D$3,G47*(1-C$16))*60</f>
        <v>0</v>
      </c>
      <c r="O47" s="17">
        <f>[2]!Abandon(G47,F$3,C47,D$3*60)</f>
        <v>0</v>
      </c>
      <c r="P47" s="6">
        <f t="shared" si="51"/>
        <v>0.63315456137764048</v>
      </c>
      <c r="R47" s="8">
        <v>0.875</v>
      </c>
      <c r="S47" s="13">
        <v>3.4716591729932925E-2</v>
      </c>
      <c r="T47" s="9">
        <f t="shared" si="4"/>
        <v>0</v>
      </c>
      <c r="U47" s="9">
        <f t="shared" si="52"/>
        <v>9.5238095238095237</v>
      </c>
      <c r="V47" s="9">
        <f t="shared" si="5"/>
        <v>0</v>
      </c>
      <c r="W47" s="9">
        <f t="shared" si="53"/>
        <v>73.02883046046604</v>
      </c>
      <c r="X47" s="2">
        <f>[1]!ErlangC_Agents(T47/60,U$3,0.9,V$3/60)</f>
        <v>1</v>
      </c>
      <c r="Y47" s="10">
        <f t="shared" si="54"/>
        <v>2.8446265005404792</v>
      </c>
      <c r="Z47" s="10">
        <f t="shared" si="6"/>
        <v>0</v>
      </c>
      <c r="AA47" s="2">
        <f>[1]!ErlangC_Agents(W47/60/T$7,U$6,0.8,V$6/60)</f>
        <v>14</v>
      </c>
      <c r="AB47" s="14">
        <f t="shared" si="7"/>
        <v>17.844626500540478</v>
      </c>
      <c r="AC47" s="6">
        <f>[1]!ErlangC_ServiceLevel(T47/60,U$3,X47*(1-T$16),V$3/60)</f>
        <v>1</v>
      </c>
      <c r="AD47" s="6">
        <f>[1]!ErlangC_ServiceLevel(W47/60/T$7,U$6,AA47*(1-T$16),V$6/60)</f>
        <v>0.7157008852150496</v>
      </c>
      <c r="AE47" s="14">
        <f>[1]!ErlangC_ASA(T47/60,U$3,X47*(1-T$16))*60</f>
        <v>0</v>
      </c>
      <c r="AF47" s="17">
        <f>[2]!Abandon(X47,W$3,T47,U$3*60)</f>
        <v>0</v>
      </c>
      <c r="AG47" s="6">
        <f t="shared" si="55"/>
        <v>0.66384765660187051</v>
      </c>
      <c r="AI47" s="8">
        <v>0.875</v>
      </c>
      <c r="AJ47" s="13">
        <v>3.4716591729932925E-2</v>
      </c>
      <c r="AK47" s="9">
        <f t="shared" si="8"/>
        <v>0</v>
      </c>
      <c r="AL47" s="9">
        <f t="shared" si="56"/>
        <v>10.666666666666666</v>
      </c>
      <c r="AM47" s="9">
        <f t="shared" si="9"/>
        <v>0</v>
      </c>
      <c r="AN47" s="9">
        <f t="shared" si="57"/>
        <v>68.313293404061568</v>
      </c>
      <c r="AO47" s="2">
        <f>[1]!ErlangC_Agents(AK47/60,AL$3,0.9,AM$3/60)</f>
        <v>1</v>
      </c>
      <c r="AP47" s="10">
        <f t="shared" si="58"/>
        <v>3.1859816806053365</v>
      </c>
      <c r="AQ47" s="10">
        <f t="shared" si="10"/>
        <v>0</v>
      </c>
      <c r="AR47" s="2">
        <f>[1]!ErlangC_Agents(AN47/60/AK$7,AL$6,0.8,AM$6/60)</f>
        <v>14</v>
      </c>
      <c r="AS47" s="14">
        <f t="shared" si="11"/>
        <v>18.185981680605337</v>
      </c>
      <c r="AT47" s="6">
        <f>[1]!ErlangC_ServiceLevel(AK47/60,AL$3,AO47*(1-AK$16),AM$3/60)</f>
        <v>1</v>
      </c>
      <c r="AU47" s="6">
        <f>[1]!ErlangC_ServiceLevel(AN47/60/AK$7,AL$6,AR47*(1-AK$16),AM$6/60)</f>
        <v>0.78755623439775058</v>
      </c>
      <c r="AV47" s="14">
        <f>[1]!ErlangC_ASA(AK47/60,AL$3,AO47*(1-AK$16))*60</f>
        <v>0</v>
      </c>
      <c r="AW47" s="17">
        <f>[2]!Abandon(AO47,AN$3,AK47,AL$3*60)</f>
        <v>0</v>
      </c>
      <c r="AX47" s="6">
        <f t="shared" si="59"/>
        <v>0.63437981491795381</v>
      </c>
      <c r="AZ47" s="8">
        <v>0.875</v>
      </c>
      <c r="BA47" s="13">
        <v>3.4716591729932925E-2</v>
      </c>
      <c r="BB47" s="9">
        <f t="shared" si="12"/>
        <v>0</v>
      </c>
      <c r="BC47" s="9">
        <f t="shared" si="60"/>
        <v>10.133333333333333</v>
      </c>
      <c r="BD47" s="9">
        <f t="shared" si="13"/>
        <v>0</v>
      </c>
      <c r="BE47" s="9">
        <f t="shared" si="61"/>
        <v>64.804304562541461</v>
      </c>
      <c r="BF47" s="2">
        <f>[1]!ErlangC_Agents(BB47/60,BC$3,0.9,BD$3/60)</f>
        <v>1</v>
      </c>
      <c r="BG47" s="10">
        <f t="shared" si="62"/>
        <v>3.0266825965750699</v>
      </c>
      <c r="BH47" s="10">
        <f t="shared" si="14"/>
        <v>0</v>
      </c>
      <c r="BI47" s="2">
        <f>[1]!ErlangC_Agents(BE47/60/BB$7,BC$6,0.8,BD$6/60)</f>
        <v>13</v>
      </c>
      <c r="BJ47" s="14">
        <f t="shared" si="15"/>
        <v>17.026682596575071</v>
      </c>
      <c r="BK47" s="6">
        <f>[1]!ErlangC_ServiceLevel(BB47/60,BC$3,BF47*(1-BB$16),BD$3/60)</f>
        <v>1</v>
      </c>
      <c r="BL47" s="6">
        <f>[1]!ErlangC_ServiceLevel(BE47/60/BB$7,BC$6,BI47*(1-BB$16),BD$6/60)</f>
        <v>0.75640176722239527</v>
      </c>
      <c r="BM47" s="14">
        <f>[1]!ErlangC_ASA(BB47/60,BC$3,BF47*(1-BB$16))*60</f>
        <v>0</v>
      </c>
      <c r="BN47" s="17">
        <f>[2]!Abandon(BF47,BE$3,BB47,BC$3*60)</f>
        <v>0</v>
      </c>
      <c r="BO47" s="6">
        <f t="shared" si="63"/>
        <v>0.63384929266634793</v>
      </c>
      <c r="BQ47" s="8">
        <v>0.875</v>
      </c>
      <c r="BR47" s="13">
        <v>3.4716591729932925E-2</v>
      </c>
      <c r="BS47" s="9">
        <f t="shared" si="16"/>
        <v>0</v>
      </c>
      <c r="BT47" s="9">
        <f t="shared" si="64"/>
        <v>9.4623655913978499</v>
      </c>
      <c r="BU47" s="9">
        <f t="shared" si="17"/>
        <v>0</v>
      </c>
      <c r="BV47" s="9">
        <f t="shared" si="65"/>
        <v>59.914117985529401</v>
      </c>
      <c r="BW47" s="2">
        <f>[1]!ErlangC_Agents(BS47/60,BT$3,0.9,BU$3/60)</f>
        <v>1</v>
      </c>
      <c r="BX47" s="10">
        <f t="shared" si="66"/>
        <v>2.8262740715047343</v>
      </c>
      <c r="BY47" s="10">
        <f t="shared" si="18"/>
        <v>0</v>
      </c>
      <c r="BZ47" s="2">
        <f>[1]!ErlangC_Agents(BV47/60/BS$7,BT$6,0.8,BU$6/60)</f>
        <v>12</v>
      </c>
      <c r="CA47" s="14">
        <f t="shared" si="19"/>
        <v>15.826274071504734</v>
      </c>
      <c r="CB47" s="6">
        <f>[1]!ErlangC_ServiceLevel(BS47/60,BT$3,BW47*(1-BS$16),BU$3/60)</f>
        <v>1</v>
      </c>
      <c r="CC47" s="6">
        <f>[1]!ErlangC_ServiceLevel(BV47/60/BS$7,BT$6,BZ47*(1-BS$16),BU$6/60)</f>
        <v>0.72433692486668755</v>
      </c>
      <c r="CD47" s="14">
        <f>[1]!ErlangC_ASA(BS47/60,BT$3,BW47*(1-BS$16))*60</f>
        <v>0</v>
      </c>
      <c r="CE47" s="17">
        <f>[2]!Abandon(BW47,BV$3,BS47,BT$3*60)</f>
        <v>0</v>
      </c>
      <c r="CF47" s="6">
        <f t="shared" si="67"/>
        <v>0.63145424735448485</v>
      </c>
      <c r="CH47" s="8">
        <v>0.875</v>
      </c>
      <c r="CI47" s="13">
        <v>3.4716591729932925E-2</v>
      </c>
      <c r="CJ47" s="9">
        <f t="shared" si="20"/>
        <v>0</v>
      </c>
      <c r="CK47" s="9">
        <f t="shared" si="68"/>
        <v>10.133333333333333</v>
      </c>
      <c r="CL47" s="9">
        <f t="shared" si="21"/>
        <v>0</v>
      </c>
      <c r="CM47" s="9">
        <f t="shared" si="69"/>
        <v>73.483452495024679</v>
      </c>
      <c r="CN47" s="2">
        <f>[1]!ErlangC_Agents(CJ47/60,CK$3,0.9,CL$3/60)</f>
        <v>1</v>
      </c>
      <c r="CO47" s="10">
        <f t="shared" si="70"/>
        <v>3.0266825965750699</v>
      </c>
      <c r="CP47" s="10">
        <f t="shared" si="22"/>
        <v>0</v>
      </c>
      <c r="CQ47" s="2">
        <f>[1]!ErlangC_Agents(CM47/60/CJ$7,CK$6,0.8,CL$6/60)</f>
        <v>14</v>
      </c>
      <c r="CR47" s="14">
        <f t="shared" si="23"/>
        <v>18.026682596575071</v>
      </c>
      <c r="CS47" s="6">
        <f>[1]!ErlangC_ServiceLevel(CJ47/60,CK$3,CN47*(1-CJ$16),CL$3/60)</f>
        <v>1</v>
      </c>
      <c r="CT47" s="6">
        <f>[1]!ErlangC_ServiceLevel(CM47/60/CJ$7,CK$6,CQ47*(1-CJ$16),CL$6/60)</f>
        <v>0.67491062703485005</v>
      </c>
      <c r="CU47" s="14">
        <f>[1]!ErlangC_ASA(CJ47/60,CK$3,CN47*(1-CJ$16))*60</f>
        <v>0</v>
      </c>
      <c r="CV47" s="17">
        <f>[2]!Abandon(CN47,CM$3,CJ47,CK$3*60)</f>
        <v>0</v>
      </c>
      <c r="CW47" s="6">
        <f t="shared" si="71"/>
        <v>0.67602704459455265</v>
      </c>
      <c r="CY47" s="8">
        <v>0.875</v>
      </c>
      <c r="CZ47" s="13">
        <v>3.4716591729932925E-2</v>
      </c>
      <c r="DA47" s="9">
        <f t="shared" si="24"/>
        <v>0</v>
      </c>
      <c r="DB47" s="9">
        <f t="shared" si="72"/>
        <v>9.4623655913978499</v>
      </c>
      <c r="DC47" s="9">
        <f t="shared" si="25"/>
        <v>0</v>
      </c>
      <c r="DD47" s="9">
        <f t="shared" si="73"/>
        <v>68.313293404061568</v>
      </c>
      <c r="DE47" s="2">
        <f>[1]!ErlangC_Agents(DA47/60,DB$3,0.9,DC$3/60)</f>
        <v>1</v>
      </c>
      <c r="DF47" s="10">
        <f t="shared" si="74"/>
        <v>2.8262740715047343</v>
      </c>
      <c r="DG47" s="10">
        <f t="shared" si="26"/>
        <v>0</v>
      </c>
      <c r="DH47" s="2">
        <f>[1]!ErlangC_Agents(DD47/60/DA$7,DB$6,0.8,DC$6/60)</f>
        <v>13</v>
      </c>
      <c r="DI47" s="14">
        <f t="shared" si="27"/>
        <v>16.826274071504734</v>
      </c>
      <c r="DJ47" s="6">
        <f>[1]!ErlangC_ServiceLevel(DA47/60,DB$3,DE47*(1-DA$16),DC$3/60)</f>
        <v>1</v>
      </c>
      <c r="DK47" s="6">
        <f>[1]!ErlangC_ServiceLevel(DD47/60/DA$7,DB$6,DH47*(1-DA$16),DC$6/60)</f>
        <v>0.67419541970570829</v>
      </c>
      <c r="DL47" s="14">
        <f>[1]!ErlangC_ASA(DA47/60,DB$3,DE47*(1-DA$16))*60</f>
        <v>0</v>
      </c>
      <c r="DM47" s="17">
        <f>[2]!Abandon(DE47,DD$3,DA47,DB$3*60)</f>
        <v>0</v>
      </c>
      <c r="DN47" s="6">
        <f t="shared" si="75"/>
        <v>0.66404791106467842</v>
      </c>
      <c r="DP47" s="8">
        <v>0.875</v>
      </c>
      <c r="DQ47" s="13">
        <v>3.4716591729932925E-2</v>
      </c>
      <c r="DR47" s="9">
        <f t="shared" si="28"/>
        <v>0</v>
      </c>
      <c r="DS47" s="9">
        <f t="shared" si="76"/>
        <v>8.6021505376344081</v>
      </c>
      <c r="DT47" s="9">
        <f t="shared" si="29"/>
        <v>0</v>
      </c>
      <c r="DU47" s="9">
        <f t="shared" si="77"/>
        <v>67.193403348257277</v>
      </c>
      <c r="DV47" s="2">
        <f>[1]!ErlangC_Agents(DR47/60,DS$3,0.9,DT$3/60)</f>
        <v>1</v>
      </c>
      <c r="DW47" s="10">
        <f t="shared" si="78"/>
        <v>2.5693400650043037</v>
      </c>
      <c r="DX47" s="10">
        <f t="shared" si="30"/>
        <v>0</v>
      </c>
      <c r="DY47" s="2">
        <f>[1]!ErlangC_Agents(DU47/60/DR$7,DS$6,0.8,DT$6/60)</f>
        <v>13</v>
      </c>
      <c r="DZ47" s="14">
        <f t="shared" si="31"/>
        <v>16.569340065004305</v>
      </c>
      <c r="EA47" s="6">
        <f>[1]!ErlangC_ServiceLevel(DR47/60,DS$3,DV47*(1-DR$16),DT$3/60)</f>
        <v>1</v>
      </c>
      <c r="EB47" s="6">
        <f>[1]!ErlangC_ServiceLevel(DU47/60/DR$7,DS$6,DY47*(1-DR$16),DT$6/60)</f>
        <v>0.70223922204896239</v>
      </c>
      <c r="EC47" s="14">
        <f>[1]!ErlangC_ASA(DR47/60,DS$3,DV47*(1-DR$16))*60</f>
        <v>0</v>
      </c>
      <c r="ED47" s="17">
        <f>[2]!Abandon(DV47,DU$3,DR47,DS$3*60)</f>
        <v>0</v>
      </c>
      <c r="EE47" s="6">
        <f t="shared" si="79"/>
        <v>0.65619783534588594</v>
      </c>
      <c r="EG47" s="8">
        <v>0.875</v>
      </c>
      <c r="EH47" s="13">
        <v>3.4716591729932925E-2</v>
      </c>
      <c r="EI47" s="9">
        <f t="shared" si="32"/>
        <v>0</v>
      </c>
      <c r="EJ47" s="9">
        <f t="shared" si="80"/>
        <v>8.8888888888888893</v>
      </c>
      <c r="EK47" s="9">
        <f t="shared" si="33"/>
        <v>0</v>
      </c>
      <c r="EL47" s="9">
        <f t="shared" si="81"/>
        <v>68.275963735534759</v>
      </c>
      <c r="EM47" s="2">
        <f>[1]!ErlangC_Agents(EI47/60,EJ$3,0.9,EK$3/60)</f>
        <v>1</v>
      </c>
      <c r="EN47" s="10">
        <f t="shared" si="82"/>
        <v>2.6549847338377806</v>
      </c>
      <c r="EO47" s="10">
        <f t="shared" si="34"/>
        <v>0</v>
      </c>
      <c r="EP47" s="2">
        <f>[1]!ErlangC_Agents(EL47/60/EI$7,EJ$6,0.8,EK$6/60)</f>
        <v>13</v>
      </c>
      <c r="EQ47" s="14">
        <f t="shared" si="35"/>
        <v>16.654984733837779</v>
      </c>
      <c r="ER47" s="6">
        <f>[1]!ErlangC_ServiceLevel(EI47/60,EJ$3,EM47*(1-EI$16),EK$3/60)</f>
        <v>1</v>
      </c>
      <c r="ES47" s="6">
        <f>[1]!ErlangC_ServiceLevel(EL47/60/EI$7,EJ$6,EP47*(1-EI$16),EK$6/60)</f>
        <v>0.67515835546942049</v>
      </c>
      <c r="ET47" s="14">
        <f>[1]!ErlangC_ASA(EI47/60,EJ$3,EM47*(1-EI$16))*60</f>
        <v>0</v>
      </c>
      <c r="EU47" s="17">
        <f>[2]!Abandon(EM47,EL$3,EI47,EJ$3*60)</f>
        <v>0</v>
      </c>
      <c r="EV47" s="6">
        <f t="shared" si="83"/>
        <v>0.66482371164494547</v>
      </c>
      <c r="EX47" s="8">
        <v>0.875</v>
      </c>
      <c r="EY47" s="13">
        <v>3.4716591729932925E-2</v>
      </c>
      <c r="EZ47" s="9">
        <f t="shared" si="36"/>
        <v>0</v>
      </c>
      <c r="FA47" s="9">
        <f t="shared" si="84"/>
        <v>9.4623655913978499</v>
      </c>
      <c r="FB47" s="9">
        <f t="shared" si="37"/>
        <v>0</v>
      </c>
      <c r="FC47" s="9">
        <f t="shared" si="85"/>
        <v>67.193403348257277</v>
      </c>
      <c r="FD47" s="2">
        <f>[1]!ErlangC_Agents(EZ47/60,FA$3,0.9,FB$3/60)</f>
        <v>1</v>
      </c>
      <c r="FE47" s="10">
        <f t="shared" si="86"/>
        <v>2.8262740715047343</v>
      </c>
      <c r="FF47" s="10">
        <f t="shared" si="38"/>
        <v>0</v>
      </c>
      <c r="FG47" s="2">
        <f>[1]!ErlangC_Agents(FC47/60/EZ$7,FA$6,0.8,FB$6/60)</f>
        <v>13</v>
      </c>
      <c r="FH47" s="14">
        <f t="shared" si="39"/>
        <v>16.826274071504734</v>
      </c>
      <c r="FI47" s="6">
        <f>[1]!ErlangC_ServiceLevel(EZ47/60,FA$3,FD47*(1-EZ$16),FB$3/60)</f>
        <v>1</v>
      </c>
      <c r="FJ47" s="6">
        <f>[1]!ErlangC_ServiceLevel(FC47/60/EZ$7,FA$6,FG47*(1-EZ$16),FB$6/60)</f>
        <v>0.70223922204896239</v>
      </c>
      <c r="FK47" s="14">
        <f>[1]!ErlangC_ASA(EZ47/60,FA$3,FD47*(1-EZ$16))*60</f>
        <v>0</v>
      </c>
      <c r="FL47" s="17">
        <f>[2]!Abandon(FD47,FC$3,EZ47,FA$3*60)</f>
        <v>0</v>
      </c>
      <c r="FM47" s="6">
        <f t="shared" si="87"/>
        <v>0.65469837306696022</v>
      </c>
      <c r="FO47" s="8">
        <v>0.875</v>
      </c>
      <c r="FP47" s="13">
        <v>3.4716591729932925E-2</v>
      </c>
      <c r="FQ47" s="9">
        <f t="shared" si="40"/>
        <v>0</v>
      </c>
      <c r="FR47" s="9">
        <f t="shared" si="88"/>
        <v>8.8888888888888893</v>
      </c>
      <c r="FS47" s="9">
        <f t="shared" si="41"/>
        <v>0</v>
      </c>
      <c r="FT47" s="9">
        <f t="shared" si="89"/>
        <v>65.96152428687256</v>
      </c>
      <c r="FU47" s="2">
        <f>[1]!ErlangC_Agents(FQ47/60,FR$3,0.9,FS$3/60)</f>
        <v>1</v>
      </c>
      <c r="FV47" s="10">
        <f t="shared" si="90"/>
        <v>2.6549847338377806</v>
      </c>
      <c r="FW47" s="10">
        <f t="shared" si="42"/>
        <v>0</v>
      </c>
      <c r="FX47" s="2">
        <f>[1]!ErlangC_Agents(FT47/60/FQ$7,FR$6,0.8,FS$6/60)</f>
        <v>13</v>
      </c>
      <c r="FY47" s="14">
        <f t="shared" si="43"/>
        <v>16.654984733837779</v>
      </c>
      <c r="FZ47" s="6">
        <f>[1]!ErlangC_ServiceLevel(FQ47/60,FR$3,FU47*(1-FQ$16),FS$3/60)</f>
        <v>1</v>
      </c>
      <c r="GA47" s="6">
        <f>[1]!ErlangC_ServiceLevel(FT47/60/FQ$7,FR$6,FX47*(1-FQ$16),FS$6/60)</f>
        <v>0.73110969184098229</v>
      </c>
      <c r="GB47" s="14">
        <f>[1]!ErlangC_ASA(FQ47/60,FR$3,FU47*(1-FQ$16))*60</f>
        <v>0</v>
      </c>
      <c r="GC47" s="17">
        <f>[2]!Abandon(FU47,FT$3,FQ47,FR$3*60)</f>
        <v>0</v>
      </c>
      <c r="GD47" s="6">
        <f t="shared" si="91"/>
        <v>0.64530261078345208</v>
      </c>
      <c r="GF47" s="8">
        <v>0.875</v>
      </c>
      <c r="GG47" s="13">
        <v>3.4716591729932925E-2</v>
      </c>
      <c r="GH47" s="9">
        <f t="shared" si="44"/>
        <v>0</v>
      </c>
      <c r="GI47" s="9">
        <f t="shared" si="92"/>
        <v>8.6021505376344081</v>
      </c>
      <c r="GJ47" s="9">
        <f t="shared" si="45"/>
        <v>0</v>
      </c>
      <c r="GK47" s="9">
        <f t="shared" si="93"/>
        <v>66.073513292452986</v>
      </c>
      <c r="GL47" s="2">
        <f>[1]!ErlangC_Agents(GH47/60,GI$3,0.9,GJ$3/60)</f>
        <v>1</v>
      </c>
      <c r="GM47" s="10">
        <f t="shared" si="94"/>
        <v>2.5693400650043037</v>
      </c>
      <c r="GN47" s="10">
        <f t="shared" si="46"/>
        <v>0</v>
      </c>
      <c r="GO47" s="2">
        <f>[1]!ErlangC_Agents(GK47/60/GH$7,GI$6,0.8,GJ$6/60)</f>
        <v>13</v>
      </c>
      <c r="GP47" s="14">
        <f t="shared" si="47"/>
        <v>16.569340065004305</v>
      </c>
      <c r="GQ47" s="6">
        <f>[1]!ErlangC_ServiceLevel(GH47/60,GI$3,GL47*(1-GH$16),GJ$3/60)</f>
        <v>1</v>
      </c>
      <c r="GR47" s="6">
        <f>[1]!ErlangC_ServiceLevel(GK47/60/GH$7,GI$6,GO47*(1-GH$16),GJ$6/60)</f>
        <v>0.72856903150732</v>
      </c>
      <c r="GS47" s="14">
        <f>[1]!ErlangC_ASA(GH47/60,GI$3,GL47*(1-GH$16))*60</f>
        <v>0</v>
      </c>
      <c r="GT47" s="17">
        <f>[2]!Abandon(GL47,GK$3,GH47,GI$3*60)</f>
        <v>0</v>
      </c>
      <c r="GU47" s="6">
        <f t="shared" si="95"/>
        <v>0.64670331787117841</v>
      </c>
    </row>
    <row r="48" spans="1:203">
      <c r="A48" s="8">
        <v>0.91666666666666663</v>
      </c>
      <c r="B48" s="13">
        <v>2.3915496311751931E-2</v>
      </c>
      <c r="C48" s="9">
        <f t="shared" si="0"/>
        <v>0</v>
      </c>
      <c r="D48" s="9">
        <f t="shared" si="48"/>
        <v>10.322580645161292</v>
      </c>
      <c r="E48" s="9">
        <f t="shared" si="1"/>
        <v>0</v>
      </c>
      <c r="F48" s="9">
        <f t="shared" si="49"/>
        <v>49.52822139401529</v>
      </c>
      <c r="G48" s="2">
        <f>[1]!ErlangC_Agents(C48/60,D$3,0.9,E$3/60)</f>
        <v>1</v>
      </c>
      <c r="H48" s="10">
        <f t="shared" si="50"/>
        <v>2.7748872702046485</v>
      </c>
      <c r="I48" s="10">
        <f t="shared" si="2"/>
        <v>0</v>
      </c>
      <c r="J48" s="2">
        <f>[1]!ErlangC_Agents(F48/60/C$7,D$6,0.8,E$6/60)</f>
        <v>10</v>
      </c>
      <c r="K48" s="14">
        <f t="shared" si="3"/>
        <v>13.774887270204648</v>
      </c>
      <c r="L48" s="6">
        <f>[1]!ErlangC_ServiceLevel(C48/60,D$3,G48*(1-C$16),E$3/60)</f>
        <v>1</v>
      </c>
      <c r="M48" s="6">
        <f>[1]!ErlangC_ServiceLevel(F48/60/C$7,D$6,J48*(1-C$16),E$6/60)</f>
        <v>0.79805898917586737</v>
      </c>
      <c r="N48" s="14">
        <f>[1]!ErlangC_ASA(C48/60,D$3,G48*(1-C$16))*60</f>
        <v>0</v>
      </c>
      <c r="O48" s="17">
        <f>[2]!Abandon(G48,F$3,C48,D$3*60)</f>
        <v>0</v>
      </c>
      <c r="P48" s="6">
        <f t="shared" si="51"/>
        <v>0.56613000065854313</v>
      </c>
      <c r="R48" s="8">
        <v>0.91666666666666663</v>
      </c>
      <c r="S48" s="13">
        <v>2.3915496311751931E-2</v>
      </c>
      <c r="T48" s="9">
        <f t="shared" si="4"/>
        <v>0</v>
      </c>
      <c r="U48" s="9">
        <f t="shared" si="52"/>
        <v>9.5238095238095237</v>
      </c>
      <c r="V48" s="9">
        <f t="shared" si="5"/>
        <v>0</v>
      </c>
      <c r="W48" s="9">
        <f t="shared" si="53"/>
        <v>50.307954741506741</v>
      </c>
      <c r="X48" s="2">
        <f>[1]!ErlangC_Agents(T48/60,U$3,0.9,V$3/60)</f>
        <v>1</v>
      </c>
      <c r="Y48" s="10">
        <f t="shared" si="54"/>
        <v>2.8446265005404792</v>
      </c>
      <c r="Z48" s="10">
        <f t="shared" si="6"/>
        <v>0</v>
      </c>
      <c r="AA48" s="2">
        <f>[1]!ErlangC_Agents(W48/60/T$7,U$6,0.8,V$6/60)</f>
        <v>10</v>
      </c>
      <c r="AB48" s="14">
        <f t="shared" si="7"/>
        <v>13.844626500540478</v>
      </c>
      <c r="AC48" s="6">
        <f>[1]!ErlangC_ServiceLevel(T48/60,U$3,X48*(1-T$16),V$3/60)</f>
        <v>1</v>
      </c>
      <c r="AD48" s="6">
        <f>[1]!ErlangC_ServiceLevel(W48/60/T$7,U$6,AA48*(1-T$16),V$6/60)</f>
        <v>0.63704154281675718</v>
      </c>
      <c r="AE48" s="14">
        <f>[1]!ErlangC_ASA(T48/60,U$3,X48*(1-T$16))*60</f>
        <v>0</v>
      </c>
      <c r="AF48" s="17">
        <f>[2]!Abandon(X48,W$3,T48,U$3*60)</f>
        <v>0</v>
      </c>
      <c r="AG48" s="6">
        <f t="shared" si="55"/>
        <v>0.625106890366396</v>
      </c>
      <c r="AI48" s="8">
        <v>0.91666666666666663</v>
      </c>
      <c r="AJ48" s="13">
        <v>2.3915496311751931E-2</v>
      </c>
      <c r="AK48" s="9">
        <f t="shared" si="8"/>
        <v>0</v>
      </c>
      <c r="AL48" s="9">
        <f t="shared" si="56"/>
        <v>10.666666666666666</v>
      </c>
      <c r="AM48" s="9">
        <f t="shared" si="9"/>
        <v>0</v>
      </c>
      <c r="AN48" s="9">
        <f t="shared" si="57"/>
        <v>47.05952500054412</v>
      </c>
      <c r="AO48" s="2">
        <f>[1]!ErlangC_Agents(AK48/60,AL$3,0.9,AM$3/60)</f>
        <v>1</v>
      </c>
      <c r="AP48" s="10">
        <f t="shared" si="58"/>
        <v>3.1859816806053365</v>
      </c>
      <c r="AQ48" s="10">
        <f t="shared" si="10"/>
        <v>0</v>
      </c>
      <c r="AR48" s="2">
        <f>[1]!ErlangC_Agents(AN48/60/AK$7,AL$6,0.8,AM$6/60)</f>
        <v>10</v>
      </c>
      <c r="AS48" s="14">
        <f t="shared" si="11"/>
        <v>14.185981680605337</v>
      </c>
      <c r="AT48" s="6">
        <f>[1]!ErlangC_ServiceLevel(AK48/60,AL$3,AO48*(1-AK$16),AM$3/60)</f>
        <v>1</v>
      </c>
      <c r="AU48" s="6">
        <f>[1]!ErlangC_ServiceLevel(AN48/60/AK$7,AL$6,AR48*(1-AK$16),AM$6/60)</f>
        <v>0.71023643542088333</v>
      </c>
      <c r="AV48" s="14">
        <f>[1]!ErlangC_ASA(AK48/60,AL$3,AO48*(1-AK$16))*60</f>
        <v>0</v>
      </c>
      <c r="AW48" s="17">
        <f>[2]!Abandon(AO48,AN$3,AK48,AL$3*60)</f>
        <v>0</v>
      </c>
      <c r="AX48" s="6">
        <f t="shared" si="59"/>
        <v>0.59922303968512258</v>
      </c>
      <c r="AZ48" s="8">
        <v>0.91666666666666663</v>
      </c>
      <c r="BA48" s="13">
        <v>2.3915496311751931E-2</v>
      </c>
      <c r="BB48" s="9">
        <f t="shared" si="12"/>
        <v>0</v>
      </c>
      <c r="BC48" s="9">
        <f t="shared" si="60"/>
        <v>10.133333333333333</v>
      </c>
      <c r="BD48" s="9">
        <f t="shared" si="13"/>
        <v>0</v>
      </c>
      <c r="BE48" s="9">
        <f t="shared" si="61"/>
        <v>44.642259781936943</v>
      </c>
      <c r="BF48" s="2">
        <f>[1]!ErlangC_Agents(BB48/60,BC$3,0.9,BD$3/60)</f>
        <v>1</v>
      </c>
      <c r="BG48" s="10">
        <f t="shared" si="62"/>
        <v>3.0266825965750699</v>
      </c>
      <c r="BH48" s="10">
        <f t="shared" si="14"/>
        <v>0</v>
      </c>
      <c r="BI48" s="2">
        <f>[1]!ErlangC_Agents(BE48/60/BB$7,BC$6,0.8,BD$6/60)</f>
        <v>10</v>
      </c>
      <c r="BJ48" s="14">
        <f t="shared" si="15"/>
        <v>14.026682596575069</v>
      </c>
      <c r="BK48" s="6">
        <f>[1]!ErlangC_ServiceLevel(BB48/60,BC$3,BF48*(1-BB$16),BD$3/60)</f>
        <v>1</v>
      </c>
      <c r="BL48" s="6">
        <f>[1]!ErlangC_ServiceLevel(BE48/60/BB$7,BC$6,BI48*(1-BB$16),BD$6/60)</f>
        <v>0.79147744932722086</v>
      </c>
      <c r="BM48" s="14">
        <f>[1]!ErlangC_ASA(BB48/60,BC$3,BF48*(1-BB$16))*60</f>
        <v>0</v>
      </c>
      <c r="BN48" s="17">
        <f>[2]!Abandon(BF48,BE$3,BB48,BC$3*60)</f>
        <v>0</v>
      </c>
      <c r="BO48" s="6">
        <f t="shared" si="63"/>
        <v>0.56749437527355673</v>
      </c>
      <c r="BQ48" s="8">
        <v>0.91666666666666663</v>
      </c>
      <c r="BR48" s="13">
        <v>2.3915496311751931E-2</v>
      </c>
      <c r="BS48" s="9">
        <f t="shared" si="16"/>
        <v>0</v>
      </c>
      <c r="BT48" s="9">
        <f t="shared" si="64"/>
        <v>9.4623655913978499</v>
      </c>
      <c r="BU48" s="9">
        <f t="shared" si="17"/>
        <v>0</v>
      </c>
      <c r="BV48" s="9">
        <f t="shared" si="65"/>
        <v>41.273517828346073</v>
      </c>
      <c r="BW48" s="2">
        <f>[1]!ErlangC_Agents(BS48/60,BT$3,0.9,BU$3/60)</f>
        <v>1</v>
      </c>
      <c r="BX48" s="10">
        <f t="shared" si="66"/>
        <v>2.8262740715047343</v>
      </c>
      <c r="BY48" s="10">
        <f t="shared" si="18"/>
        <v>0</v>
      </c>
      <c r="BZ48" s="2">
        <f>[1]!ErlangC_Agents(BV48/60/BS$7,BT$6,0.8,BU$6/60)</f>
        <v>9</v>
      </c>
      <c r="CA48" s="14">
        <f t="shared" si="19"/>
        <v>12.826274071504734</v>
      </c>
      <c r="CB48" s="6">
        <f>[1]!ErlangC_ServiceLevel(BS48/60,BT$3,BW48*(1-BS$16),BU$3/60)</f>
        <v>1</v>
      </c>
      <c r="CC48" s="6">
        <f>[1]!ErlangC_ServiceLevel(BV48/60/BS$7,BT$6,BZ48*(1-BS$16),BU$6/60)</f>
        <v>0.72143355038153179</v>
      </c>
      <c r="CD48" s="14">
        <f>[1]!ErlangC_ASA(BS48/60,BT$3,BW48*(1-BS$16))*60</f>
        <v>0</v>
      </c>
      <c r="CE48" s="17">
        <f>[2]!Abandon(BW48,BV$3,BS48,BT$3*60)</f>
        <v>0</v>
      </c>
      <c r="CF48" s="6">
        <f t="shared" si="67"/>
        <v>0.57499219515052957</v>
      </c>
      <c r="CH48" s="8">
        <v>0.91666666666666663</v>
      </c>
      <c r="CI48" s="13">
        <v>2.3915496311751931E-2</v>
      </c>
      <c r="CJ48" s="9">
        <f t="shared" si="20"/>
        <v>0</v>
      </c>
      <c r="CK48" s="9">
        <f t="shared" si="68"/>
        <v>10.133333333333333</v>
      </c>
      <c r="CL48" s="9">
        <f t="shared" si="21"/>
        <v>0</v>
      </c>
      <c r="CM48" s="9">
        <f t="shared" si="69"/>
        <v>50.621133859874917</v>
      </c>
      <c r="CN48" s="2">
        <f>[1]!ErlangC_Agents(CJ48/60,CK$3,0.9,CL$3/60)</f>
        <v>1</v>
      </c>
      <c r="CO48" s="10">
        <f t="shared" si="70"/>
        <v>3.0266825965750699</v>
      </c>
      <c r="CP48" s="10">
        <f t="shared" si="22"/>
        <v>0</v>
      </c>
      <c r="CQ48" s="2">
        <f>[1]!ErlangC_Agents(CM48/60/CJ$7,CK$6,0.8,CL$6/60)</f>
        <v>11</v>
      </c>
      <c r="CR48" s="14">
        <f t="shared" si="23"/>
        <v>15.026682596575069</v>
      </c>
      <c r="CS48" s="6">
        <f>[1]!ErlangC_ServiceLevel(CJ48/60,CK$3,CN48*(1-CJ$16),CL$3/60)</f>
        <v>1</v>
      </c>
      <c r="CT48" s="6">
        <f>[1]!ErlangC_ServiceLevel(CM48/60/CJ$7,CK$6,CQ48*(1-CJ$16),CL$6/60)</f>
        <v>0.77457646275448711</v>
      </c>
      <c r="CU48" s="14">
        <f>[1]!ErlangC_ASA(CJ48/60,CK$3,CN48*(1-CJ$16))*60</f>
        <v>0</v>
      </c>
      <c r="CV48" s="17">
        <f>[2]!Abandon(CN48,CM$3,CJ48,CK$3*60)</f>
        <v>0</v>
      </c>
      <c r="CW48" s="6">
        <f t="shared" si="71"/>
        <v>0.59364263422538632</v>
      </c>
      <c r="CY48" s="8">
        <v>0.91666666666666663</v>
      </c>
      <c r="CZ48" s="13">
        <v>2.3915496311751931E-2</v>
      </c>
      <c r="DA48" s="9">
        <f t="shared" si="24"/>
        <v>0</v>
      </c>
      <c r="DB48" s="9">
        <f t="shared" si="72"/>
        <v>9.4623655913978499</v>
      </c>
      <c r="DC48" s="9">
        <f t="shared" si="25"/>
        <v>0</v>
      </c>
      <c r="DD48" s="9">
        <f t="shared" si="73"/>
        <v>47.05952500054412</v>
      </c>
      <c r="DE48" s="2">
        <f>[1]!ErlangC_Agents(DA48/60,DB$3,0.9,DC$3/60)</f>
        <v>1</v>
      </c>
      <c r="DF48" s="10">
        <f t="shared" si="74"/>
        <v>2.8262740715047343</v>
      </c>
      <c r="DG48" s="10">
        <f t="shared" si="26"/>
        <v>0</v>
      </c>
      <c r="DH48" s="2">
        <f>[1]!ErlangC_Agents(DD48/60/DA$7,DB$6,0.8,DC$6/60)</f>
        <v>10</v>
      </c>
      <c r="DI48" s="14">
        <f t="shared" si="27"/>
        <v>13.826274071504734</v>
      </c>
      <c r="DJ48" s="6">
        <f>[1]!ErlangC_ServiceLevel(DA48/60,DB$3,DE48*(1-DA$16),DC$3/60)</f>
        <v>1</v>
      </c>
      <c r="DK48" s="6">
        <f>[1]!ErlangC_ServiceLevel(DD48/60/DA$7,DB$6,DH48*(1-DA$16),DC$6/60)</f>
        <v>0.73246704831960407</v>
      </c>
      <c r="DL48" s="14">
        <f>[1]!ErlangC_ASA(DA48/60,DB$3,DE48*(1-DA$16))*60</f>
        <v>0</v>
      </c>
      <c r="DM48" s="17">
        <f>[2]!Abandon(DE48,DD$3,DA48,DB$3*60)</f>
        <v>0</v>
      </c>
      <c r="DN48" s="6">
        <f t="shared" si="75"/>
        <v>0.59219162641002343</v>
      </c>
      <c r="DP48" s="8">
        <v>0.91666666666666663</v>
      </c>
      <c r="DQ48" s="13">
        <v>2.3915496311751931E-2</v>
      </c>
      <c r="DR48" s="9">
        <f t="shared" si="28"/>
        <v>0</v>
      </c>
      <c r="DS48" s="9">
        <f t="shared" si="76"/>
        <v>8.6021505376344081</v>
      </c>
      <c r="DT48" s="9">
        <f t="shared" si="29"/>
        <v>0</v>
      </c>
      <c r="DU48" s="9">
        <f t="shared" si="77"/>
        <v>46.28805737758438</v>
      </c>
      <c r="DV48" s="2">
        <f>[1]!ErlangC_Agents(DR48/60,DS$3,0.9,DT$3/60)</f>
        <v>1</v>
      </c>
      <c r="DW48" s="10">
        <f t="shared" si="78"/>
        <v>2.5693400650043037</v>
      </c>
      <c r="DX48" s="10">
        <f t="shared" si="30"/>
        <v>0</v>
      </c>
      <c r="DY48" s="2">
        <f>[1]!ErlangC_Agents(DU48/60/DR$7,DS$6,0.8,DT$6/60)</f>
        <v>10</v>
      </c>
      <c r="DZ48" s="14">
        <f t="shared" si="31"/>
        <v>13.569340065004305</v>
      </c>
      <c r="EA48" s="6">
        <f>[1]!ErlangC_ServiceLevel(DR48/60,DS$3,DV48*(1-DR$16),DT$3/60)</f>
        <v>1</v>
      </c>
      <c r="EB48" s="6">
        <f>[1]!ErlangC_ServiceLevel(DU48/60/DR$7,DS$6,DY48*(1-DR$16),DT$6/60)</f>
        <v>0.75237437397080686</v>
      </c>
      <c r="EC48" s="14">
        <f>[1]!ErlangC_ASA(DR48/60,DS$3,DV48*(1-DR$16))*60</f>
        <v>0</v>
      </c>
      <c r="ED48" s="17">
        <f>[2]!Abandon(DV48,DU$3,DR48,DS$3*60)</f>
        <v>0</v>
      </c>
      <c r="EE48" s="6">
        <f t="shared" si="79"/>
        <v>0.58485244552799565</v>
      </c>
      <c r="EG48" s="8">
        <v>0.91666666666666663</v>
      </c>
      <c r="EH48" s="13">
        <v>2.3915496311751931E-2</v>
      </c>
      <c r="EI48" s="9">
        <f t="shared" si="32"/>
        <v>0</v>
      </c>
      <c r="EJ48" s="9">
        <f t="shared" si="80"/>
        <v>8.8888888888888893</v>
      </c>
      <c r="EK48" s="9">
        <f t="shared" si="33"/>
        <v>0</v>
      </c>
      <c r="EL48" s="9">
        <f t="shared" si="81"/>
        <v>47.033809413112131</v>
      </c>
      <c r="EM48" s="2">
        <f>[1]!ErlangC_Agents(EI48/60,EJ$3,0.9,EK$3/60)</f>
        <v>1</v>
      </c>
      <c r="EN48" s="10">
        <f t="shared" si="82"/>
        <v>2.6549847338377806</v>
      </c>
      <c r="EO48" s="10">
        <f t="shared" si="34"/>
        <v>0</v>
      </c>
      <c r="EP48" s="2">
        <f>[1]!ErlangC_Agents(EL48/60/EI$7,EJ$6,0.8,EK$6/60)</f>
        <v>10</v>
      </c>
      <c r="EQ48" s="14">
        <f t="shared" si="35"/>
        <v>13.654984733837781</v>
      </c>
      <c r="ER48" s="6">
        <f>[1]!ErlangC_ServiceLevel(EI48/60,EJ$3,EM48*(1-EI$16),EK$3/60)</f>
        <v>1</v>
      </c>
      <c r="ES48" s="6">
        <f>[1]!ErlangC_ServiceLevel(EL48/60/EI$7,EJ$6,EP48*(1-EI$16),EK$6/60)</f>
        <v>0.73314720696283553</v>
      </c>
      <c r="ET48" s="14">
        <f>[1]!ErlangC_ASA(EI48/60,EJ$3,EM48*(1-EI$16))*60</f>
        <v>0</v>
      </c>
      <c r="EU48" s="17">
        <f>[2]!Abandon(EM48,EL$3,EI48,EJ$3*60)</f>
        <v>0</v>
      </c>
      <c r="EV48" s="6">
        <f t="shared" si="83"/>
        <v>0.5923559790861318</v>
      </c>
      <c r="EX48" s="8">
        <v>0.91666666666666663</v>
      </c>
      <c r="EY48" s="13">
        <v>2.3915496311751931E-2</v>
      </c>
      <c r="EZ48" s="9">
        <f t="shared" si="36"/>
        <v>0</v>
      </c>
      <c r="FA48" s="9">
        <f t="shared" si="84"/>
        <v>9.4623655913978499</v>
      </c>
      <c r="FB48" s="9">
        <f t="shared" si="37"/>
        <v>0</v>
      </c>
      <c r="FC48" s="9">
        <f t="shared" si="85"/>
        <v>46.28805737758438</v>
      </c>
      <c r="FD48" s="2">
        <f>[1]!ErlangC_Agents(EZ48/60,FA$3,0.9,FB$3/60)</f>
        <v>1</v>
      </c>
      <c r="FE48" s="10">
        <f t="shared" si="86"/>
        <v>2.8262740715047343</v>
      </c>
      <c r="FF48" s="10">
        <f t="shared" si="38"/>
        <v>0</v>
      </c>
      <c r="FG48" s="2">
        <f>[1]!ErlangC_Agents(FC48/60/EZ$7,FA$6,0.8,FB$6/60)</f>
        <v>10</v>
      </c>
      <c r="FH48" s="14">
        <f t="shared" si="39"/>
        <v>13.826274071504734</v>
      </c>
      <c r="FI48" s="6">
        <f>[1]!ErlangC_ServiceLevel(EZ48/60,FA$3,FD48*(1-EZ$16),FB$3/60)</f>
        <v>1</v>
      </c>
      <c r="FJ48" s="6">
        <f>[1]!ErlangC_ServiceLevel(FC48/60/EZ$7,FA$6,FG48*(1-EZ$16),FB$6/60)</f>
        <v>0.75237437397080686</v>
      </c>
      <c r="FK48" s="14">
        <f>[1]!ErlangC_ASA(EZ48/60,FA$3,FD48*(1-EZ$16))*60</f>
        <v>0</v>
      </c>
      <c r="FL48" s="17">
        <f>[2]!Abandon(FD48,FC$3,EZ48,FA$3*60)</f>
        <v>0</v>
      </c>
      <c r="FM48" s="6">
        <f t="shared" si="87"/>
        <v>0.58435344584245774</v>
      </c>
      <c r="FO48" s="8">
        <v>0.91666666666666663</v>
      </c>
      <c r="FP48" s="13">
        <v>2.3915496311751931E-2</v>
      </c>
      <c r="FQ48" s="9">
        <f t="shared" si="40"/>
        <v>0</v>
      </c>
      <c r="FR48" s="9">
        <f t="shared" si="88"/>
        <v>8.8888888888888893</v>
      </c>
      <c r="FS48" s="9">
        <f t="shared" si="41"/>
        <v>0</v>
      </c>
      <c r="FT48" s="9">
        <f t="shared" si="89"/>
        <v>45.439442992328672</v>
      </c>
      <c r="FU48" s="2">
        <f>[1]!ErlangC_Agents(FQ48/60,FR$3,0.9,FS$3/60)</f>
        <v>1</v>
      </c>
      <c r="FV48" s="10">
        <f t="shared" si="90"/>
        <v>2.6549847338377806</v>
      </c>
      <c r="FW48" s="10">
        <f t="shared" si="42"/>
        <v>0</v>
      </c>
      <c r="FX48" s="2">
        <f>[1]!ErlangC_Agents(FT48/60/FQ$7,FR$6,0.8,FS$6/60)</f>
        <v>10</v>
      </c>
      <c r="FY48" s="14">
        <f t="shared" si="43"/>
        <v>13.654984733837781</v>
      </c>
      <c r="FZ48" s="6">
        <f>[1]!ErlangC_ServiceLevel(FQ48/60,FR$3,FU48*(1-FQ$16),FS$3/60)</f>
        <v>1</v>
      </c>
      <c r="GA48" s="6">
        <f>[1]!ErlangC_ServiceLevel(FT48/60/FQ$7,FR$6,FX48*(1-FQ$16),FS$6/60)</f>
        <v>0.773100596110183</v>
      </c>
      <c r="GB48" s="14">
        <f>[1]!ErlangC_ASA(FQ48/60,FR$3,FU48*(1-FQ$16))*60</f>
        <v>0</v>
      </c>
      <c r="GC48" s="17">
        <f>[2]!Abandon(FU48,FT$3,FQ48,FR$3*60)</f>
        <v>0</v>
      </c>
      <c r="GD48" s="6">
        <f t="shared" si="91"/>
        <v>0.57595387206218118</v>
      </c>
      <c r="GF48" s="8">
        <v>0.91666666666666663</v>
      </c>
      <c r="GG48" s="13">
        <v>2.3915496311751931E-2</v>
      </c>
      <c r="GH48" s="9">
        <f t="shared" si="44"/>
        <v>0</v>
      </c>
      <c r="GI48" s="9">
        <f t="shared" si="92"/>
        <v>8.6021505376344081</v>
      </c>
      <c r="GJ48" s="9">
        <f t="shared" si="45"/>
        <v>0</v>
      </c>
      <c r="GK48" s="9">
        <f t="shared" si="93"/>
        <v>45.516589754624647</v>
      </c>
      <c r="GL48" s="2">
        <f>[1]!ErlangC_Agents(GH48/60,GI$3,0.9,GJ$3/60)</f>
        <v>1</v>
      </c>
      <c r="GM48" s="10">
        <f t="shared" si="94"/>
        <v>2.5693400650043037</v>
      </c>
      <c r="GN48" s="10">
        <f t="shared" si="46"/>
        <v>0</v>
      </c>
      <c r="GO48" s="2">
        <f>[1]!ErlangC_Agents(GK48/60/GH$7,GI$6,0.8,GJ$6/60)</f>
        <v>10</v>
      </c>
      <c r="GP48" s="14">
        <f t="shared" si="47"/>
        <v>13.569340065004305</v>
      </c>
      <c r="GQ48" s="6">
        <f>[1]!ErlangC_ServiceLevel(GH48/60,GI$3,GL48*(1-GH$16),GJ$3/60)</f>
        <v>1</v>
      </c>
      <c r="GR48" s="6">
        <f>[1]!ErlangC_ServiceLevel(GK48/60/GH$7,GI$6,GO48*(1-GH$16),GJ$6/60)</f>
        <v>0.77126640450785067</v>
      </c>
      <c r="GS48" s="14">
        <f>[1]!ErlangC_ASA(GH48/60,GI$3,GL48*(1-GH$16))*60</f>
        <v>0</v>
      </c>
      <c r="GT48" s="17">
        <f>[2]!Abandon(GL48,GK$3,GH48,GI$3*60)</f>
        <v>0</v>
      </c>
      <c r="GU48" s="6">
        <f t="shared" si="95"/>
        <v>0.57686584984759093</v>
      </c>
    </row>
    <row r="49" spans="1:203">
      <c r="A49" s="8">
        <v>0.95833333333333337</v>
      </c>
      <c r="B49" s="13"/>
      <c r="C49" s="9"/>
      <c r="D49" s="9"/>
      <c r="E49" s="9"/>
      <c r="F49" s="9"/>
      <c r="H49" s="9"/>
      <c r="I49" s="10"/>
      <c r="K49" s="14"/>
      <c r="L49" s="6"/>
      <c r="M49" s="6"/>
      <c r="N49" s="14"/>
      <c r="O49" s="17"/>
      <c r="P49" s="6"/>
      <c r="R49" s="8">
        <v>0.95833333333333337</v>
      </c>
      <c r="S49" s="13"/>
      <c r="T49" s="9"/>
      <c r="U49" s="9"/>
      <c r="V49" s="9"/>
      <c r="W49" s="9"/>
      <c r="Y49" s="9"/>
      <c r="Z49" s="10"/>
      <c r="AB49" s="14"/>
      <c r="AC49" s="6"/>
      <c r="AD49" s="6"/>
      <c r="AE49" s="14"/>
      <c r="AF49" s="17"/>
      <c r="AG49" s="6"/>
      <c r="AI49" s="8">
        <v>0.95833333333333337</v>
      </c>
      <c r="AJ49" s="13"/>
      <c r="AK49" s="9"/>
      <c r="AL49" s="9"/>
      <c r="AM49" s="9"/>
      <c r="AN49" s="9"/>
      <c r="AP49" s="9"/>
      <c r="AQ49" s="10"/>
      <c r="AS49" s="14"/>
      <c r="AT49" s="6"/>
      <c r="AU49" s="6"/>
      <c r="AV49" s="14"/>
      <c r="AW49" s="17"/>
      <c r="AX49" s="6"/>
      <c r="AZ49" s="8">
        <v>0.95833333333333337</v>
      </c>
      <c r="BA49" s="13"/>
      <c r="BB49" s="9"/>
      <c r="BC49" s="9"/>
      <c r="BD49" s="9"/>
      <c r="BE49" s="9"/>
      <c r="BG49" s="9"/>
      <c r="BH49" s="10"/>
      <c r="BJ49" s="14"/>
      <c r="BK49" s="6"/>
      <c r="BL49" s="6"/>
      <c r="BM49" s="14"/>
      <c r="BN49" s="17"/>
      <c r="BO49" s="6"/>
      <c r="BQ49" s="8">
        <v>0.95833333333333337</v>
      </c>
      <c r="BR49" s="13"/>
      <c r="BS49" s="9"/>
      <c r="BT49" s="9"/>
      <c r="BU49" s="9"/>
      <c r="BV49" s="9"/>
      <c r="BX49" s="9"/>
      <c r="BY49" s="10"/>
      <c r="CA49" s="14"/>
      <c r="CB49" s="6"/>
      <c r="CC49" s="6"/>
      <c r="CD49" s="14"/>
      <c r="CE49" s="17"/>
      <c r="CF49" s="6"/>
      <c r="CH49" s="8">
        <v>0.95833333333333337</v>
      </c>
      <c r="CI49" s="13"/>
      <c r="CJ49" s="9"/>
      <c r="CK49" s="9"/>
      <c r="CL49" s="9"/>
      <c r="CM49" s="9"/>
      <c r="CO49" s="9"/>
      <c r="CP49" s="10"/>
      <c r="CR49" s="14"/>
      <c r="CS49" s="6"/>
      <c r="CT49" s="6"/>
      <c r="CU49" s="14"/>
      <c r="CV49" s="17"/>
      <c r="CW49" s="6"/>
      <c r="CY49" s="8">
        <v>0.95833333333333337</v>
      </c>
      <c r="CZ49" s="13"/>
      <c r="DA49" s="9"/>
      <c r="DB49" s="9"/>
      <c r="DC49" s="9"/>
      <c r="DD49" s="9"/>
      <c r="DF49" s="9"/>
      <c r="DG49" s="10"/>
      <c r="DI49" s="14"/>
      <c r="DJ49" s="6"/>
      <c r="DK49" s="6"/>
      <c r="DL49" s="14"/>
      <c r="DM49" s="17"/>
      <c r="DN49" s="6"/>
      <c r="DP49" s="8">
        <v>0.95833333333333337</v>
      </c>
      <c r="DQ49" s="13"/>
      <c r="DR49" s="9"/>
      <c r="DS49" s="9"/>
      <c r="DT49" s="9"/>
      <c r="DU49" s="9"/>
      <c r="DW49" s="9"/>
      <c r="DX49" s="10"/>
      <c r="DZ49" s="14"/>
      <c r="EA49" s="6"/>
      <c r="EB49" s="6"/>
      <c r="EC49" s="14"/>
      <c r="ED49" s="17"/>
      <c r="EE49" s="6"/>
      <c r="EG49" s="8">
        <v>0.95833333333333337</v>
      </c>
      <c r="EH49" s="13"/>
      <c r="EI49" s="9"/>
      <c r="EJ49" s="9"/>
      <c r="EK49" s="9"/>
      <c r="EL49" s="9"/>
      <c r="EN49" s="9"/>
      <c r="EO49" s="10"/>
      <c r="EQ49" s="14"/>
      <c r="ER49" s="6"/>
      <c r="ES49" s="6"/>
      <c r="ET49" s="14"/>
      <c r="EU49" s="17"/>
      <c r="EV49" s="6"/>
      <c r="EX49" s="8">
        <v>0.95833333333333337</v>
      </c>
      <c r="EY49" s="13"/>
      <c r="EZ49" s="9"/>
      <c r="FA49" s="9"/>
      <c r="FB49" s="9"/>
      <c r="FC49" s="9"/>
      <c r="FE49" s="9"/>
      <c r="FF49" s="10"/>
      <c r="FH49" s="14"/>
      <c r="FI49" s="6"/>
      <c r="FJ49" s="6"/>
      <c r="FK49" s="14"/>
      <c r="FL49" s="17"/>
      <c r="FM49" s="6"/>
      <c r="FO49" s="8">
        <v>0.95833333333333337</v>
      </c>
      <c r="FP49" s="13"/>
      <c r="FQ49" s="9"/>
      <c r="FR49" s="9"/>
      <c r="FS49" s="9"/>
      <c r="FT49" s="9"/>
      <c r="FV49" s="9"/>
      <c r="FW49" s="10"/>
      <c r="FY49" s="14"/>
      <c r="FZ49" s="6"/>
      <c r="GA49" s="6"/>
      <c r="GB49" s="14"/>
      <c r="GC49" s="17"/>
      <c r="GD49" s="6"/>
      <c r="GF49" s="8">
        <v>0.95833333333333337</v>
      </c>
      <c r="GG49" s="13"/>
      <c r="GH49" s="9"/>
      <c r="GI49" s="9"/>
      <c r="GJ49" s="9"/>
      <c r="GK49" s="9"/>
      <c r="GM49" s="9"/>
      <c r="GN49" s="10"/>
      <c r="GP49" s="14"/>
      <c r="GQ49" s="6"/>
      <c r="GR49" s="6"/>
      <c r="GS49" s="14"/>
      <c r="GT49" s="17"/>
      <c r="GU49" s="6"/>
    </row>
  </sheetData>
  <mergeCells count="12">
    <mergeCell ref="B23:P23"/>
    <mergeCell ref="S23:AG23"/>
    <mergeCell ref="AJ23:AX23"/>
    <mergeCell ref="BA23:BO23"/>
    <mergeCell ref="BR23:CF23"/>
    <mergeCell ref="EH23:EV23"/>
    <mergeCell ref="EY23:FM23"/>
    <mergeCell ref="FP23:GD23"/>
    <mergeCell ref="GG23:GU23"/>
    <mergeCell ref="CI23:CW23"/>
    <mergeCell ref="CZ23:DN23"/>
    <mergeCell ref="DQ23:EE23"/>
  </mergeCells>
  <conditionalFormatting sqref="B26:B49">
    <cfRule type="dataBar" priority="70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{E00341C1-1D62-4C9D-AC6A-D2FD0F065D18}</x14:id>
        </ext>
      </extLst>
    </cfRule>
  </conditionalFormatting>
  <conditionalFormatting sqref="K26:K49">
    <cfRule type="dataBar" priority="69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{F9FA83B1-8A5F-4624-98E2-080557E77B7D}</x14:id>
        </ext>
      </extLst>
    </cfRule>
  </conditionalFormatting>
  <conditionalFormatting sqref="S26:S33 S49">
    <cfRule type="dataBar" priority="32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{C1ED8CC8-D214-4F6B-88D2-DA677AB737C2}</x14:id>
        </ext>
      </extLst>
    </cfRule>
  </conditionalFormatting>
  <conditionalFormatting sqref="AB26:AB49">
    <cfRule type="dataBar" priority="31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{FF51CB18-C82D-440B-BEB1-9C9A485C6AEE}</x14:id>
        </ext>
      </extLst>
    </cfRule>
  </conditionalFormatting>
  <conditionalFormatting sqref="AJ26:AJ33 AJ49">
    <cfRule type="dataBar" priority="30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{EE8D8250-43FA-4721-95D4-08495AA9F9B6}</x14:id>
        </ext>
      </extLst>
    </cfRule>
  </conditionalFormatting>
  <conditionalFormatting sqref="AS26:AS49">
    <cfRule type="dataBar" priority="29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{B3336AD5-4A31-4B80-8A77-9FB9DC2148EA}</x14:id>
        </ext>
      </extLst>
    </cfRule>
  </conditionalFormatting>
  <conditionalFormatting sqref="BA26:BA33 BA49">
    <cfRule type="dataBar" priority="28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{00B2CA39-0F12-4E03-83CA-8A14FD6C6842}</x14:id>
        </ext>
      </extLst>
    </cfRule>
  </conditionalFormatting>
  <conditionalFormatting sqref="BJ26:BJ49">
    <cfRule type="dataBar" priority="27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{EAE047C4-DDE8-4CAB-82C5-16E8385DD7D3}</x14:id>
        </ext>
      </extLst>
    </cfRule>
  </conditionalFormatting>
  <conditionalFormatting sqref="BR26:BR33 BR49">
    <cfRule type="dataBar" priority="26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{5D127AA9-D845-43EA-B5CE-2B75CC3FFDDE}</x14:id>
        </ext>
      </extLst>
    </cfRule>
  </conditionalFormatting>
  <conditionalFormatting sqref="CA26:CA49">
    <cfRule type="dataBar" priority="25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{3DCCFBB6-8F70-4956-B60F-D24A6967D541}</x14:id>
        </ext>
      </extLst>
    </cfRule>
  </conditionalFormatting>
  <conditionalFormatting sqref="CI26:CI33 CI49">
    <cfRule type="dataBar" priority="24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{9518CBE6-AFB1-499C-8840-A0A08329582C}</x14:id>
        </ext>
      </extLst>
    </cfRule>
  </conditionalFormatting>
  <conditionalFormatting sqref="CR26:CR49">
    <cfRule type="dataBar" priority="23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{C019765F-EBA3-4175-99A1-AD18DE80BF53}</x14:id>
        </ext>
      </extLst>
    </cfRule>
  </conditionalFormatting>
  <conditionalFormatting sqref="CZ26:CZ49">
    <cfRule type="dataBar" priority="22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{B2C308D4-A469-4416-9462-76E1429D773F}</x14:id>
        </ext>
      </extLst>
    </cfRule>
  </conditionalFormatting>
  <conditionalFormatting sqref="DI26:DI49">
    <cfRule type="dataBar" priority="21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{140B7E2E-AFD5-45CB-8E75-79A3E740B7BC}</x14:id>
        </ext>
      </extLst>
    </cfRule>
  </conditionalFormatting>
  <conditionalFormatting sqref="DQ26:DQ33 DQ49">
    <cfRule type="dataBar" priority="20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{1C7791E3-02C1-418E-8841-D70371027E28}</x14:id>
        </ext>
      </extLst>
    </cfRule>
  </conditionalFormatting>
  <conditionalFormatting sqref="DZ26:DZ49">
    <cfRule type="dataBar" priority="19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{BBF620F4-9684-4E4D-A555-76FD8B48A44A}</x14:id>
        </ext>
      </extLst>
    </cfRule>
  </conditionalFormatting>
  <conditionalFormatting sqref="EH26:EH33 EH49">
    <cfRule type="dataBar" priority="18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{ED63122B-9A41-4B03-BB04-0F00EA16AF5A}</x14:id>
        </ext>
      </extLst>
    </cfRule>
  </conditionalFormatting>
  <conditionalFormatting sqref="EQ26:EQ49">
    <cfRule type="dataBar" priority="17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{6159C733-3FFE-4E4E-817B-AD2E45FC2B5C}</x14:id>
        </ext>
      </extLst>
    </cfRule>
  </conditionalFormatting>
  <conditionalFormatting sqref="EY26:EY33 EY49">
    <cfRule type="dataBar" priority="16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{0B14B2F1-8A0F-4669-99C5-43F19897EBAF}</x14:id>
        </ext>
      </extLst>
    </cfRule>
  </conditionalFormatting>
  <conditionalFormatting sqref="FH26:FH49">
    <cfRule type="dataBar" priority="15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{7CAD5581-9DB2-4AE9-9C1C-D299108F0961}</x14:id>
        </ext>
      </extLst>
    </cfRule>
  </conditionalFormatting>
  <conditionalFormatting sqref="FP26:FP33 FP49">
    <cfRule type="dataBar" priority="14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{5B19D528-B42D-42CF-A3E0-B1FA741588C7}</x14:id>
        </ext>
      </extLst>
    </cfRule>
  </conditionalFormatting>
  <conditionalFormatting sqref="FY26:FY49">
    <cfRule type="dataBar" priority="13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{1C9CAE78-1D9F-4A01-BC0E-65624A87236D}</x14:id>
        </ext>
      </extLst>
    </cfRule>
  </conditionalFormatting>
  <conditionalFormatting sqref="GG26:GG33 GG49">
    <cfRule type="dataBar" priority="12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{F6A856E0-EF02-4FD2-858F-2D79593BDFF2}</x14:id>
        </ext>
      </extLst>
    </cfRule>
  </conditionalFormatting>
  <conditionalFormatting sqref="GP26:GP49">
    <cfRule type="dataBar" priority="11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{8C0BE2AA-B780-46A3-A363-A1E6AE8FC497}</x14:id>
        </ext>
      </extLst>
    </cfRule>
  </conditionalFormatting>
  <conditionalFormatting sqref="S34:S48">
    <cfRule type="dataBar" priority="10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{4B4C0A09-3B63-4BE0-AE2B-6447410836A7}</x14:id>
        </ext>
      </extLst>
    </cfRule>
  </conditionalFormatting>
  <conditionalFormatting sqref="AJ34:AJ48">
    <cfRule type="dataBar" priority="9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{C202F428-D33C-43C9-84C9-E8CDD6B8B151}</x14:id>
        </ext>
      </extLst>
    </cfRule>
  </conditionalFormatting>
  <conditionalFormatting sqref="BA34:BA48">
    <cfRule type="dataBar" priority="8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{B70F8C8A-5BD5-423E-BBF9-0C505A44042C}</x14:id>
        </ext>
      </extLst>
    </cfRule>
  </conditionalFormatting>
  <conditionalFormatting sqref="BR34:BR48">
    <cfRule type="dataBar" priority="7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{CD3F2CC7-4693-436F-AD34-B52CE7DF3119}</x14:id>
        </ext>
      </extLst>
    </cfRule>
  </conditionalFormatting>
  <conditionalFormatting sqref="CI34:CI48">
    <cfRule type="dataBar" priority="6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{E3ED02FE-0A72-427A-B397-56CC4C214C97}</x14:id>
        </ext>
      </extLst>
    </cfRule>
  </conditionalFormatting>
  <conditionalFormatting sqref="DQ34:DQ48">
    <cfRule type="dataBar" priority="5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{FDCAEFB4-58CA-4CCA-B625-CC4C7D481834}</x14:id>
        </ext>
      </extLst>
    </cfRule>
  </conditionalFormatting>
  <conditionalFormatting sqref="EH34:EH48">
    <cfRule type="dataBar" priority="4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{9E0EED01-FE14-49F5-A727-E542AF32A213}</x14:id>
        </ext>
      </extLst>
    </cfRule>
  </conditionalFormatting>
  <conditionalFormatting sqref="EY34:EY48">
    <cfRule type="dataBar" priority="3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{4A754829-A94D-400B-B13B-0E8BEC82825B}</x14:id>
        </ext>
      </extLst>
    </cfRule>
  </conditionalFormatting>
  <conditionalFormatting sqref="FP34:FP48">
    <cfRule type="dataBar" priority="2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{AE20D344-BB9D-4040-8E0F-60033A8943DF}</x14:id>
        </ext>
      </extLst>
    </cfRule>
  </conditionalFormatting>
  <conditionalFormatting sqref="GG34:GG48">
    <cfRule type="dataBar" priority="1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{14DAC27D-6B13-4CBD-A40B-3049FAC23CFF}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00341C1-1D62-4C9D-AC6A-D2FD0F065D1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B26:B49</xm:sqref>
        </x14:conditionalFormatting>
        <x14:conditionalFormatting xmlns:xm="http://schemas.microsoft.com/office/excel/2006/main">
          <x14:cfRule type="dataBar" id="{F9FA83B1-8A5F-4624-98E2-080557E77B7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K26:K49</xm:sqref>
        </x14:conditionalFormatting>
        <x14:conditionalFormatting xmlns:xm="http://schemas.microsoft.com/office/excel/2006/main">
          <x14:cfRule type="dataBar" id="{C1ED8CC8-D214-4F6B-88D2-DA677AB737C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S26:S33 S49</xm:sqref>
        </x14:conditionalFormatting>
        <x14:conditionalFormatting xmlns:xm="http://schemas.microsoft.com/office/excel/2006/main">
          <x14:cfRule type="dataBar" id="{FF51CB18-C82D-440B-BEB1-9C9A485C6AE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AB26:AB49</xm:sqref>
        </x14:conditionalFormatting>
        <x14:conditionalFormatting xmlns:xm="http://schemas.microsoft.com/office/excel/2006/main">
          <x14:cfRule type="dataBar" id="{EE8D8250-43FA-4721-95D4-08495AA9F9B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AJ26:AJ33 AJ49</xm:sqref>
        </x14:conditionalFormatting>
        <x14:conditionalFormatting xmlns:xm="http://schemas.microsoft.com/office/excel/2006/main">
          <x14:cfRule type="dataBar" id="{B3336AD5-4A31-4B80-8A77-9FB9DC2148E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AS26:AS49</xm:sqref>
        </x14:conditionalFormatting>
        <x14:conditionalFormatting xmlns:xm="http://schemas.microsoft.com/office/excel/2006/main">
          <x14:cfRule type="dataBar" id="{00B2CA39-0F12-4E03-83CA-8A14FD6C684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BA26:BA33 BA49</xm:sqref>
        </x14:conditionalFormatting>
        <x14:conditionalFormatting xmlns:xm="http://schemas.microsoft.com/office/excel/2006/main">
          <x14:cfRule type="dataBar" id="{EAE047C4-DDE8-4CAB-82C5-16E8385DD7D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BJ26:BJ49</xm:sqref>
        </x14:conditionalFormatting>
        <x14:conditionalFormatting xmlns:xm="http://schemas.microsoft.com/office/excel/2006/main">
          <x14:cfRule type="dataBar" id="{5D127AA9-D845-43EA-B5CE-2B75CC3FFDD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BR26:BR33 BR49</xm:sqref>
        </x14:conditionalFormatting>
        <x14:conditionalFormatting xmlns:xm="http://schemas.microsoft.com/office/excel/2006/main">
          <x14:cfRule type="dataBar" id="{3DCCFBB6-8F70-4956-B60F-D24A6967D54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CA26:CA49</xm:sqref>
        </x14:conditionalFormatting>
        <x14:conditionalFormatting xmlns:xm="http://schemas.microsoft.com/office/excel/2006/main">
          <x14:cfRule type="dataBar" id="{9518CBE6-AFB1-499C-8840-A0A08329582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CI26:CI33 CI49</xm:sqref>
        </x14:conditionalFormatting>
        <x14:conditionalFormatting xmlns:xm="http://schemas.microsoft.com/office/excel/2006/main">
          <x14:cfRule type="dataBar" id="{C019765F-EBA3-4175-99A1-AD18DE80BF5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CR26:CR49</xm:sqref>
        </x14:conditionalFormatting>
        <x14:conditionalFormatting xmlns:xm="http://schemas.microsoft.com/office/excel/2006/main">
          <x14:cfRule type="dataBar" id="{B2C308D4-A469-4416-9462-76E1429D773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CZ26:CZ49</xm:sqref>
        </x14:conditionalFormatting>
        <x14:conditionalFormatting xmlns:xm="http://schemas.microsoft.com/office/excel/2006/main">
          <x14:cfRule type="dataBar" id="{140B7E2E-AFD5-45CB-8E75-79A3E740B7B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DI26:DI49</xm:sqref>
        </x14:conditionalFormatting>
        <x14:conditionalFormatting xmlns:xm="http://schemas.microsoft.com/office/excel/2006/main">
          <x14:cfRule type="dataBar" id="{1C7791E3-02C1-418E-8841-D70371027E2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DQ26:DQ33 DQ49</xm:sqref>
        </x14:conditionalFormatting>
        <x14:conditionalFormatting xmlns:xm="http://schemas.microsoft.com/office/excel/2006/main">
          <x14:cfRule type="dataBar" id="{BBF620F4-9684-4E4D-A555-76FD8B48A44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DZ26:DZ49</xm:sqref>
        </x14:conditionalFormatting>
        <x14:conditionalFormatting xmlns:xm="http://schemas.microsoft.com/office/excel/2006/main">
          <x14:cfRule type="dataBar" id="{ED63122B-9A41-4B03-BB04-0F00EA16AF5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EH26:EH33 EH49</xm:sqref>
        </x14:conditionalFormatting>
        <x14:conditionalFormatting xmlns:xm="http://schemas.microsoft.com/office/excel/2006/main">
          <x14:cfRule type="dataBar" id="{6159C733-3FFE-4E4E-817B-AD2E45FC2B5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EQ26:EQ49</xm:sqref>
        </x14:conditionalFormatting>
        <x14:conditionalFormatting xmlns:xm="http://schemas.microsoft.com/office/excel/2006/main">
          <x14:cfRule type="dataBar" id="{0B14B2F1-8A0F-4669-99C5-43F19897EB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EY26:EY33 EY49</xm:sqref>
        </x14:conditionalFormatting>
        <x14:conditionalFormatting xmlns:xm="http://schemas.microsoft.com/office/excel/2006/main">
          <x14:cfRule type="dataBar" id="{7CAD5581-9DB2-4AE9-9C1C-D299108F096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FH26:FH49</xm:sqref>
        </x14:conditionalFormatting>
        <x14:conditionalFormatting xmlns:xm="http://schemas.microsoft.com/office/excel/2006/main">
          <x14:cfRule type="dataBar" id="{5B19D528-B42D-42CF-A3E0-B1FA741588C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FP26:FP33 FP49</xm:sqref>
        </x14:conditionalFormatting>
        <x14:conditionalFormatting xmlns:xm="http://schemas.microsoft.com/office/excel/2006/main">
          <x14:cfRule type="dataBar" id="{1C9CAE78-1D9F-4A01-BC0E-65624A87236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FY26:FY49</xm:sqref>
        </x14:conditionalFormatting>
        <x14:conditionalFormatting xmlns:xm="http://schemas.microsoft.com/office/excel/2006/main">
          <x14:cfRule type="dataBar" id="{F6A856E0-EF02-4FD2-858F-2D79593BDFF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GG26:GG33 GG49</xm:sqref>
        </x14:conditionalFormatting>
        <x14:conditionalFormatting xmlns:xm="http://schemas.microsoft.com/office/excel/2006/main">
          <x14:cfRule type="dataBar" id="{8C0BE2AA-B780-46A3-A363-A1E6AE8FC49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GP26:GP49</xm:sqref>
        </x14:conditionalFormatting>
        <x14:conditionalFormatting xmlns:xm="http://schemas.microsoft.com/office/excel/2006/main">
          <x14:cfRule type="dataBar" id="{4B4C0A09-3B63-4BE0-AE2B-6447410836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S34:S48</xm:sqref>
        </x14:conditionalFormatting>
        <x14:conditionalFormatting xmlns:xm="http://schemas.microsoft.com/office/excel/2006/main">
          <x14:cfRule type="dataBar" id="{C202F428-D33C-43C9-84C9-E8CDD6B8B15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AJ34:AJ48</xm:sqref>
        </x14:conditionalFormatting>
        <x14:conditionalFormatting xmlns:xm="http://schemas.microsoft.com/office/excel/2006/main">
          <x14:cfRule type="dataBar" id="{B70F8C8A-5BD5-423E-BBF9-0C505A44042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BA34:BA48</xm:sqref>
        </x14:conditionalFormatting>
        <x14:conditionalFormatting xmlns:xm="http://schemas.microsoft.com/office/excel/2006/main">
          <x14:cfRule type="dataBar" id="{CD3F2CC7-4693-436F-AD34-B52CE7DF311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BR34:BR48</xm:sqref>
        </x14:conditionalFormatting>
        <x14:conditionalFormatting xmlns:xm="http://schemas.microsoft.com/office/excel/2006/main">
          <x14:cfRule type="dataBar" id="{E3ED02FE-0A72-427A-B397-56CC4C214C9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CI34:CI48</xm:sqref>
        </x14:conditionalFormatting>
        <x14:conditionalFormatting xmlns:xm="http://schemas.microsoft.com/office/excel/2006/main">
          <x14:cfRule type="dataBar" id="{FDCAEFB4-58CA-4CCA-B625-CC4C7D48183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DQ34:DQ48</xm:sqref>
        </x14:conditionalFormatting>
        <x14:conditionalFormatting xmlns:xm="http://schemas.microsoft.com/office/excel/2006/main">
          <x14:cfRule type="dataBar" id="{9E0EED01-FE14-49F5-A727-E542AF32A21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EH34:EH48</xm:sqref>
        </x14:conditionalFormatting>
        <x14:conditionalFormatting xmlns:xm="http://schemas.microsoft.com/office/excel/2006/main">
          <x14:cfRule type="dataBar" id="{4A754829-A94D-400B-B13B-0E8BEC82825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EY34:EY48</xm:sqref>
        </x14:conditionalFormatting>
        <x14:conditionalFormatting xmlns:xm="http://schemas.microsoft.com/office/excel/2006/main">
          <x14:cfRule type="dataBar" id="{AE20D344-BB9D-4040-8E0F-60033A8943D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FP34:FP48</xm:sqref>
        </x14:conditionalFormatting>
        <x14:conditionalFormatting xmlns:xm="http://schemas.microsoft.com/office/excel/2006/main">
          <x14:cfRule type="dataBar" id="{14DAC27D-6B13-4CBD-A40B-3049FAC23CF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GG34:GG48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49"/>
  <sheetViews>
    <sheetView topLeftCell="CV1" zoomScale="80" zoomScaleNormal="80" workbookViewId="0">
      <selection activeCell="DL13" sqref="DL13"/>
    </sheetView>
  </sheetViews>
  <sheetFormatPr defaultColWidth="9.109375" defaultRowHeight="13.2"/>
  <cols>
    <col min="1" max="1" width="6.109375" style="11" bestFit="1" customWidth="1"/>
    <col min="2" max="2" width="33" style="2" bestFit="1" customWidth="1"/>
    <col min="3" max="3" width="12.44140625" style="2" bestFit="1" customWidth="1"/>
    <col min="4" max="4" width="9.109375" style="2"/>
    <col min="5" max="5" width="13.6640625" style="2" customWidth="1"/>
    <col min="6" max="6" width="10.5546875" style="2" customWidth="1"/>
    <col min="7" max="7" width="9.109375" style="2"/>
    <col min="8" max="8" width="8.109375" style="2" bestFit="1" customWidth="1"/>
    <col min="9" max="9" width="8.6640625" style="2" customWidth="1"/>
    <col min="10" max="10" width="8.109375" style="2" bestFit="1" customWidth="1"/>
    <col min="11" max="11" width="8.88671875" style="2" bestFit="1" customWidth="1"/>
    <col min="12" max="13" width="6.6640625" style="2" bestFit="1" customWidth="1"/>
    <col min="14" max="14" width="7.109375" style="2" bestFit="1" customWidth="1"/>
    <col min="15" max="15" width="7.44140625" style="2" bestFit="1" customWidth="1"/>
    <col min="16" max="16" width="12.44140625" style="2" bestFit="1" customWidth="1"/>
    <col min="17" max="17" width="3.6640625" style="2" customWidth="1"/>
    <col min="18" max="18" width="6.109375" style="11" bestFit="1" customWidth="1"/>
    <col min="19" max="19" width="33" style="2" bestFit="1" customWidth="1"/>
    <col min="20" max="20" width="12.44140625" style="2" bestFit="1" customWidth="1"/>
    <col min="21" max="21" width="9.109375" style="2"/>
    <col min="22" max="22" width="13.6640625" style="2" customWidth="1"/>
    <col min="23" max="23" width="10.5546875" style="2" customWidth="1"/>
    <col min="24" max="24" width="9.109375" style="2"/>
    <col min="25" max="25" width="8.109375" style="2" bestFit="1" customWidth="1"/>
    <col min="26" max="26" width="8.6640625" style="2" customWidth="1"/>
    <col min="27" max="27" width="8.109375" style="2" bestFit="1" customWidth="1"/>
    <col min="28" max="28" width="8.88671875" style="2" bestFit="1" customWidth="1"/>
    <col min="29" max="30" width="6.6640625" style="2" bestFit="1" customWidth="1"/>
    <col min="31" max="31" width="7.109375" style="2" bestFit="1" customWidth="1"/>
    <col min="32" max="32" width="7.44140625" style="2" bestFit="1" customWidth="1"/>
    <col min="33" max="33" width="12.44140625" style="2" bestFit="1" customWidth="1"/>
    <col min="34" max="34" width="9.109375" style="2"/>
    <col min="35" max="35" width="6.109375" style="11" bestFit="1" customWidth="1"/>
    <col min="36" max="36" width="33" style="2" bestFit="1" customWidth="1"/>
    <col min="37" max="37" width="12.44140625" style="2" bestFit="1" customWidth="1"/>
    <col min="38" max="38" width="9.109375" style="2"/>
    <col min="39" max="39" width="13.6640625" style="2" customWidth="1"/>
    <col min="40" max="40" width="10.5546875" style="2" customWidth="1"/>
    <col min="41" max="41" width="9.109375" style="2"/>
    <col min="42" max="42" width="8.109375" style="2" bestFit="1" customWidth="1"/>
    <col min="43" max="43" width="8.6640625" style="2" customWidth="1"/>
    <col min="44" max="44" width="8.109375" style="2" bestFit="1" customWidth="1"/>
    <col min="45" max="45" width="8.88671875" style="2" bestFit="1" customWidth="1"/>
    <col min="46" max="47" width="6.6640625" style="2" bestFit="1" customWidth="1"/>
    <col min="48" max="48" width="7.109375" style="2" bestFit="1" customWidth="1"/>
    <col min="49" max="49" width="7.44140625" style="2" bestFit="1" customWidth="1"/>
    <col min="50" max="50" width="12.44140625" style="2" bestFit="1" customWidth="1"/>
    <col min="51" max="51" width="9.109375" style="2"/>
    <col min="52" max="52" width="6.109375" style="11" bestFit="1" customWidth="1"/>
    <col min="53" max="53" width="33" style="2" bestFit="1" customWidth="1"/>
    <col min="54" max="54" width="12.44140625" style="2" bestFit="1" customWidth="1"/>
    <col min="55" max="55" width="9.109375" style="2"/>
    <col min="56" max="56" width="13.6640625" style="2" customWidth="1"/>
    <col min="57" max="57" width="10.5546875" style="2" customWidth="1"/>
    <col min="58" max="58" width="9.109375" style="2"/>
    <col min="59" max="59" width="8.109375" style="2" bestFit="1" customWidth="1"/>
    <col min="60" max="60" width="8.6640625" style="2" customWidth="1"/>
    <col min="61" max="61" width="8.109375" style="2" bestFit="1" customWidth="1"/>
    <col min="62" max="62" width="8.88671875" style="2" bestFit="1" customWidth="1"/>
    <col min="63" max="64" width="6.6640625" style="2" bestFit="1" customWidth="1"/>
    <col min="65" max="65" width="7.109375" style="2" bestFit="1" customWidth="1"/>
    <col min="66" max="66" width="7.44140625" style="2" bestFit="1" customWidth="1"/>
    <col min="67" max="67" width="12.44140625" style="2" bestFit="1" customWidth="1"/>
    <col min="68" max="68" width="9.109375" style="2"/>
    <col min="69" max="69" width="6.109375" style="11" bestFit="1" customWidth="1"/>
    <col min="70" max="70" width="33" style="2" bestFit="1" customWidth="1"/>
    <col min="71" max="71" width="12.44140625" style="2" bestFit="1" customWidth="1"/>
    <col min="72" max="72" width="9.109375" style="2"/>
    <col min="73" max="73" width="13.6640625" style="2" customWidth="1"/>
    <col min="74" max="74" width="10.5546875" style="2" customWidth="1"/>
    <col min="75" max="75" width="9.109375" style="2"/>
    <col min="76" max="76" width="8.109375" style="2" bestFit="1" customWidth="1"/>
    <col min="77" max="77" width="8.6640625" style="2" customWidth="1"/>
    <col min="78" max="78" width="8.109375" style="2" bestFit="1" customWidth="1"/>
    <col min="79" max="79" width="8.88671875" style="2" bestFit="1" customWidth="1"/>
    <col min="80" max="81" width="6.6640625" style="2" bestFit="1" customWidth="1"/>
    <col min="82" max="82" width="7.109375" style="2" bestFit="1" customWidth="1"/>
    <col min="83" max="83" width="7.44140625" style="2" bestFit="1" customWidth="1"/>
    <col min="84" max="84" width="12.44140625" style="2" bestFit="1" customWidth="1"/>
    <col min="85" max="85" width="9.109375" style="2"/>
    <col min="86" max="86" width="6.109375" style="11" bestFit="1" customWidth="1"/>
    <col min="87" max="87" width="33" style="2" bestFit="1" customWidth="1"/>
    <col min="88" max="88" width="12.44140625" style="2" bestFit="1" customWidth="1"/>
    <col min="89" max="89" width="9.109375" style="2"/>
    <col min="90" max="90" width="13.6640625" style="2" customWidth="1"/>
    <col min="91" max="91" width="10.5546875" style="2" customWidth="1"/>
    <col min="92" max="92" width="9.109375" style="2"/>
    <col min="93" max="93" width="8.109375" style="2" bestFit="1" customWidth="1"/>
    <col min="94" max="94" width="8.6640625" style="2" customWidth="1"/>
    <col min="95" max="95" width="8.109375" style="2" bestFit="1" customWidth="1"/>
    <col min="96" max="96" width="8.88671875" style="2" bestFit="1" customWidth="1"/>
    <col min="97" max="97" width="6.6640625" style="2" bestFit="1" customWidth="1"/>
    <col min="98" max="99" width="7.109375" style="2" bestFit="1" customWidth="1"/>
    <col min="100" max="100" width="7.44140625" style="2" bestFit="1" customWidth="1"/>
    <col min="101" max="101" width="12.44140625" style="2" bestFit="1" customWidth="1"/>
    <col min="102" max="102" width="9.109375" style="2"/>
    <col min="103" max="103" width="6.109375" style="11" bestFit="1" customWidth="1"/>
    <col min="104" max="104" width="33" style="2" bestFit="1" customWidth="1"/>
    <col min="105" max="105" width="12.44140625" style="2" bestFit="1" customWidth="1"/>
    <col min="106" max="106" width="9.109375" style="2"/>
    <col min="107" max="107" width="13.6640625" style="2" customWidth="1"/>
    <col min="108" max="108" width="10.5546875" style="2" customWidth="1"/>
    <col min="109" max="109" width="9.109375" style="2"/>
    <col min="110" max="110" width="8.109375" style="2" bestFit="1" customWidth="1"/>
    <col min="111" max="111" width="8.6640625" style="2" customWidth="1"/>
    <col min="112" max="112" width="8.109375" style="2" bestFit="1" customWidth="1"/>
    <col min="113" max="113" width="8.88671875" style="2" bestFit="1" customWidth="1"/>
    <col min="114" max="115" width="6.6640625" style="2" bestFit="1" customWidth="1"/>
    <col min="116" max="116" width="7.109375" style="2" bestFit="1" customWidth="1"/>
    <col min="117" max="117" width="7.44140625" style="2" bestFit="1" customWidth="1"/>
    <col min="118" max="118" width="12.44140625" style="2" bestFit="1" customWidth="1"/>
    <col min="119" max="119" width="9.109375" style="2"/>
    <col min="120" max="120" width="6.109375" style="11" bestFit="1" customWidth="1"/>
    <col min="121" max="121" width="33" style="2" bestFit="1" customWidth="1"/>
    <col min="122" max="122" width="12.44140625" style="2" bestFit="1" customWidth="1"/>
    <col min="123" max="123" width="9.109375" style="2"/>
    <col min="124" max="124" width="13.6640625" style="2" customWidth="1"/>
    <col min="125" max="125" width="10.5546875" style="2" customWidth="1"/>
    <col min="126" max="126" width="9.109375" style="2"/>
    <col min="127" max="127" width="8.109375" style="2" bestFit="1" customWidth="1"/>
    <col min="128" max="128" width="8.6640625" style="2" customWidth="1"/>
    <col min="129" max="129" width="8.109375" style="2" bestFit="1" customWidth="1"/>
    <col min="130" max="130" width="8.88671875" style="2" bestFit="1" customWidth="1"/>
    <col min="131" max="132" width="6.6640625" style="2" bestFit="1" customWidth="1"/>
    <col min="133" max="133" width="7.109375" style="2" bestFit="1" customWidth="1"/>
    <col min="134" max="134" width="7.44140625" style="2" bestFit="1" customWidth="1"/>
    <col min="135" max="135" width="12.44140625" style="2" bestFit="1" customWidth="1"/>
    <col min="136" max="136" width="9.109375" style="44"/>
    <col min="137" max="137" width="6.109375" style="11" bestFit="1" customWidth="1"/>
    <col min="138" max="138" width="33" style="2" bestFit="1" customWidth="1"/>
    <col min="139" max="139" width="12.44140625" style="2" bestFit="1" customWidth="1"/>
    <col min="140" max="140" width="9.109375" style="2"/>
    <col min="141" max="141" width="13.6640625" style="2" customWidth="1"/>
    <col min="142" max="142" width="10.5546875" style="2" customWidth="1"/>
    <col min="143" max="143" width="9.109375" style="2"/>
    <col min="144" max="144" width="8.109375" style="2" bestFit="1" customWidth="1"/>
    <col min="145" max="145" width="8.6640625" style="2" customWidth="1"/>
    <col min="146" max="146" width="8.109375" style="2" bestFit="1" customWidth="1"/>
    <col min="147" max="147" width="8.88671875" style="2" bestFit="1" customWidth="1"/>
    <col min="148" max="149" width="6.6640625" style="2" bestFit="1" customWidth="1"/>
    <col min="150" max="150" width="7.109375" style="2" bestFit="1" customWidth="1"/>
    <col min="151" max="151" width="7.44140625" style="2" bestFit="1" customWidth="1"/>
    <col min="152" max="152" width="12.44140625" style="2" bestFit="1" customWidth="1"/>
    <col min="153" max="153" width="9.109375" style="2"/>
    <col min="154" max="154" width="6.109375" style="11" bestFit="1" customWidth="1"/>
    <col min="155" max="155" width="33" style="2" bestFit="1" customWidth="1"/>
    <col min="156" max="156" width="12.44140625" style="2" bestFit="1" customWidth="1"/>
    <col min="157" max="157" width="9.109375" style="2"/>
    <col min="158" max="158" width="13.6640625" style="2" customWidth="1"/>
    <col min="159" max="159" width="10.5546875" style="2" customWidth="1"/>
    <col min="160" max="160" width="9.109375" style="2"/>
    <col min="161" max="161" width="8.109375" style="2" bestFit="1" customWidth="1"/>
    <col min="162" max="162" width="8.6640625" style="2" customWidth="1"/>
    <col min="163" max="163" width="8.109375" style="2" bestFit="1" customWidth="1"/>
    <col min="164" max="164" width="8.88671875" style="2" bestFit="1" customWidth="1"/>
    <col min="165" max="166" width="6.6640625" style="2" bestFit="1" customWidth="1"/>
    <col min="167" max="167" width="7.109375" style="2" bestFit="1" customWidth="1"/>
    <col min="168" max="168" width="7.44140625" style="2" bestFit="1" customWidth="1"/>
    <col min="169" max="169" width="12.44140625" style="2" bestFit="1" customWidth="1"/>
    <col min="170" max="170" width="9.109375" style="2"/>
    <col min="171" max="171" width="6.109375" style="11" bestFit="1" customWidth="1"/>
    <col min="172" max="172" width="33" style="2" bestFit="1" customWidth="1"/>
    <col min="173" max="173" width="12.44140625" style="2" bestFit="1" customWidth="1"/>
    <col min="174" max="174" width="9.109375" style="2"/>
    <col min="175" max="175" width="13.6640625" style="2" customWidth="1"/>
    <col min="176" max="176" width="10.5546875" style="2" customWidth="1"/>
    <col min="177" max="177" width="9.109375" style="2"/>
    <col min="178" max="178" width="8.109375" style="2" bestFit="1" customWidth="1"/>
    <col min="179" max="179" width="8.6640625" style="2" customWidth="1"/>
    <col min="180" max="180" width="8.109375" style="2" bestFit="1" customWidth="1"/>
    <col min="181" max="181" width="8.88671875" style="2" bestFit="1" customWidth="1"/>
    <col min="182" max="183" width="6.6640625" style="2" bestFit="1" customWidth="1"/>
    <col min="184" max="184" width="7.109375" style="2" bestFit="1" customWidth="1"/>
    <col min="185" max="185" width="7.44140625" style="2" bestFit="1" customWidth="1"/>
    <col min="186" max="186" width="12.44140625" style="2" bestFit="1" customWidth="1"/>
    <col min="187" max="187" width="9.109375" style="2"/>
    <col min="188" max="188" width="6.109375" style="11" bestFit="1" customWidth="1"/>
    <col min="189" max="189" width="33" style="2" bestFit="1" customWidth="1"/>
    <col min="190" max="190" width="12.44140625" style="2" bestFit="1" customWidth="1"/>
    <col min="191" max="191" width="9.109375" style="2"/>
    <col min="192" max="192" width="13.6640625" style="2" customWidth="1"/>
    <col min="193" max="193" width="10.5546875" style="2" customWidth="1"/>
    <col min="194" max="194" width="9.109375" style="2"/>
    <col min="195" max="195" width="8.109375" style="2" bestFit="1" customWidth="1"/>
    <col min="196" max="196" width="8.6640625" style="2" customWidth="1"/>
    <col min="197" max="197" width="8.109375" style="2" bestFit="1" customWidth="1"/>
    <col min="198" max="198" width="8.88671875" style="2" bestFit="1" customWidth="1"/>
    <col min="199" max="199" width="6.6640625" style="2" bestFit="1" customWidth="1"/>
    <col min="200" max="200" width="10.44140625" style="2" customWidth="1"/>
    <col min="201" max="201" width="7.109375" style="2" bestFit="1" customWidth="1"/>
    <col min="202" max="202" width="7.44140625" style="2" bestFit="1" customWidth="1"/>
    <col min="203" max="203" width="12.44140625" style="2" bestFit="1" customWidth="1"/>
    <col min="204" max="16384" width="9.109375" style="2"/>
  </cols>
  <sheetData>
    <row r="1" spans="1:203" ht="17.399999999999999">
      <c r="A1" s="1">
        <v>31</v>
      </c>
      <c r="B1" s="42" t="s">
        <v>42</v>
      </c>
      <c r="F1" s="15"/>
      <c r="G1" s="15"/>
      <c r="H1" s="15"/>
      <c r="I1" s="15"/>
      <c r="J1" s="15"/>
      <c r="R1" s="1">
        <v>28</v>
      </c>
      <c r="S1" s="42" t="s">
        <v>43</v>
      </c>
      <c r="W1" s="15"/>
      <c r="X1" s="15"/>
      <c r="Y1" s="15"/>
      <c r="Z1" s="15"/>
      <c r="AA1" s="15"/>
      <c r="AI1" s="1">
        <v>31</v>
      </c>
      <c r="AJ1" s="42" t="s">
        <v>44</v>
      </c>
      <c r="AN1" s="15"/>
      <c r="AO1" s="15"/>
      <c r="AP1" s="15"/>
      <c r="AQ1" s="15"/>
      <c r="AR1" s="15"/>
      <c r="AZ1" s="1">
        <f>SUM(BB20:BB21)</f>
        <v>30</v>
      </c>
      <c r="BA1" s="42" t="s">
        <v>45</v>
      </c>
      <c r="BE1" s="15"/>
      <c r="BF1" s="15"/>
      <c r="BG1" s="15"/>
      <c r="BH1" s="15"/>
      <c r="BI1" s="15"/>
      <c r="BQ1" s="1">
        <v>31</v>
      </c>
      <c r="BR1" s="42" t="s">
        <v>46</v>
      </c>
      <c r="BV1" s="15"/>
      <c r="BW1" s="15"/>
      <c r="BX1" s="15"/>
      <c r="BY1" s="15"/>
      <c r="BZ1" s="15"/>
      <c r="CH1" s="1">
        <f>SUM(CJ20:CJ21)</f>
        <v>30</v>
      </c>
      <c r="CI1" s="42" t="s">
        <v>47</v>
      </c>
      <c r="CM1" s="15"/>
      <c r="CN1" s="15"/>
      <c r="CO1" s="15"/>
      <c r="CP1" s="15"/>
      <c r="CQ1" s="15"/>
      <c r="CY1" s="1">
        <v>31</v>
      </c>
      <c r="CZ1" s="42" t="s">
        <v>48</v>
      </c>
      <c r="DD1" s="15"/>
      <c r="DE1" s="15"/>
      <c r="DF1" s="15"/>
      <c r="DG1" s="15"/>
      <c r="DH1" s="15"/>
      <c r="DP1" s="1">
        <v>31</v>
      </c>
      <c r="DQ1" s="42" t="s">
        <v>49</v>
      </c>
      <c r="DU1" s="15"/>
      <c r="DV1" s="15"/>
      <c r="DW1" s="15"/>
      <c r="DX1" s="15"/>
      <c r="DY1" s="15"/>
      <c r="EG1" s="1">
        <v>30</v>
      </c>
      <c r="EH1" s="42" t="s">
        <v>50</v>
      </c>
      <c r="EL1" s="15"/>
      <c r="EM1" s="15"/>
      <c r="EN1" s="15"/>
      <c r="EO1" s="15"/>
      <c r="EP1" s="15"/>
      <c r="EX1" s="1">
        <v>31</v>
      </c>
      <c r="EY1" s="42" t="s">
        <v>51</v>
      </c>
      <c r="FC1" s="15"/>
      <c r="FD1" s="15"/>
      <c r="FE1" s="15"/>
      <c r="FF1" s="15"/>
      <c r="FG1" s="15"/>
      <c r="FO1" s="1">
        <v>30</v>
      </c>
      <c r="FP1" s="42" t="s">
        <v>52</v>
      </c>
      <c r="FT1" s="15"/>
      <c r="FU1" s="15"/>
      <c r="FV1" s="15"/>
      <c r="FW1" s="15"/>
      <c r="FX1" s="15"/>
      <c r="GF1" s="1">
        <v>31</v>
      </c>
      <c r="GG1" s="42" t="s">
        <v>53</v>
      </c>
      <c r="GK1" s="15"/>
      <c r="GL1" s="15"/>
      <c r="GM1" s="15"/>
      <c r="GN1" s="15"/>
      <c r="GO1" s="15"/>
    </row>
    <row r="2" spans="1:203" ht="26.4">
      <c r="A2" s="1"/>
      <c r="B2" s="37" t="s">
        <v>3</v>
      </c>
      <c r="C2" s="38" t="s">
        <v>4</v>
      </c>
      <c r="D2" s="39" t="s">
        <v>29</v>
      </c>
      <c r="E2" s="38" t="s">
        <v>30</v>
      </c>
      <c r="F2" s="38" t="s">
        <v>1</v>
      </c>
      <c r="G2" s="15"/>
      <c r="H2" s="15"/>
      <c r="I2" s="15"/>
      <c r="J2" s="15"/>
      <c r="R2" s="1"/>
      <c r="S2" s="37" t="s">
        <v>3</v>
      </c>
      <c r="T2" s="38" t="s">
        <v>4</v>
      </c>
      <c r="U2" s="39" t="s">
        <v>29</v>
      </c>
      <c r="V2" s="38" t="s">
        <v>30</v>
      </c>
      <c r="W2" s="38" t="s">
        <v>1</v>
      </c>
      <c r="X2" s="15"/>
      <c r="Y2" s="15"/>
      <c r="Z2" s="15"/>
      <c r="AA2" s="15"/>
      <c r="AI2" s="1"/>
      <c r="AJ2" s="37" t="s">
        <v>3</v>
      </c>
      <c r="AK2" s="38" t="s">
        <v>4</v>
      </c>
      <c r="AL2" s="39" t="s">
        <v>29</v>
      </c>
      <c r="AM2" s="38" t="s">
        <v>30</v>
      </c>
      <c r="AN2" s="38" t="s">
        <v>1</v>
      </c>
      <c r="AO2" s="15"/>
      <c r="AP2" s="15"/>
      <c r="AQ2" s="15"/>
      <c r="AR2" s="15"/>
      <c r="AZ2" s="1"/>
      <c r="BA2" s="37" t="s">
        <v>3</v>
      </c>
      <c r="BB2" s="38" t="s">
        <v>4</v>
      </c>
      <c r="BC2" s="39" t="s">
        <v>29</v>
      </c>
      <c r="BD2" s="38" t="s">
        <v>30</v>
      </c>
      <c r="BE2" s="38" t="s">
        <v>1</v>
      </c>
      <c r="BF2" s="15"/>
      <c r="BG2" s="15"/>
      <c r="BH2" s="15"/>
      <c r="BI2" s="15"/>
      <c r="BQ2" s="1"/>
      <c r="BR2" s="37" t="s">
        <v>3</v>
      </c>
      <c r="BS2" s="38" t="s">
        <v>4</v>
      </c>
      <c r="BT2" s="39" t="s">
        <v>29</v>
      </c>
      <c r="BU2" s="38" t="s">
        <v>30</v>
      </c>
      <c r="BV2" s="38" t="s">
        <v>1</v>
      </c>
      <c r="BW2" s="15"/>
      <c r="BX2" s="15"/>
      <c r="BY2" s="15"/>
      <c r="BZ2" s="15"/>
      <c r="CH2" s="1"/>
      <c r="CI2" s="37" t="s">
        <v>3</v>
      </c>
      <c r="CJ2" s="38" t="s">
        <v>4</v>
      </c>
      <c r="CK2" s="39" t="s">
        <v>29</v>
      </c>
      <c r="CL2" s="38" t="s">
        <v>30</v>
      </c>
      <c r="CM2" s="38" t="s">
        <v>1</v>
      </c>
      <c r="CN2" s="15"/>
      <c r="CO2" s="15"/>
      <c r="CP2" s="15"/>
      <c r="CQ2" s="15"/>
      <c r="CY2" s="1"/>
      <c r="CZ2" s="37" t="s">
        <v>3</v>
      </c>
      <c r="DA2" s="38" t="s">
        <v>4</v>
      </c>
      <c r="DB2" s="39" t="s">
        <v>29</v>
      </c>
      <c r="DC2" s="38" t="s">
        <v>30</v>
      </c>
      <c r="DD2" s="38" t="s">
        <v>1</v>
      </c>
      <c r="DE2" s="15"/>
      <c r="DF2" s="15"/>
      <c r="DG2" s="15"/>
      <c r="DH2" s="15"/>
      <c r="DP2" s="1"/>
      <c r="DQ2" s="37" t="s">
        <v>3</v>
      </c>
      <c r="DR2" s="38" t="s">
        <v>4</v>
      </c>
      <c r="DS2" s="39" t="s">
        <v>29</v>
      </c>
      <c r="DT2" s="38" t="s">
        <v>30</v>
      </c>
      <c r="DU2" s="38" t="s">
        <v>1</v>
      </c>
      <c r="DV2" s="15"/>
      <c r="DW2" s="15"/>
      <c r="DX2" s="15"/>
      <c r="DY2" s="15"/>
      <c r="EG2" s="1"/>
      <c r="EH2" s="37" t="s">
        <v>3</v>
      </c>
      <c r="EI2" s="38" t="s">
        <v>4</v>
      </c>
      <c r="EJ2" s="39" t="s">
        <v>29</v>
      </c>
      <c r="EK2" s="38" t="s">
        <v>30</v>
      </c>
      <c r="EL2" s="38" t="s">
        <v>1</v>
      </c>
      <c r="EM2" s="15"/>
      <c r="EN2" s="15"/>
      <c r="EO2" s="15"/>
      <c r="EP2" s="15"/>
      <c r="EX2" s="1"/>
      <c r="EY2" s="37" t="s">
        <v>3</v>
      </c>
      <c r="EZ2" s="38" t="s">
        <v>4</v>
      </c>
      <c r="FA2" s="39" t="s">
        <v>29</v>
      </c>
      <c r="FB2" s="38" t="s">
        <v>30</v>
      </c>
      <c r="FC2" s="38" t="s">
        <v>1</v>
      </c>
      <c r="FD2" s="15"/>
      <c r="FE2" s="15"/>
      <c r="FF2" s="15"/>
      <c r="FG2" s="15"/>
      <c r="FO2" s="1"/>
      <c r="FP2" s="37" t="s">
        <v>3</v>
      </c>
      <c r="FQ2" s="38" t="s">
        <v>4</v>
      </c>
      <c r="FR2" s="39" t="s">
        <v>29</v>
      </c>
      <c r="FS2" s="38" t="s">
        <v>30</v>
      </c>
      <c r="FT2" s="38" t="s">
        <v>1</v>
      </c>
      <c r="FU2" s="15"/>
      <c r="FV2" s="15"/>
      <c r="FW2" s="15"/>
      <c r="FX2" s="15"/>
      <c r="GF2" s="1"/>
      <c r="GG2" s="37" t="s">
        <v>3</v>
      </c>
      <c r="GH2" s="38" t="s">
        <v>4</v>
      </c>
      <c r="GI2" s="39" t="s">
        <v>29</v>
      </c>
      <c r="GJ2" s="38" t="s">
        <v>30</v>
      </c>
      <c r="GK2" s="38" t="s">
        <v>1</v>
      </c>
      <c r="GL2" s="15"/>
      <c r="GM2" s="15"/>
      <c r="GN2" s="15"/>
      <c r="GO2" s="15"/>
    </row>
    <row r="3" spans="1:203">
      <c r="A3" s="4"/>
      <c r="B3" s="31" t="s">
        <v>5</v>
      </c>
      <c r="C3" s="32">
        <v>0</v>
      </c>
      <c r="D3" s="30">
        <v>4.5</v>
      </c>
      <c r="E3" s="28">
        <v>40</v>
      </c>
      <c r="F3" s="28">
        <v>40</v>
      </c>
      <c r="G3" s="16"/>
      <c r="H3" s="16"/>
      <c r="I3" s="16"/>
      <c r="J3" s="16"/>
      <c r="K3" s="12"/>
      <c r="L3" s="12"/>
      <c r="M3" s="12"/>
      <c r="N3" s="12"/>
      <c r="O3" s="12"/>
      <c r="P3" s="12"/>
      <c r="R3" s="4"/>
      <c r="S3" s="31" t="s">
        <v>5</v>
      </c>
      <c r="T3" s="32">
        <v>0</v>
      </c>
      <c r="U3" s="30">
        <v>4.5</v>
      </c>
      <c r="V3" s="28">
        <v>40</v>
      </c>
      <c r="W3" s="28">
        <v>40</v>
      </c>
      <c r="X3" s="16"/>
      <c r="Y3" s="16"/>
      <c r="Z3" s="16"/>
      <c r="AA3" s="16"/>
      <c r="AB3" s="12"/>
      <c r="AC3" s="12"/>
      <c r="AD3" s="12"/>
      <c r="AE3" s="12"/>
      <c r="AF3" s="12"/>
      <c r="AG3" s="12"/>
      <c r="AI3" s="4"/>
      <c r="AJ3" s="31" t="s">
        <v>5</v>
      </c>
      <c r="AK3" s="32">
        <v>0</v>
      </c>
      <c r="AL3" s="30">
        <v>4.5</v>
      </c>
      <c r="AM3" s="28">
        <v>40</v>
      </c>
      <c r="AN3" s="28">
        <v>40</v>
      </c>
      <c r="AO3" s="16"/>
      <c r="AP3" s="16"/>
      <c r="AQ3" s="16"/>
      <c r="AR3" s="16"/>
      <c r="AS3" s="12"/>
      <c r="AT3" s="12"/>
      <c r="AU3" s="12"/>
      <c r="AV3" s="12"/>
      <c r="AW3" s="12"/>
      <c r="AX3" s="12"/>
      <c r="AZ3" s="4"/>
      <c r="BA3" s="31" t="s">
        <v>5</v>
      </c>
      <c r="BB3" s="32">
        <v>0</v>
      </c>
      <c r="BC3" s="30">
        <v>4.5</v>
      </c>
      <c r="BD3" s="28">
        <v>40</v>
      </c>
      <c r="BE3" s="28">
        <v>40</v>
      </c>
      <c r="BF3" s="16"/>
      <c r="BG3" s="16"/>
      <c r="BH3" s="16"/>
      <c r="BI3" s="16"/>
      <c r="BJ3" s="12"/>
      <c r="BK3" s="12"/>
      <c r="BL3" s="12"/>
      <c r="BM3" s="12"/>
      <c r="BN3" s="12"/>
      <c r="BO3" s="12"/>
      <c r="BQ3" s="4"/>
      <c r="BR3" s="31" t="s">
        <v>5</v>
      </c>
      <c r="BS3" s="32">
        <v>0</v>
      </c>
      <c r="BT3" s="30">
        <v>4.5</v>
      </c>
      <c r="BU3" s="28">
        <v>40</v>
      </c>
      <c r="BV3" s="28">
        <v>40</v>
      </c>
      <c r="BW3" s="16"/>
      <c r="BX3" s="16"/>
      <c r="BY3" s="16"/>
      <c r="BZ3" s="16"/>
      <c r="CA3" s="12"/>
      <c r="CB3" s="12"/>
      <c r="CC3" s="12"/>
      <c r="CD3" s="12"/>
      <c r="CE3" s="12"/>
      <c r="CF3" s="12"/>
      <c r="CH3" s="4"/>
      <c r="CI3" s="31" t="s">
        <v>5</v>
      </c>
      <c r="CJ3" s="32">
        <v>0</v>
      </c>
      <c r="CK3" s="30">
        <v>4.5</v>
      </c>
      <c r="CL3" s="28">
        <v>40</v>
      </c>
      <c r="CM3" s="28">
        <v>40</v>
      </c>
      <c r="CN3" s="16"/>
      <c r="CO3" s="16"/>
      <c r="CP3" s="16"/>
      <c r="CQ3" s="16"/>
      <c r="CR3" s="12"/>
      <c r="CS3" s="12"/>
      <c r="CT3" s="12"/>
      <c r="CU3" s="12"/>
      <c r="CV3" s="12"/>
      <c r="CW3" s="12"/>
      <c r="CY3" s="4"/>
      <c r="CZ3" s="31" t="s">
        <v>5</v>
      </c>
      <c r="DA3" s="32">
        <v>0</v>
      </c>
      <c r="DB3" s="30">
        <v>4.5</v>
      </c>
      <c r="DC3" s="28">
        <v>40</v>
      </c>
      <c r="DD3" s="28">
        <v>40</v>
      </c>
      <c r="DE3" s="16"/>
      <c r="DF3" s="16"/>
      <c r="DG3" s="16"/>
      <c r="DH3" s="16"/>
      <c r="DI3" s="12"/>
      <c r="DJ3" s="12"/>
      <c r="DK3" s="12"/>
      <c r="DL3" s="12"/>
      <c r="DM3" s="12"/>
      <c r="DN3" s="12"/>
      <c r="DP3" s="4"/>
      <c r="DQ3" s="31" t="s">
        <v>5</v>
      </c>
      <c r="DR3" s="32">
        <v>0</v>
      </c>
      <c r="DS3" s="30">
        <v>4.5</v>
      </c>
      <c r="DT3" s="28">
        <v>40</v>
      </c>
      <c r="DU3" s="28">
        <v>40</v>
      </c>
      <c r="DV3" s="16"/>
      <c r="DW3" s="16"/>
      <c r="DX3" s="16"/>
      <c r="DY3" s="16"/>
      <c r="DZ3" s="12"/>
      <c r="EA3" s="12"/>
      <c r="EB3" s="12"/>
      <c r="EC3" s="12"/>
      <c r="ED3" s="12"/>
      <c r="EE3" s="12"/>
      <c r="EG3" s="4"/>
      <c r="EH3" s="31" t="s">
        <v>5</v>
      </c>
      <c r="EI3" s="32">
        <v>0</v>
      </c>
      <c r="EJ3" s="30">
        <v>4.5</v>
      </c>
      <c r="EK3" s="28">
        <v>40</v>
      </c>
      <c r="EL3" s="28">
        <v>40</v>
      </c>
      <c r="EM3" s="16"/>
      <c r="EN3" s="16"/>
      <c r="EO3" s="16"/>
      <c r="EP3" s="16"/>
      <c r="EQ3" s="12"/>
      <c r="ER3" s="12"/>
      <c r="ES3" s="12"/>
      <c r="ET3" s="12"/>
      <c r="EU3" s="12"/>
      <c r="EV3" s="12"/>
      <c r="EX3" s="4"/>
      <c r="EY3" s="31" t="s">
        <v>5</v>
      </c>
      <c r="EZ3" s="32">
        <v>0</v>
      </c>
      <c r="FA3" s="30">
        <v>4.5</v>
      </c>
      <c r="FB3" s="28">
        <v>40</v>
      </c>
      <c r="FC3" s="28">
        <v>40</v>
      </c>
      <c r="FD3" s="16"/>
      <c r="FE3" s="16"/>
      <c r="FF3" s="16"/>
      <c r="FG3" s="16"/>
      <c r="FH3" s="12"/>
      <c r="FI3" s="12"/>
      <c r="FJ3" s="12"/>
      <c r="FK3" s="12"/>
      <c r="FL3" s="12"/>
      <c r="FM3" s="12"/>
      <c r="FO3" s="4"/>
      <c r="FP3" s="31" t="s">
        <v>5</v>
      </c>
      <c r="FQ3" s="32">
        <v>0</v>
      </c>
      <c r="FR3" s="30">
        <v>4.5</v>
      </c>
      <c r="FS3" s="28">
        <v>40</v>
      </c>
      <c r="FT3" s="28">
        <v>40</v>
      </c>
      <c r="FU3" s="16"/>
      <c r="FV3" s="16"/>
      <c r="FW3" s="16"/>
      <c r="FX3" s="16"/>
      <c r="FY3" s="12"/>
      <c r="FZ3" s="12"/>
      <c r="GA3" s="12"/>
      <c r="GB3" s="12"/>
      <c r="GC3" s="12"/>
      <c r="GD3" s="12"/>
      <c r="GF3" s="4"/>
      <c r="GG3" s="31" t="s">
        <v>5</v>
      </c>
      <c r="GH3" s="32">
        <v>0</v>
      </c>
      <c r="GI3" s="30">
        <v>4.5</v>
      </c>
      <c r="GJ3" s="28">
        <v>40</v>
      </c>
      <c r="GK3" s="28">
        <v>40</v>
      </c>
      <c r="GL3" s="16"/>
      <c r="GM3" s="16"/>
      <c r="GN3" s="16"/>
      <c r="GO3" s="16"/>
      <c r="GP3" s="12"/>
      <c r="GQ3" s="12"/>
      <c r="GR3" s="12"/>
      <c r="GS3" s="12"/>
      <c r="GT3" s="12"/>
      <c r="GU3" s="12"/>
    </row>
    <row r="4" spans="1:203">
      <c r="A4" s="4">
        <v>0.8</v>
      </c>
      <c r="B4" s="31" t="s">
        <v>6</v>
      </c>
      <c r="C4" s="32">
        <v>6000</v>
      </c>
      <c r="D4" s="30">
        <v>9</v>
      </c>
      <c r="E4" s="28"/>
      <c r="F4" s="29"/>
      <c r="G4" s="16"/>
      <c r="H4" s="16"/>
      <c r="I4" s="16"/>
      <c r="J4" s="16"/>
      <c r="K4" s="12"/>
      <c r="L4" s="12"/>
      <c r="M4" s="12"/>
      <c r="N4" s="12"/>
      <c r="O4" s="12"/>
      <c r="P4" s="12"/>
      <c r="R4" s="4">
        <v>0.8</v>
      </c>
      <c r="S4" s="31" t="s">
        <v>6</v>
      </c>
      <c r="T4" s="32">
        <v>5000</v>
      </c>
      <c r="U4" s="30">
        <v>10</v>
      </c>
      <c r="V4" s="28"/>
      <c r="W4" s="29"/>
      <c r="X4" s="16"/>
      <c r="Y4" s="16"/>
      <c r="Z4" s="16"/>
      <c r="AA4" s="16"/>
      <c r="AB4" s="12"/>
      <c r="AC4" s="12"/>
      <c r="AD4" s="12"/>
      <c r="AE4" s="12"/>
      <c r="AF4" s="12"/>
      <c r="AG4" s="12"/>
      <c r="AI4" s="4">
        <v>0.8</v>
      </c>
      <c r="AJ4" s="31" t="s">
        <v>6</v>
      </c>
      <c r="AK4" s="32">
        <v>6200</v>
      </c>
      <c r="AL4" s="30">
        <v>10</v>
      </c>
      <c r="AM4" s="28"/>
      <c r="AN4" s="29"/>
      <c r="AO4" s="16"/>
      <c r="AP4" s="16"/>
      <c r="AQ4" s="16"/>
      <c r="AR4" s="16"/>
      <c r="AS4" s="12"/>
      <c r="AT4" s="12"/>
      <c r="AU4" s="12"/>
      <c r="AV4" s="12"/>
      <c r="AW4" s="12"/>
      <c r="AX4" s="12"/>
      <c r="AZ4" s="4">
        <v>0.8</v>
      </c>
      <c r="BA4" s="31" t="s">
        <v>6</v>
      </c>
      <c r="BB4" s="32">
        <v>5700</v>
      </c>
      <c r="BC4" s="30">
        <v>10</v>
      </c>
      <c r="BD4" s="28"/>
      <c r="BE4" s="29"/>
      <c r="BF4" s="16"/>
      <c r="BG4" s="16"/>
      <c r="BH4" s="16"/>
      <c r="BI4" s="16"/>
      <c r="BJ4" s="12"/>
      <c r="BK4" s="12"/>
      <c r="BL4" s="12"/>
      <c r="BM4" s="12"/>
      <c r="BN4" s="12"/>
      <c r="BO4" s="12"/>
      <c r="BQ4" s="4">
        <v>0.8</v>
      </c>
      <c r="BR4" s="31" t="s">
        <v>6</v>
      </c>
      <c r="BS4" s="32">
        <v>5500</v>
      </c>
      <c r="BT4" s="30">
        <v>10</v>
      </c>
      <c r="BU4" s="28"/>
      <c r="BV4" s="29"/>
      <c r="BW4" s="16"/>
      <c r="BX4" s="16"/>
      <c r="BY4" s="16"/>
      <c r="BZ4" s="16"/>
      <c r="CA4" s="12"/>
      <c r="CB4" s="12"/>
      <c r="CC4" s="12"/>
      <c r="CD4" s="12"/>
      <c r="CE4" s="12"/>
      <c r="CF4" s="12"/>
      <c r="CH4" s="4">
        <v>0.8</v>
      </c>
      <c r="CI4" s="31" t="s">
        <v>6</v>
      </c>
      <c r="CJ4" s="32">
        <v>5000</v>
      </c>
      <c r="CK4" s="30">
        <v>10</v>
      </c>
      <c r="CL4" s="28"/>
      <c r="CM4" s="29"/>
      <c r="CN4" s="16"/>
      <c r="CO4" s="16"/>
      <c r="CP4" s="16"/>
      <c r="CQ4" s="16"/>
      <c r="CR4" s="12"/>
      <c r="CS4" s="12"/>
      <c r="CT4" s="12"/>
      <c r="CU4" s="12"/>
      <c r="CV4" s="12"/>
      <c r="CW4" s="12"/>
      <c r="CY4" s="4">
        <v>0.8</v>
      </c>
      <c r="CZ4" s="31" t="s">
        <v>6</v>
      </c>
      <c r="DA4" s="32">
        <v>3500</v>
      </c>
      <c r="DB4" s="30">
        <v>12</v>
      </c>
      <c r="DC4" s="28"/>
      <c r="DD4" s="29"/>
      <c r="DE4" s="16"/>
      <c r="DF4" s="16"/>
      <c r="DG4" s="16"/>
      <c r="DH4" s="16"/>
      <c r="DI4" s="12"/>
      <c r="DJ4" s="12"/>
      <c r="DK4" s="12"/>
      <c r="DL4" s="12"/>
      <c r="DM4" s="12"/>
      <c r="DN4" s="12"/>
      <c r="DP4" s="4">
        <v>0.8</v>
      </c>
      <c r="DQ4" s="31" t="s">
        <v>6</v>
      </c>
      <c r="DR4" s="32">
        <v>3500</v>
      </c>
      <c r="DS4" s="30">
        <v>12</v>
      </c>
      <c r="DT4" s="28"/>
      <c r="DU4" s="29"/>
      <c r="DV4" s="16"/>
      <c r="DW4" s="16"/>
      <c r="DX4" s="16"/>
      <c r="DY4" s="16"/>
      <c r="DZ4" s="12"/>
      <c r="EA4" s="12"/>
      <c r="EB4" s="12"/>
      <c r="EC4" s="12"/>
      <c r="ED4" s="12"/>
      <c r="EE4" s="12"/>
      <c r="EG4" s="4">
        <v>0.8</v>
      </c>
      <c r="EH4" s="31" t="s">
        <v>6</v>
      </c>
      <c r="EI4" s="32">
        <v>3500</v>
      </c>
      <c r="EJ4" s="30">
        <v>12</v>
      </c>
      <c r="EK4" s="28"/>
      <c r="EL4" s="29"/>
      <c r="EM4" s="16"/>
      <c r="EN4" s="16"/>
      <c r="EO4" s="16"/>
      <c r="EP4" s="16"/>
      <c r="EQ4" s="12"/>
      <c r="ER4" s="12"/>
      <c r="ES4" s="12"/>
      <c r="ET4" s="12"/>
      <c r="EU4" s="12"/>
      <c r="EV4" s="12"/>
      <c r="EX4" s="4">
        <v>0.8</v>
      </c>
      <c r="EY4" s="31" t="s">
        <v>6</v>
      </c>
      <c r="EZ4" s="32">
        <v>3500</v>
      </c>
      <c r="FA4" s="30">
        <v>12</v>
      </c>
      <c r="FB4" s="28"/>
      <c r="FC4" s="29"/>
      <c r="FD4" s="16"/>
      <c r="FE4" s="16"/>
      <c r="FF4" s="16"/>
      <c r="FG4" s="16"/>
      <c r="FH4" s="12"/>
      <c r="FI4" s="12"/>
      <c r="FJ4" s="12"/>
      <c r="FK4" s="12"/>
      <c r="FL4" s="12"/>
      <c r="FM4" s="12"/>
      <c r="FO4" s="4">
        <v>0.8</v>
      </c>
      <c r="FP4" s="31" t="s">
        <v>6</v>
      </c>
      <c r="FQ4" s="32">
        <v>3500</v>
      </c>
      <c r="FR4" s="30">
        <v>12</v>
      </c>
      <c r="FS4" s="28"/>
      <c r="FT4" s="29"/>
      <c r="FU4" s="16"/>
      <c r="FV4" s="16"/>
      <c r="FW4" s="16"/>
      <c r="FX4" s="16"/>
      <c r="FY4" s="12"/>
      <c r="FZ4" s="12"/>
      <c r="GA4" s="12"/>
      <c r="GB4" s="12"/>
      <c r="GC4" s="12"/>
      <c r="GD4" s="12"/>
      <c r="GF4" s="4">
        <v>0.8</v>
      </c>
      <c r="GG4" s="31" t="s">
        <v>6</v>
      </c>
      <c r="GH4" s="32">
        <v>3500</v>
      </c>
      <c r="GI4" s="30">
        <v>12</v>
      </c>
      <c r="GJ4" s="28"/>
      <c r="GK4" s="29"/>
      <c r="GL4" s="16"/>
      <c r="GM4" s="16"/>
      <c r="GN4" s="16"/>
      <c r="GO4" s="16"/>
      <c r="GP4" s="12"/>
      <c r="GQ4" s="12"/>
      <c r="GR4" s="12"/>
      <c r="GS4" s="12"/>
      <c r="GT4" s="12"/>
      <c r="GU4" s="12"/>
    </row>
    <row r="5" spans="1:203">
      <c r="A5" s="4"/>
      <c r="B5" s="31" t="s">
        <v>7</v>
      </c>
      <c r="C5" s="32"/>
      <c r="D5" s="30"/>
      <c r="E5" s="28"/>
      <c r="F5" s="29"/>
      <c r="G5" s="16"/>
      <c r="H5" s="16"/>
      <c r="I5" s="16"/>
      <c r="J5" s="16"/>
      <c r="K5" s="12"/>
      <c r="L5" s="12"/>
      <c r="M5" s="12"/>
      <c r="N5" s="12"/>
      <c r="O5" s="12"/>
      <c r="P5" s="12"/>
      <c r="R5" s="4"/>
      <c r="S5" s="31" t="s">
        <v>7</v>
      </c>
      <c r="T5" s="32"/>
      <c r="U5" s="30"/>
      <c r="V5" s="28"/>
      <c r="W5" s="29"/>
      <c r="X5" s="16"/>
      <c r="Y5" s="16"/>
      <c r="Z5" s="16"/>
      <c r="AA5" s="16"/>
      <c r="AB5" s="12"/>
      <c r="AC5" s="12"/>
      <c r="AD5" s="12"/>
      <c r="AE5" s="12"/>
      <c r="AF5" s="12"/>
      <c r="AG5" s="12"/>
      <c r="AI5" s="4"/>
      <c r="AJ5" s="31" t="s">
        <v>7</v>
      </c>
      <c r="AK5" s="32"/>
      <c r="AL5" s="30"/>
      <c r="AM5" s="28"/>
      <c r="AN5" s="29"/>
      <c r="AO5" s="16"/>
      <c r="AP5" s="16"/>
      <c r="AQ5" s="16"/>
      <c r="AR5" s="16"/>
      <c r="AS5" s="12"/>
      <c r="AT5" s="12"/>
      <c r="AU5" s="12"/>
      <c r="AV5" s="12"/>
      <c r="AW5" s="12"/>
      <c r="AX5" s="12"/>
      <c r="AZ5" s="4"/>
      <c r="BA5" s="31" t="s">
        <v>7</v>
      </c>
      <c r="BB5" s="32"/>
      <c r="BC5" s="30"/>
      <c r="BD5" s="28"/>
      <c r="BE5" s="29"/>
      <c r="BF5" s="16"/>
      <c r="BG5" s="16"/>
      <c r="BH5" s="16"/>
      <c r="BI5" s="16"/>
      <c r="BJ5" s="12"/>
      <c r="BK5" s="12"/>
      <c r="BL5" s="12"/>
      <c r="BM5" s="12"/>
      <c r="BN5" s="12"/>
      <c r="BO5" s="12"/>
      <c r="BQ5" s="4"/>
      <c r="BR5" s="31" t="s">
        <v>7</v>
      </c>
      <c r="BS5" s="32"/>
      <c r="BT5" s="30"/>
      <c r="BU5" s="28"/>
      <c r="BV5" s="29"/>
      <c r="BW5" s="16"/>
      <c r="BX5" s="16"/>
      <c r="BY5" s="16"/>
      <c r="BZ5" s="16"/>
      <c r="CA5" s="12"/>
      <c r="CB5" s="12"/>
      <c r="CC5" s="12"/>
      <c r="CD5" s="12"/>
      <c r="CE5" s="12"/>
      <c r="CF5" s="12"/>
      <c r="CH5" s="4"/>
      <c r="CI5" s="31" t="s">
        <v>7</v>
      </c>
      <c r="CJ5" s="32"/>
      <c r="CK5" s="30"/>
      <c r="CL5" s="28"/>
      <c r="CM5" s="29"/>
      <c r="CN5" s="16"/>
      <c r="CO5" s="16"/>
      <c r="CP5" s="16"/>
      <c r="CQ5" s="16"/>
      <c r="CR5" s="12"/>
      <c r="CS5" s="12"/>
      <c r="CT5" s="12"/>
      <c r="CU5" s="12"/>
      <c r="CV5" s="12"/>
      <c r="CW5" s="12"/>
      <c r="CY5" s="4"/>
      <c r="CZ5" s="31" t="s">
        <v>7</v>
      </c>
      <c r="DA5" s="32"/>
      <c r="DB5" s="30"/>
      <c r="DC5" s="28"/>
      <c r="DD5" s="29"/>
      <c r="DE5" s="16"/>
      <c r="DF5" s="16"/>
      <c r="DG5" s="16"/>
      <c r="DH5" s="16"/>
      <c r="DI5" s="12"/>
      <c r="DJ5" s="12"/>
      <c r="DK5" s="12"/>
      <c r="DL5" s="12"/>
      <c r="DM5" s="12"/>
      <c r="DN5" s="12"/>
      <c r="DP5" s="4"/>
      <c r="DQ5" s="31" t="s">
        <v>7</v>
      </c>
      <c r="DR5" s="32"/>
      <c r="DS5" s="30"/>
      <c r="DT5" s="28"/>
      <c r="DU5" s="29"/>
      <c r="DV5" s="16"/>
      <c r="DW5" s="16"/>
      <c r="DX5" s="16"/>
      <c r="DY5" s="16"/>
      <c r="DZ5" s="12"/>
      <c r="EA5" s="12"/>
      <c r="EB5" s="12"/>
      <c r="EC5" s="12"/>
      <c r="ED5" s="12"/>
      <c r="EE5" s="12"/>
      <c r="EG5" s="4"/>
      <c r="EH5" s="31" t="s">
        <v>7</v>
      </c>
      <c r="EI5" s="32"/>
      <c r="EJ5" s="30"/>
      <c r="EK5" s="28"/>
      <c r="EL5" s="29"/>
      <c r="EM5" s="16"/>
      <c r="EN5" s="16"/>
      <c r="EO5" s="16"/>
      <c r="EP5" s="16"/>
      <c r="EQ5" s="12"/>
      <c r="ER5" s="12"/>
      <c r="ES5" s="12"/>
      <c r="ET5" s="12"/>
      <c r="EU5" s="12"/>
      <c r="EV5" s="12"/>
      <c r="EX5" s="4"/>
      <c r="EY5" s="31" t="s">
        <v>7</v>
      </c>
      <c r="EZ5" s="32"/>
      <c r="FA5" s="30"/>
      <c r="FB5" s="28"/>
      <c r="FC5" s="29"/>
      <c r="FD5" s="16"/>
      <c r="FE5" s="16"/>
      <c r="FF5" s="16"/>
      <c r="FG5" s="16"/>
      <c r="FH5" s="12"/>
      <c r="FI5" s="12"/>
      <c r="FJ5" s="12"/>
      <c r="FK5" s="12"/>
      <c r="FL5" s="12"/>
      <c r="FM5" s="12"/>
      <c r="FO5" s="4"/>
      <c r="FP5" s="31" t="s">
        <v>7</v>
      </c>
      <c r="FQ5" s="32"/>
      <c r="FR5" s="30"/>
      <c r="FS5" s="28"/>
      <c r="FT5" s="29"/>
      <c r="FU5" s="16"/>
      <c r="FV5" s="16"/>
      <c r="FW5" s="16"/>
      <c r="FX5" s="16"/>
      <c r="FY5" s="12"/>
      <c r="FZ5" s="12"/>
      <c r="GA5" s="12"/>
      <c r="GB5" s="12"/>
      <c r="GC5" s="12"/>
      <c r="GD5" s="12"/>
      <c r="GF5" s="4"/>
      <c r="GG5" s="31" t="s">
        <v>7</v>
      </c>
      <c r="GH5" s="32"/>
      <c r="GI5" s="30"/>
      <c r="GJ5" s="28"/>
      <c r="GK5" s="29"/>
      <c r="GL5" s="16"/>
      <c r="GM5" s="16"/>
      <c r="GN5" s="16"/>
      <c r="GO5" s="16"/>
      <c r="GP5" s="12"/>
      <c r="GQ5" s="12"/>
      <c r="GR5" s="12"/>
      <c r="GS5" s="12"/>
      <c r="GT5" s="12"/>
      <c r="GU5" s="12"/>
    </row>
    <row r="6" spans="1:203">
      <c r="A6" s="4"/>
      <c r="B6" s="31" t="s">
        <v>8</v>
      </c>
      <c r="C6" s="32">
        <v>64200</v>
      </c>
      <c r="D6" s="30">
        <v>53</v>
      </c>
      <c r="E6" s="28">
        <v>180</v>
      </c>
      <c r="F6" s="29"/>
      <c r="G6" s="16"/>
      <c r="H6" s="16"/>
      <c r="I6" s="16"/>
      <c r="J6" s="16"/>
      <c r="K6" s="12"/>
      <c r="L6" s="12"/>
      <c r="M6" s="12"/>
      <c r="N6" s="12"/>
      <c r="O6" s="12"/>
      <c r="P6" s="12"/>
      <c r="R6" s="4"/>
      <c r="S6" s="31" t="s">
        <v>8</v>
      </c>
      <c r="T6" s="32">
        <v>58900</v>
      </c>
      <c r="U6" s="30">
        <v>59</v>
      </c>
      <c r="V6" s="28">
        <v>180</v>
      </c>
      <c r="W6" s="29"/>
      <c r="X6" s="16"/>
      <c r="Y6" s="16"/>
      <c r="Z6" s="16"/>
      <c r="AA6" s="16"/>
      <c r="AB6" s="12"/>
      <c r="AC6" s="12"/>
      <c r="AD6" s="12"/>
      <c r="AE6" s="12"/>
      <c r="AF6" s="12"/>
      <c r="AG6" s="12"/>
      <c r="AI6" s="4"/>
      <c r="AJ6" s="31" t="s">
        <v>8</v>
      </c>
      <c r="AK6" s="32">
        <v>61000</v>
      </c>
      <c r="AL6" s="30">
        <v>60</v>
      </c>
      <c r="AM6" s="28">
        <v>180</v>
      </c>
      <c r="AN6" s="29"/>
      <c r="AO6" s="16"/>
      <c r="AP6" s="16"/>
      <c r="AQ6" s="16"/>
      <c r="AR6" s="16"/>
      <c r="AS6" s="12"/>
      <c r="AT6" s="12"/>
      <c r="AU6" s="12"/>
      <c r="AV6" s="12"/>
      <c r="AW6" s="12"/>
      <c r="AX6" s="12"/>
      <c r="AZ6" s="4"/>
      <c r="BA6" s="31" t="s">
        <v>8</v>
      </c>
      <c r="BB6" s="32">
        <v>56000</v>
      </c>
      <c r="BC6" s="30">
        <v>59</v>
      </c>
      <c r="BD6" s="28">
        <v>180</v>
      </c>
      <c r="BE6" s="29"/>
      <c r="BF6" s="16"/>
      <c r="BG6" s="16"/>
      <c r="BH6" s="16"/>
      <c r="BI6" s="16"/>
      <c r="BJ6" s="12"/>
      <c r="BK6" s="12"/>
      <c r="BL6" s="12"/>
      <c r="BM6" s="12"/>
      <c r="BN6" s="12"/>
      <c r="BO6" s="12"/>
      <c r="BQ6" s="4"/>
      <c r="BR6" s="31" t="s">
        <v>8</v>
      </c>
      <c r="BS6" s="32">
        <v>53500</v>
      </c>
      <c r="BT6" s="30">
        <v>59</v>
      </c>
      <c r="BU6" s="28">
        <v>180</v>
      </c>
      <c r="BV6" s="29"/>
      <c r="BW6" s="16"/>
      <c r="BX6" s="16"/>
      <c r="BY6" s="16"/>
      <c r="BZ6" s="16"/>
      <c r="CA6" s="12"/>
      <c r="CB6" s="12"/>
      <c r="CC6" s="12"/>
      <c r="CD6" s="12"/>
      <c r="CE6" s="12"/>
      <c r="CF6" s="12"/>
      <c r="CH6" s="4"/>
      <c r="CI6" s="31" t="s">
        <v>8</v>
      </c>
      <c r="CJ6" s="32">
        <v>55000</v>
      </c>
      <c r="CK6" s="30">
        <v>60</v>
      </c>
      <c r="CL6" s="28">
        <v>180</v>
      </c>
      <c r="CM6" s="29"/>
      <c r="CN6" s="16"/>
      <c r="CO6" s="16"/>
      <c r="CP6" s="16"/>
      <c r="CQ6" s="16"/>
      <c r="CR6" s="12"/>
      <c r="CS6" s="12"/>
      <c r="CT6" s="12"/>
      <c r="CU6" s="12"/>
      <c r="CV6" s="12"/>
      <c r="CW6" s="12"/>
      <c r="CY6" s="4"/>
      <c r="CZ6" s="31" t="s">
        <v>8</v>
      </c>
      <c r="DA6" s="32">
        <v>22000</v>
      </c>
      <c r="DB6" s="30">
        <v>40</v>
      </c>
      <c r="DC6" s="28">
        <v>180</v>
      </c>
      <c r="DD6" s="29"/>
      <c r="DE6" s="16"/>
      <c r="DF6" s="16"/>
      <c r="DG6" s="16"/>
      <c r="DH6" s="16"/>
      <c r="DI6" s="12"/>
      <c r="DJ6" s="12"/>
      <c r="DK6" s="12"/>
      <c r="DL6" s="12"/>
      <c r="DM6" s="12"/>
      <c r="DN6" s="12"/>
      <c r="DP6" s="4"/>
      <c r="DQ6" s="31" t="s">
        <v>8</v>
      </c>
      <c r="DR6" s="32">
        <v>21000</v>
      </c>
      <c r="DS6" s="30">
        <v>40</v>
      </c>
      <c r="DT6" s="28">
        <v>180</v>
      </c>
      <c r="DU6" s="29"/>
      <c r="DV6" s="16"/>
      <c r="DW6" s="16"/>
      <c r="DX6" s="16"/>
      <c r="DY6" s="16"/>
      <c r="DZ6" s="12"/>
      <c r="EA6" s="12"/>
      <c r="EB6" s="12"/>
      <c r="EC6" s="12"/>
      <c r="ED6" s="12"/>
      <c r="EE6" s="12"/>
      <c r="EG6" s="4"/>
      <c r="EH6" s="31" t="s">
        <v>8</v>
      </c>
      <c r="EI6" s="32">
        <v>21000</v>
      </c>
      <c r="EJ6" s="30">
        <v>40</v>
      </c>
      <c r="EK6" s="28">
        <v>180</v>
      </c>
      <c r="EL6" s="29"/>
      <c r="EM6" s="16"/>
      <c r="EN6" s="16"/>
      <c r="EO6" s="16"/>
      <c r="EP6" s="16"/>
      <c r="EQ6" s="12"/>
      <c r="ER6" s="12"/>
      <c r="ES6" s="12"/>
      <c r="ET6" s="12"/>
      <c r="EU6" s="12"/>
      <c r="EV6" s="12"/>
      <c r="EX6" s="4"/>
      <c r="EY6" s="31" t="s">
        <v>8</v>
      </c>
      <c r="EZ6" s="32">
        <v>21000</v>
      </c>
      <c r="FA6" s="30">
        <v>40</v>
      </c>
      <c r="FB6" s="28">
        <v>180</v>
      </c>
      <c r="FC6" s="29"/>
      <c r="FD6" s="16"/>
      <c r="FE6" s="16"/>
      <c r="FF6" s="16"/>
      <c r="FG6" s="16"/>
      <c r="FH6" s="12"/>
      <c r="FI6" s="12"/>
      <c r="FJ6" s="12"/>
      <c r="FK6" s="12"/>
      <c r="FL6" s="12"/>
      <c r="FM6" s="12"/>
      <c r="FO6" s="4"/>
      <c r="FP6" s="31" t="s">
        <v>8</v>
      </c>
      <c r="FQ6" s="32">
        <v>21500</v>
      </c>
      <c r="FR6" s="30">
        <v>40</v>
      </c>
      <c r="FS6" s="28">
        <v>180</v>
      </c>
      <c r="FT6" s="29"/>
      <c r="FU6" s="16"/>
      <c r="FV6" s="16"/>
      <c r="FW6" s="16"/>
      <c r="FX6" s="16"/>
      <c r="FY6" s="12"/>
      <c r="FZ6" s="12"/>
      <c r="GA6" s="12"/>
      <c r="GB6" s="12"/>
      <c r="GC6" s="12"/>
      <c r="GD6" s="12"/>
      <c r="GF6" s="4"/>
      <c r="GG6" s="31" t="s">
        <v>8</v>
      </c>
      <c r="GH6" s="32">
        <v>22000</v>
      </c>
      <c r="GI6" s="30">
        <v>40</v>
      </c>
      <c r="GJ6" s="28">
        <v>180</v>
      </c>
      <c r="GK6" s="29"/>
      <c r="GL6" s="16"/>
      <c r="GM6" s="16"/>
      <c r="GN6" s="16"/>
      <c r="GO6" s="16"/>
      <c r="GP6" s="12"/>
      <c r="GQ6" s="12"/>
      <c r="GR6" s="12"/>
      <c r="GS6" s="12"/>
      <c r="GT6" s="12"/>
      <c r="GU6" s="12"/>
    </row>
    <row r="7" spans="1:203">
      <c r="A7" s="7"/>
      <c r="B7" s="19" t="s">
        <v>39</v>
      </c>
      <c r="C7" s="20">
        <v>7</v>
      </c>
      <c r="F7" s="18"/>
      <c r="G7" s="18"/>
      <c r="H7" s="18"/>
      <c r="I7" s="18"/>
      <c r="J7" s="18"/>
      <c r="R7" s="7"/>
      <c r="S7" s="19" t="s">
        <v>39</v>
      </c>
      <c r="T7" s="20">
        <v>7</v>
      </c>
      <c r="W7" s="18"/>
      <c r="X7" s="18"/>
      <c r="Y7" s="18"/>
      <c r="Z7" s="18"/>
      <c r="AA7" s="18"/>
      <c r="AI7" s="7"/>
      <c r="AJ7" s="19" t="s">
        <v>39</v>
      </c>
      <c r="AK7" s="20">
        <v>7</v>
      </c>
      <c r="AN7" s="18"/>
      <c r="AO7" s="18"/>
      <c r="AP7" s="18"/>
      <c r="AQ7" s="18"/>
      <c r="AR7" s="18"/>
      <c r="AZ7" s="7"/>
      <c r="BA7" s="19" t="s">
        <v>39</v>
      </c>
      <c r="BB7" s="20">
        <v>7</v>
      </c>
      <c r="BE7" s="18"/>
      <c r="BF7" s="18"/>
      <c r="BG7" s="18"/>
      <c r="BH7" s="18"/>
      <c r="BI7" s="18"/>
      <c r="BQ7" s="7"/>
      <c r="BR7" s="19" t="s">
        <v>39</v>
      </c>
      <c r="BS7" s="20">
        <v>7</v>
      </c>
      <c r="BV7" s="18"/>
      <c r="BW7" s="18"/>
      <c r="BX7" s="18"/>
      <c r="BY7" s="18"/>
      <c r="BZ7" s="18"/>
      <c r="CH7" s="7"/>
      <c r="CI7" s="19" t="s">
        <v>39</v>
      </c>
      <c r="CJ7" s="20">
        <v>7</v>
      </c>
      <c r="CM7" s="18"/>
      <c r="CN7" s="18"/>
      <c r="CO7" s="18"/>
      <c r="CP7" s="18"/>
      <c r="CQ7" s="18"/>
      <c r="CY7" s="7"/>
      <c r="CZ7" s="19" t="s">
        <v>39</v>
      </c>
      <c r="DA7" s="20">
        <v>3</v>
      </c>
      <c r="DD7" s="18"/>
      <c r="DE7" s="18"/>
      <c r="DF7" s="18"/>
      <c r="DG7" s="18"/>
      <c r="DH7" s="18"/>
      <c r="DP7" s="7"/>
      <c r="DQ7" s="19" t="s">
        <v>39</v>
      </c>
      <c r="DR7" s="20">
        <v>3</v>
      </c>
      <c r="DU7" s="18"/>
      <c r="DV7" s="18"/>
      <c r="DW7" s="18"/>
      <c r="DX7" s="18"/>
      <c r="DY7" s="18"/>
      <c r="EG7" s="7"/>
      <c r="EH7" s="19" t="s">
        <v>39</v>
      </c>
      <c r="EI7" s="20">
        <v>3</v>
      </c>
      <c r="EL7" s="18"/>
      <c r="EM7" s="18"/>
      <c r="EN7" s="18"/>
      <c r="EO7" s="18"/>
      <c r="EP7" s="18"/>
      <c r="EX7" s="7"/>
      <c r="EY7" s="19" t="s">
        <v>39</v>
      </c>
      <c r="EZ7" s="20">
        <v>3</v>
      </c>
      <c r="FC7" s="18"/>
      <c r="FD7" s="18"/>
      <c r="FE7" s="18"/>
      <c r="FF7" s="18"/>
      <c r="FG7" s="18"/>
      <c r="FO7" s="7"/>
      <c r="FP7" s="19" t="s">
        <v>39</v>
      </c>
      <c r="FQ7" s="20">
        <v>3</v>
      </c>
      <c r="FT7" s="18"/>
      <c r="FU7" s="18"/>
      <c r="FV7" s="18"/>
      <c r="FW7" s="18"/>
      <c r="FX7" s="18"/>
      <c r="GF7" s="7"/>
      <c r="GG7" s="19" t="s">
        <v>39</v>
      </c>
      <c r="GH7" s="20">
        <v>3</v>
      </c>
      <c r="GK7" s="18"/>
      <c r="GL7" s="18"/>
      <c r="GM7" s="18"/>
      <c r="GN7" s="18"/>
      <c r="GO7" s="18"/>
    </row>
    <row r="8" spans="1:203">
      <c r="A8" s="7"/>
      <c r="B8" s="40" t="s">
        <v>9</v>
      </c>
      <c r="C8" s="41"/>
      <c r="R8" s="7"/>
      <c r="S8" s="40" t="s">
        <v>9</v>
      </c>
      <c r="T8" s="41"/>
      <c r="AI8" s="7"/>
      <c r="AJ8" s="40" t="s">
        <v>9</v>
      </c>
      <c r="AK8" s="41"/>
      <c r="AZ8" s="7"/>
      <c r="BA8" s="40" t="s">
        <v>9</v>
      </c>
      <c r="BB8" s="41"/>
      <c r="BQ8" s="7"/>
      <c r="BR8" s="40" t="s">
        <v>9</v>
      </c>
      <c r="BS8" s="41"/>
      <c r="CH8" s="7"/>
      <c r="CI8" s="40" t="s">
        <v>9</v>
      </c>
      <c r="CJ8" s="41"/>
      <c r="CY8" s="7"/>
      <c r="CZ8" s="40" t="s">
        <v>9</v>
      </c>
      <c r="DA8" s="41"/>
      <c r="DP8" s="7"/>
      <c r="DQ8" s="40" t="s">
        <v>9</v>
      </c>
      <c r="DR8" s="41"/>
      <c r="EG8" s="7"/>
      <c r="EH8" s="40" t="s">
        <v>9</v>
      </c>
      <c r="EI8" s="41"/>
      <c r="EX8" s="7"/>
      <c r="EY8" s="40" t="s">
        <v>9</v>
      </c>
      <c r="EZ8" s="41"/>
      <c r="FO8" s="7"/>
      <c r="FP8" s="40" t="s">
        <v>9</v>
      </c>
      <c r="FQ8" s="41"/>
      <c r="GF8" s="7"/>
      <c r="GG8" s="40" t="s">
        <v>9</v>
      </c>
      <c r="GH8" s="41"/>
    </row>
    <row r="9" spans="1:203">
      <c r="A9" s="7"/>
      <c r="B9" s="40" t="s">
        <v>10</v>
      </c>
      <c r="C9" s="41">
        <f>H25*A1/C18/C17</f>
        <v>9.3773443360840236</v>
      </c>
      <c r="R9" s="7"/>
      <c r="S9" s="40" t="s">
        <v>10</v>
      </c>
      <c r="T9" s="41">
        <f>Y25*R1/T18/T17</f>
        <v>8.6827262371148333</v>
      </c>
      <c r="AI9" s="7"/>
      <c r="AJ9" s="40" t="s">
        <v>10</v>
      </c>
      <c r="AK9" s="41">
        <f>AP25*AI1/AK18/AK17</f>
        <v>11.639546523267455</v>
      </c>
      <c r="AZ9" s="7"/>
      <c r="BA9" s="40" t="s">
        <v>10</v>
      </c>
      <c r="BB9" s="41">
        <f>BG25*AZ1/BB18/BB17</f>
        <v>9.1018923313203803</v>
      </c>
      <c r="BQ9" s="7"/>
      <c r="BR9" s="40" t="s">
        <v>10</v>
      </c>
      <c r="BS9" s="41">
        <f>BX25*BQ1/BS18/BS17</f>
        <v>10.551160997000308</v>
      </c>
      <c r="CH9" s="7"/>
      <c r="CI9" s="40" t="s">
        <v>10</v>
      </c>
      <c r="CJ9" s="41">
        <f>CO25*CH1/CJ18/CJ17</f>
        <v>8.0148242188752281</v>
      </c>
      <c r="CY9" s="7"/>
      <c r="CZ9" s="40" t="s">
        <v>10</v>
      </c>
      <c r="DA9" s="41">
        <f>DF25*CY1/DA18/DA17</f>
        <v>6.706657507288698</v>
      </c>
      <c r="DP9" s="7"/>
      <c r="DQ9" s="40" t="s">
        <v>10</v>
      </c>
      <c r="DR9" s="41">
        <f>DW25*DP1/DR18/DR17</f>
        <v>6.9877748878337336</v>
      </c>
      <c r="EG9" s="7"/>
      <c r="EH9" s="40" t="s">
        <v>10</v>
      </c>
      <c r="EI9" s="41">
        <f>EN25*EG1/EI18/EI17</f>
        <v>6.7066575072887025</v>
      </c>
      <c r="EX9" s="7"/>
      <c r="EY9" s="40" t="s">
        <v>10</v>
      </c>
      <c r="EZ9" s="41">
        <f>FE25*EX1/EZ18/EZ17</f>
        <v>6.630445490160418</v>
      </c>
      <c r="FO9" s="7"/>
      <c r="FP9" s="40" t="s">
        <v>10</v>
      </c>
      <c r="FQ9" s="41">
        <f>FV25*FO1/FQ18/FQ17</f>
        <v>7.0724751895044502</v>
      </c>
      <c r="GF9" s="7"/>
      <c r="GG9" s="40" t="s">
        <v>10</v>
      </c>
      <c r="GH9" s="41">
        <f>GM25*GF1/GH18/GH17</f>
        <v>6.706657507288698</v>
      </c>
    </row>
    <row r="10" spans="1:203">
      <c r="A10" s="7"/>
      <c r="B10" s="40" t="s">
        <v>11</v>
      </c>
      <c r="C10" s="41">
        <f>I25*A1/C18/C17</f>
        <v>0</v>
      </c>
      <c r="R10" s="7"/>
      <c r="S10" s="40" t="s">
        <v>11</v>
      </c>
      <c r="T10" s="41">
        <f>Z25*R1/T18/T17</f>
        <v>0</v>
      </c>
      <c r="AI10" s="7"/>
      <c r="AJ10" s="40" t="s">
        <v>11</v>
      </c>
      <c r="AK10" s="41">
        <f>AQ25*AI1/AK18/AK17</f>
        <v>0</v>
      </c>
      <c r="AZ10" s="7"/>
      <c r="BA10" s="40" t="s">
        <v>11</v>
      </c>
      <c r="BB10" s="41">
        <f>BH25*AZ1/BB18/BB17</f>
        <v>0</v>
      </c>
      <c r="BQ10" s="7"/>
      <c r="BR10" s="40" t="s">
        <v>11</v>
      </c>
      <c r="BS10" s="41">
        <f>BY25*BQ1/BS18/BS17</f>
        <v>0</v>
      </c>
      <c r="CH10" s="7"/>
      <c r="CI10" s="40" t="s">
        <v>11</v>
      </c>
      <c r="CJ10" s="41">
        <f>CP25*CH1/CJ18/CJ17</f>
        <v>0</v>
      </c>
      <c r="CY10" s="7"/>
      <c r="CZ10" s="40" t="s">
        <v>11</v>
      </c>
      <c r="DA10" s="41">
        <f>DG25*CY1/DA18/DA17</f>
        <v>0</v>
      </c>
      <c r="DP10" s="7"/>
      <c r="DQ10" s="40" t="s">
        <v>11</v>
      </c>
      <c r="DR10" s="41">
        <f>DX25*DP1/DR18/DR17</f>
        <v>0</v>
      </c>
      <c r="EG10" s="7"/>
      <c r="EH10" s="40" t="s">
        <v>11</v>
      </c>
      <c r="EI10" s="41">
        <f>EO25*EG1/EI18/EI17</f>
        <v>0</v>
      </c>
      <c r="EX10" s="7"/>
      <c r="EY10" s="40" t="s">
        <v>11</v>
      </c>
      <c r="EZ10" s="41">
        <f>FF25*EX1/EZ18/EZ17</f>
        <v>0</v>
      </c>
      <c r="FO10" s="7"/>
      <c r="FP10" s="40" t="s">
        <v>11</v>
      </c>
      <c r="FQ10" s="41">
        <f>FW25*FO1/FQ18/FQ17</f>
        <v>0</v>
      </c>
      <c r="GF10" s="7"/>
      <c r="GG10" s="40" t="s">
        <v>11</v>
      </c>
      <c r="GH10" s="41">
        <f>GN25*GF1/GH18/GH17</f>
        <v>0</v>
      </c>
    </row>
    <row r="11" spans="1:203">
      <c r="A11" s="7"/>
      <c r="B11" s="40" t="s">
        <v>12</v>
      </c>
      <c r="C11" s="41">
        <f>J25*A1/C17/C18</f>
        <v>74.79651162790698</v>
      </c>
      <c r="R11" s="7"/>
      <c r="S11" s="40" t="s">
        <v>12</v>
      </c>
      <c r="T11" s="41">
        <f>AA25*R1/T17/T18</f>
        <v>75.494186046511629</v>
      </c>
      <c r="AI11" s="7"/>
      <c r="AJ11" s="40" t="s">
        <v>12</v>
      </c>
      <c r="AK11" s="41">
        <f>AR25*AI1/AK17/AK18</f>
        <v>85.97580138277813</v>
      </c>
      <c r="AZ11" s="7"/>
      <c r="BA11" s="40" t="s">
        <v>12</v>
      </c>
      <c r="BB11" s="41">
        <f>BI25*AZ1/BB17/BB18</f>
        <v>66.760224538893354</v>
      </c>
      <c r="BQ11" s="7"/>
      <c r="BR11" s="40" t="s">
        <v>12</v>
      </c>
      <c r="BS11" s="41">
        <f>BZ25*BQ1/BS17/BS18</f>
        <v>77.402520940937208</v>
      </c>
      <c r="CH11" s="7"/>
      <c r="CI11" s="40" t="s">
        <v>12</v>
      </c>
      <c r="CJ11" s="41">
        <f>CQ25*CH1/CJ17/CJ18</f>
        <v>67.016994633273711</v>
      </c>
      <c r="CY11" s="7"/>
      <c r="CZ11" s="40" t="s">
        <v>12</v>
      </c>
      <c r="DA11" s="41">
        <f>DH25*CY1/DA17/DA18</f>
        <v>43.918738305265975</v>
      </c>
      <c r="DP11" s="7"/>
      <c r="DQ11" s="40" t="s">
        <v>12</v>
      </c>
      <c r="DR11" s="41">
        <f>DY25*DP1/DR17/DR18</f>
        <v>44.248711878568443</v>
      </c>
      <c r="EG11" s="7"/>
      <c r="EH11" s="40" t="s">
        <v>12</v>
      </c>
      <c r="EI11" s="41">
        <f>EP25*EG1/EI17/EI18</f>
        <v>42.101042502004816</v>
      </c>
      <c r="EX11" s="7"/>
      <c r="EY11" s="40" t="s">
        <v>12</v>
      </c>
      <c r="EZ11" s="41">
        <f>FG25*EX1/EZ17/EZ18</f>
        <v>41.985993657505283</v>
      </c>
      <c r="FO11" s="7"/>
      <c r="FP11" s="40" t="s">
        <v>12</v>
      </c>
      <c r="FQ11" s="41">
        <f>FX25*FO1/FQ17/FQ18</f>
        <v>45.665961945031711</v>
      </c>
      <c r="GF11" s="7"/>
      <c r="GG11" s="40" t="s">
        <v>12</v>
      </c>
      <c r="GH11" s="41">
        <f>GO25*GF1/GH17/GH18</f>
        <v>43.918738305265975</v>
      </c>
    </row>
    <row r="12" spans="1:203" ht="13.8">
      <c r="A12" s="7"/>
      <c r="B12" s="33" t="s">
        <v>36</v>
      </c>
      <c r="C12" s="34">
        <f>SUM(C8:C11)</f>
        <v>84.173855963991002</v>
      </c>
      <c r="D12" s="3"/>
      <c r="E12" s="3"/>
      <c r="F12" s="3"/>
      <c r="G12" s="3"/>
      <c r="H12" s="3"/>
      <c r="I12" s="3"/>
      <c r="J12" s="3"/>
      <c r="R12" s="7"/>
      <c r="S12" s="33" t="s">
        <v>36</v>
      </c>
      <c r="T12" s="34">
        <f>SUM(T8:T11)</f>
        <v>84.176912283626464</v>
      </c>
      <c r="U12" s="3"/>
      <c r="V12" s="3"/>
      <c r="W12" s="3"/>
      <c r="X12" s="3"/>
      <c r="Y12" s="3"/>
      <c r="Z12" s="3"/>
      <c r="AA12" s="3"/>
      <c r="AI12" s="7"/>
      <c r="AJ12" s="33" t="s">
        <v>36</v>
      </c>
      <c r="AK12" s="34">
        <f>SUM(AK8:AK11)</f>
        <v>97.615347906045585</v>
      </c>
      <c r="AL12" s="3"/>
      <c r="AM12" s="3"/>
      <c r="AN12" s="3"/>
      <c r="AO12" s="3"/>
      <c r="AP12" s="3"/>
      <c r="AQ12" s="3"/>
      <c r="AR12" s="3"/>
      <c r="AZ12" s="7"/>
      <c r="BA12" s="33" t="s">
        <v>36</v>
      </c>
      <c r="BB12" s="34">
        <f>SUM(BB8:BB11)</f>
        <v>75.86211687021374</v>
      </c>
      <c r="BC12" s="3"/>
      <c r="BD12" s="3"/>
      <c r="BE12" s="3"/>
      <c r="BF12" s="3"/>
      <c r="BG12" s="3"/>
      <c r="BH12" s="3"/>
      <c r="BI12" s="3"/>
      <c r="BQ12" s="7"/>
      <c r="BR12" s="33" t="s">
        <v>36</v>
      </c>
      <c r="BS12" s="34">
        <f>SUM(BS8:BS11)</f>
        <v>87.953681937937517</v>
      </c>
      <c r="BT12" s="3"/>
      <c r="BU12" s="3"/>
      <c r="BV12" s="3"/>
      <c r="BW12" s="3"/>
      <c r="BX12" s="3"/>
      <c r="BY12" s="3"/>
      <c r="BZ12" s="3"/>
      <c r="CH12" s="7"/>
      <c r="CI12" s="33" t="s">
        <v>36</v>
      </c>
      <c r="CJ12" s="34">
        <f>SUM(CJ8:CJ11)</f>
        <v>75.031818852148945</v>
      </c>
      <c r="CK12" s="3"/>
      <c r="CL12" s="3"/>
      <c r="CM12" s="3"/>
      <c r="CN12" s="3"/>
      <c r="CO12" s="3"/>
      <c r="CP12" s="3"/>
      <c r="CQ12" s="3"/>
      <c r="CY12" s="7"/>
      <c r="CZ12" s="33" t="s">
        <v>36</v>
      </c>
      <c r="DA12" s="34">
        <f>SUM(DA8:DA11)</f>
        <v>50.625395812554672</v>
      </c>
      <c r="DB12" s="3"/>
      <c r="DC12" s="3"/>
      <c r="DD12" s="3"/>
      <c r="DE12" s="3"/>
      <c r="DF12" s="3"/>
      <c r="DG12" s="3"/>
      <c r="DH12" s="3"/>
      <c r="DP12" s="7"/>
      <c r="DQ12" s="33" t="s">
        <v>36</v>
      </c>
      <c r="DR12" s="34">
        <f>SUM(DR8:DR11)</f>
        <v>51.23648676640218</v>
      </c>
      <c r="DS12" s="3"/>
      <c r="DT12" s="3"/>
      <c r="DU12" s="3"/>
      <c r="DV12" s="3"/>
      <c r="DW12" s="3"/>
      <c r="DX12" s="3"/>
      <c r="DY12" s="3"/>
      <c r="EG12" s="7"/>
      <c r="EH12" s="33" t="s">
        <v>36</v>
      </c>
      <c r="EI12" s="34">
        <f>SUM(EI8:EI11)</f>
        <v>48.807700009293519</v>
      </c>
      <c r="EJ12" s="3"/>
      <c r="EK12" s="3"/>
      <c r="EL12" s="3"/>
      <c r="EM12" s="3"/>
      <c r="EN12" s="3"/>
      <c r="EO12" s="3"/>
      <c r="EP12" s="3"/>
      <c r="EX12" s="7"/>
      <c r="EY12" s="33" t="s">
        <v>36</v>
      </c>
      <c r="EZ12" s="34">
        <f>SUM(EZ8:EZ11)</f>
        <v>48.616439147665702</v>
      </c>
      <c r="FA12" s="3"/>
      <c r="FB12" s="3"/>
      <c r="FC12" s="3"/>
      <c r="FD12" s="3"/>
      <c r="FE12" s="3"/>
      <c r="FF12" s="3"/>
      <c r="FG12" s="3"/>
      <c r="FO12" s="7"/>
      <c r="FP12" s="33" t="s">
        <v>36</v>
      </c>
      <c r="FQ12" s="34">
        <f>SUM(FQ8:FQ11)</f>
        <v>52.738437134536163</v>
      </c>
      <c r="FR12" s="3"/>
      <c r="FS12" s="3"/>
      <c r="FT12" s="3"/>
      <c r="FU12" s="3"/>
      <c r="FV12" s="3"/>
      <c r="FW12" s="3"/>
      <c r="FX12" s="3"/>
      <c r="GF12" s="7"/>
      <c r="GG12" s="33" t="s">
        <v>36</v>
      </c>
      <c r="GH12" s="34">
        <f>SUM(GH8:GH11)</f>
        <v>50.625395812554672</v>
      </c>
      <c r="GI12" s="3"/>
      <c r="GJ12" s="3"/>
      <c r="GK12" s="3"/>
      <c r="GL12" s="3"/>
      <c r="GM12" s="3"/>
      <c r="GN12" s="3"/>
      <c r="GO12" s="3"/>
    </row>
    <row r="13" spans="1:203" ht="13.8">
      <c r="A13" s="7"/>
      <c r="B13" s="33" t="s">
        <v>38</v>
      </c>
      <c r="C13" s="34">
        <f>K25/C17*A1</f>
        <v>14008.514628657169</v>
      </c>
      <c r="D13" s="3"/>
      <c r="E13" s="3"/>
      <c r="F13" s="3"/>
      <c r="G13" s="3"/>
      <c r="H13" s="3"/>
      <c r="I13" s="3"/>
      <c r="J13" s="3"/>
      <c r="R13" s="7"/>
      <c r="S13" s="33" t="s">
        <v>38</v>
      </c>
      <c r="T13" s="34" t="e">
        <f ca="1">AB25/T17*R1</f>
        <v>#NAME?</v>
      </c>
      <c r="U13" s="3"/>
      <c r="V13" s="3"/>
      <c r="W13" s="3"/>
      <c r="X13" s="3"/>
      <c r="Y13" s="3"/>
      <c r="Z13" s="3"/>
      <c r="AA13" s="3"/>
      <c r="AI13" s="7"/>
      <c r="AJ13" s="33" t="s">
        <v>38</v>
      </c>
      <c r="AK13" s="34" t="e">
        <f ca="1">AS25/AK17*AI1</f>
        <v>#NAME?</v>
      </c>
      <c r="AL13" s="3"/>
      <c r="AM13" s="3"/>
      <c r="AN13" s="3"/>
      <c r="AO13" s="3"/>
      <c r="AP13" s="3"/>
      <c r="AQ13" s="3"/>
      <c r="AR13" s="3"/>
      <c r="AZ13" s="7"/>
      <c r="BA13" s="33" t="s">
        <v>38</v>
      </c>
      <c r="BB13" s="34">
        <f>BJ25/BB17*AZ1</f>
        <v>13723.264149370681</v>
      </c>
      <c r="BC13" s="3"/>
      <c r="BD13" s="3"/>
      <c r="BE13" s="3"/>
      <c r="BF13" s="3"/>
      <c r="BG13" s="3"/>
      <c r="BH13" s="3"/>
      <c r="BI13" s="3"/>
      <c r="BQ13" s="7"/>
      <c r="BR13" s="33" t="s">
        <v>38</v>
      </c>
      <c r="BS13" s="34" t="e">
        <f ca="1">CA25/BS17*BQ1</f>
        <v>#NAME?</v>
      </c>
      <c r="BT13" s="3"/>
      <c r="BU13" s="3"/>
      <c r="BV13" s="3"/>
      <c r="BW13" s="3"/>
      <c r="BX13" s="3"/>
      <c r="BY13" s="3"/>
      <c r="BZ13" s="3"/>
      <c r="CH13" s="7"/>
      <c r="CI13" s="33" t="s">
        <v>38</v>
      </c>
      <c r="CJ13" s="34">
        <f>CR25/CJ17*CH1</f>
        <v>13528.771081659297</v>
      </c>
      <c r="CK13" s="3"/>
      <c r="CL13" s="3"/>
      <c r="CM13" s="3"/>
      <c r="CN13" s="3"/>
      <c r="CO13" s="3"/>
      <c r="CP13" s="3"/>
      <c r="CQ13" s="3"/>
      <c r="CY13" s="7"/>
      <c r="CZ13" s="33" t="s">
        <v>38</v>
      </c>
      <c r="DA13" s="34">
        <f>DI25/DA17*CY1</f>
        <v>9349.516545803117</v>
      </c>
      <c r="DB13" s="3"/>
      <c r="DC13" s="3"/>
      <c r="DD13" s="3"/>
      <c r="DE13" s="3"/>
      <c r="DF13" s="3"/>
      <c r="DG13" s="3"/>
      <c r="DH13" s="3"/>
      <c r="DP13" s="7"/>
      <c r="DQ13" s="33" t="s">
        <v>38</v>
      </c>
      <c r="DR13" s="34">
        <f>DZ25/DR17*DP1</f>
        <v>9097.1909644077659</v>
      </c>
      <c r="DS13" s="3"/>
      <c r="DT13" s="3"/>
      <c r="DU13" s="3"/>
      <c r="DV13" s="3"/>
      <c r="DW13" s="3"/>
      <c r="DX13" s="3"/>
      <c r="DY13" s="3"/>
      <c r="EG13" s="7"/>
      <c r="EH13" s="33" t="s">
        <v>38</v>
      </c>
      <c r="EI13" s="34">
        <f>EQ25/EI17*EG1</f>
        <v>9015.7956155705579</v>
      </c>
      <c r="EJ13" s="3"/>
      <c r="EK13" s="3"/>
      <c r="EL13" s="3"/>
      <c r="EM13" s="3"/>
      <c r="EN13" s="3"/>
      <c r="EO13" s="3"/>
      <c r="EP13" s="3"/>
      <c r="EX13" s="7"/>
      <c r="EY13" s="33" t="s">
        <v>38</v>
      </c>
      <c r="EZ13" s="34">
        <f>FH25/EZ17*EX1</f>
        <v>9097.1909644077659</v>
      </c>
      <c r="FA13" s="3"/>
      <c r="FB13" s="3"/>
      <c r="FC13" s="3"/>
      <c r="FD13" s="3"/>
      <c r="FE13" s="3"/>
      <c r="FF13" s="3"/>
      <c r="FG13" s="3"/>
      <c r="FO13" s="7"/>
      <c r="FP13" s="33" t="s">
        <v>38</v>
      </c>
      <c r="FQ13" s="34">
        <f>FY25/FQ17*FO1</f>
        <v>9225.0979411519547</v>
      </c>
      <c r="FR13" s="3"/>
      <c r="FS13" s="3"/>
      <c r="FT13" s="3"/>
      <c r="FU13" s="3"/>
      <c r="FV13" s="3"/>
      <c r="FW13" s="3"/>
      <c r="FX13" s="3"/>
      <c r="GF13" s="7"/>
      <c r="GG13" s="33" t="s">
        <v>38</v>
      </c>
      <c r="GH13" s="34">
        <f>GP25/GH17*GF1</f>
        <v>9349.516545803117</v>
      </c>
      <c r="GI13" s="3"/>
      <c r="GJ13" s="3"/>
      <c r="GK13" s="3"/>
      <c r="GL13" s="3"/>
      <c r="GM13" s="3"/>
      <c r="GN13" s="3"/>
      <c r="GO13" s="3"/>
    </row>
    <row r="14" spans="1:203">
      <c r="A14" s="7"/>
      <c r="B14" s="40" t="s">
        <v>37</v>
      </c>
      <c r="C14" s="41">
        <f>C12/(1-C15)</f>
        <v>101.41428429396507</v>
      </c>
      <c r="D14" s="5"/>
      <c r="E14" s="5"/>
      <c r="F14" s="5"/>
      <c r="G14" s="5"/>
      <c r="H14" s="5"/>
      <c r="I14" s="5"/>
      <c r="J14" s="5"/>
      <c r="R14" s="7"/>
      <c r="S14" s="40" t="s">
        <v>37</v>
      </c>
      <c r="T14" s="41">
        <f>T12/(1-T15)</f>
        <v>101.41796660677888</v>
      </c>
      <c r="U14" s="5"/>
      <c r="V14" s="5"/>
      <c r="W14" s="5"/>
      <c r="X14" s="5"/>
      <c r="Y14" s="5"/>
      <c r="Z14" s="5"/>
      <c r="AA14" s="5"/>
      <c r="AI14" s="7"/>
      <c r="AJ14" s="40" t="s">
        <v>37</v>
      </c>
      <c r="AK14" s="41">
        <f>AK12/(1-AK15)</f>
        <v>117.6088528988501</v>
      </c>
      <c r="AL14" s="5"/>
      <c r="AM14" s="5"/>
      <c r="AN14" s="5"/>
      <c r="AO14" s="5"/>
      <c r="AP14" s="5"/>
      <c r="AQ14" s="5"/>
      <c r="AR14" s="5"/>
      <c r="AZ14" s="7"/>
      <c r="BA14" s="40" t="s">
        <v>37</v>
      </c>
      <c r="BB14" s="41">
        <f>BB12/(1-BB15)</f>
        <v>91.400140807486437</v>
      </c>
      <c r="BC14" s="5"/>
      <c r="BD14" s="5"/>
      <c r="BE14" s="5"/>
      <c r="BF14" s="5"/>
      <c r="BG14" s="5"/>
      <c r="BH14" s="5"/>
      <c r="BI14" s="5"/>
      <c r="BQ14" s="7"/>
      <c r="BR14" s="40" t="s">
        <v>37</v>
      </c>
      <c r="BS14" s="41">
        <f>BS12/(1-BS15)</f>
        <v>105.96829149149099</v>
      </c>
      <c r="BT14" s="5"/>
      <c r="BU14" s="5"/>
      <c r="BV14" s="5"/>
      <c r="BW14" s="5"/>
      <c r="BX14" s="5"/>
      <c r="BY14" s="5"/>
      <c r="BZ14" s="5"/>
      <c r="CH14" s="7"/>
      <c r="CI14" s="40" t="s">
        <v>37</v>
      </c>
      <c r="CJ14" s="41">
        <f>CJ12/(1-CJ15)</f>
        <v>90.399781749577045</v>
      </c>
      <c r="CK14" s="5"/>
      <c r="CL14" s="5"/>
      <c r="CM14" s="5"/>
      <c r="CN14" s="5"/>
      <c r="CO14" s="5"/>
      <c r="CP14" s="5"/>
      <c r="CQ14" s="5"/>
      <c r="CY14" s="7"/>
      <c r="CZ14" s="40" t="s">
        <v>37</v>
      </c>
      <c r="DA14" s="41">
        <f>DA12/(1-DA15)</f>
        <v>60.994452786210452</v>
      </c>
      <c r="DB14" s="5"/>
      <c r="DC14" s="5"/>
      <c r="DD14" s="5"/>
      <c r="DE14" s="5"/>
      <c r="DF14" s="5"/>
      <c r="DG14" s="5"/>
      <c r="DH14" s="5"/>
      <c r="DP14" s="7"/>
      <c r="DQ14" s="40" t="s">
        <v>37</v>
      </c>
      <c r="DR14" s="41">
        <f>DR12/(1-DR15)</f>
        <v>61.730706947472513</v>
      </c>
      <c r="DS14" s="5"/>
      <c r="DT14" s="5"/>
      <c r="DU14" s="5"/>
      <c r="DV14" s="5"/>
      <c r="DW14" s="5"/>
      <c r="DX14" s="5"/>
      <c r="DY14" s="5"/>
      <c r="EG14" s="7"/>
      <c r="EH14" s="40" t="s">
        <v>37</v>
      </c>
      <c r="EI14" s="41">
        <f>EI12/(1-EI15)</f>
        <v>59.521585377187215</v>
      </c>
      <c r="EJ14" s="5"/>
      <c r="EK14" s="5"/>
      <c r="EL14" s="5"/>
      <c r="EM14" s="5"/>
      <c r="EN14" s="5"/>
      <c r="EO14" s="5"/>
      <c r="EP14" s="5"/>
      <c r="EX14" s="7"/>
      <c r="EY14" s="40" t="s">
        <v>37</v>
      </c>
      <c r="EZ14" s="41">
        <f>EZ12/(1-EZ15)</f>
        <v>59.288340423982561</v>
      </c>
      <c r="FA14" s="5"/>
      <c r="FB14" s="5"/>
      <c r="FC14" s="5"/>
      <c r="FD14" s="5"/>
      <c r="FE14" s="5"/>
      <c r="FF14" s="5"/>
      <c r="FG14" s="5"/>
      <c r="FO14" s="7"/>
      <c r="FP14" s="40" t="s">
        <v>37</v>
      </c>
      <c r="FQ14" s="41">
        <f>FQ12/(1-FQ15)</f>
        <v>64.315167237239223</v>
      </c>
      <c r="FR14" s="5"/>
      <c r="FS14" s="5"/>
      <c r="FT14" s="5"/>
      <c r="FU14" s="5"/>
      <c r="FV14" s="5"/>
      <c r="FW14" s="5"/>
      <c r="FX14" s="5"/>
      <c r="GF14" s="7"/>
      <c r="GG14" s="40" t="s">
        <v>37</v>
      </c>
      <c r="GH14" s="41">
        <f>GH12/(1-GH15)</f>
        <v>61.738287576286183</v>
      </c>
      <c r="GI14" s="5"/>
      <c r="GJ14" s="5"/>
      <c r="GK14" s="5"/>
      <c r="GL14" s="5"/>
      <c r="GM14" s="5"/>
      <c r="GN14" s="5"/>
      <c r="GO14" s="5"/>
    </row>
    <row r="15" spans="1:203">
      <c r="A15" s="7"/>
      <c r="B15" s="21" t="s">
        <v>26</v>
      </c>
      <c r="C15" s="22">
        <v>0.17</v>
      </c>
      <c r="D15" s="6"/>
      <c r="E15" s="6"/>
      <c r="F15" s="6"/>
      <c r="G15" s="6"/>
      <c r="H15" s="6"/>
      <c r="I15" s="6"/>
      <c r="J15" s="6"/>
      <c r="R15" s="7"/>
      <c r="S15" s="21" t="s">
        <v>26</v>
      </c>
      <c r="T15" s="22">
        <v>0.17</v>
      </c>
      <c r="U15" s="6"/>
      <c r="V15" s="6"/>
      <c r="W15" s="6"/>
      <c r="X15" s="6"/>
      <c r="Y15" s="6"/>
      <c r="Z15" s="6"/>
      <c r="AA15" s="6"/>
      <c r="AI15" s="7"/>
      <c r="AJ15" s="21" t="s">
        <v>26</v>
      </c>
      <c r="AK15" s="22">
        <v>0.17</v>
      </c>
      <c r="AL15" s="6"/>
      <c r="AM15" s="6"/>
      <c r="AN15" s="6"/>
      <c r="AO15" s="6"/>
      <c r="AP15" s="6"/>
      <c r="AQ15" s="6"/>
      <c r="AR15" s="6"/>
      <c r="AZ15" s="7"/>
      <c r="BA15" s="21" t="s">
        <v>26</v>
      </c>
      <c r="BB15" s="22">
        <v>0.17</v>
      </c>
      <c r="BC15" s="6"/>
      <c r="BD15" s="6"/>
      <c r="BE15" s="6"/>
      <c r="BF15" s="6"/>
      <c r="BG15" s="6"/>
      <c r="BH15" s="6"/>
      <c r="BI15" s="6"/>
      <c r="BQ15" s="7"/>
      <c r="BR15" s="21" t="s">
        <v>26</v>
      </c>
      <c r="BS15" s="22">
        <v>0.17</v>
      </c>
      <c r="BT15" s="6"/>
      <c r="BU15" s="6"/>
      <c r="BV15" s="6"/>
      <c r="BW15" s="6"/>
      <c r="BX15" s="6"/>
      <c r="BY15" s="6"/>
      <c r="BZ15" s="6"/>
      <c r="CH15" s="7"/>
      <c r="CI15" s="21" t="s">
        <v>26</v>
      </c>
      <c r="CJ15" s="22">
        <v>0.17</v>
      </c>
      <c r="CK15" s="6"/>
      <c r="CL15" s="6"/>
      <c r="CM15" s="6"/>
      <c r="CN15" s="6"/>
      <c r="CO15" s="6"/>
      <c r="CP15" s="6"/>
      <c r="CQ15" s="6"/>
      <c r="CY15" s="7"/>
      <c r="CZ15" s="21" t="s">
        <v>26</v>
      </c>
      <c r="DA15" s="22">
        <v>0.17</v>
      </c>
      <c r="DB15" s="6"/>
      <c r="DC15" s="6"/>
      <c r="DD15" s="6"/>
      <c r="DE15" s="6"/>
      <c r="DF15" s="6"/>
      <c r="DG15" s="6"/>
      <c r="DH15" s="6"/>
      <c r="DP15" s="7"/>
      <c r="DQ15" s="21" t="s">
        <v>26</v>
      </c>
      <c r="DR15" s="22">
        <v>0.17</v>
      </c>
      <c r="DS15" s="6"/>
      <c r="DT15" s="6"/>
      <c r="DU15" s="6"/>
      <c r="DV15" s="6"/>
      <c r="DW15" s="6"/>
      <c r="DX15" s="6"/>
      <c r="DY15" s="6"/>
      <c r="EG15" s="7"/>
      <c r="EH15" s="21" t="s">
        <v>26</v>
      </c>
      <c r="EI15" s="22">
        <v>0.18</v>
      </c>
      <c r="EJ15" s="6"/>
      <c r="EK15" s="6"/>
      <c r="EL15" s="6"/>
      <c r="EM15" s="6"/>
      <c r="EN15" s="6"/>
      <c r="EO15" s="6"/>
      <c r="EP15" s="6"/>
      <c r="EX15" s="7"/>
      <c r="EY15" s="21" t="s">
        <v>26</v>
      </c>
      <c r="EZ15" s="22">
        <v>0.18</v>
      </c>
      <c r="FA15" s="6"/>
      <c r="FB15" s="6"/>
      <c r="FC15" s="6"/>
      <c r="FD15" s="6"/>
      <c r="FE15" s="6"/>
      <c r="FF15" s="6"/>
      <c r="FG15" s="6"/>
      <c r="FO15" s="7"/>
      <c r="FP15" s="21" t="s">
        <v>26</v>
      </c>
      <c r="FQ15" s="22">
        <v>0.18</v>
      </c>
      <c r="FR15" s="6"/>
      <c r="FS15" s="6"/>
      <c r="FT15" s="6"/>
      <c r="FU15" s="6"/>
      <c r="FV15" s="6"/>
      <c r="FW15" s="6"/>
      <c r="FX15" s="6"/>
      <c r="GF15" s="7"/>
      <c r="GG15" s="21" t="s">
        <v>26</v>
      </c>
      <c r="GH15" s="22">
        <v>0.18</v>
      </c>
      <c r="GI15" s="6"/>
      <c r="GJ15" s="6"/>
      <c r="GK15" s="6"/>
      <c r="GL15" s="6"/>
      <c r="GM15" s="6"/>
      <c r="GN15" s="6"/>
      <c r="GO15" s="6"/>
    </row>
    <row r="16" spans="1:203">
      <c r="A16" s="7"/>
      <c r="B16" s="21" t="s">
        <v>27</v>
      </c>
      <c r="C16" s="22">
        <v>7.0000000000000007E-2</v>
      </c>
      <c r="D16" s="6"/>
      <c r="E16" s="6"/>
      <c r="F16" s="6"/>
      <c r="G16" s="6"/>
      <c r="H16" s="6"/>
      <c r="I16" s="6"/>
      <c r="J16" s="6"/>
      <c r="R16" s="7"/>
      <c r="S16" s="21" t="s">
        <v>27</v>
      </c>
      <c r="T16" s="22">
        <v>7.0000000000000007E-2</v>
      </c>
      <c r="U16" s="6"/>
      <c r="V16" s="6"/>
      <c r="W16" s="6"/>
      <c r="X16" s="6"/>
      <c r="Y16" s="6"/>
      <c r="Z16" s="6"/>
      <c r="AA16" s="6"/>
      <c r="AI16" s="7"/>
      <c r="AJ16" s="21" t="s">
        <v>27</v>
      </c>
      <c r="AK16" s="22">
        <v>7.0000000000000007E-2</v>
      </c>
      <c r="AL16" s="6"/>
      <c r="AM16" s="6"/>
      <c r="AN16" s="6"/>
      <c r="AO16" s="6"/>
      <c r="AP16" s="6"/>
      <c r="AQ16" s="6"/>
      <c r="AR16" s="6"/>
      <c r="AZ16" s="7"/>
      <c r="BA16" s="21" t="s">
        <v>27</v>
      </c>
      <c r="BB16" s="22">
        <v>7.0000000000000007E-2</v>
      </c>
      <c r="BC16" s="6"/>
      <c r="BD16" s="6"/>
      <c r="BE16" s="6"/>
      <c r="BF16" s="6"/>
      <c r="BG16" s="6"/>
      <c r="BH16" s="6"/>
      <c r="BI16" s="6"/>
      <c r="BQ16" s="7"/>
      <c r="BR16" s="21" t="s">
        <v>27</v>
      </c>
      <c r="BS16" s="22">
        <v>7.0000000000000007E-2</v>
      </c>
      <c r="BT16" s="6"/>
      <c r="BU16" s="6"/>
      <c r="BV16" s="6"/>
      <c r="BW16" s="6"/>
      <c r="BX16" s="6"/>
      <c r="BY16" s="6"/>
      <c r="BZ16" s="6"/>
      <c r="CH16" s="7"/>
      <c r="CI16" s="21" t="s">
        <v>27</v>
      </c>
      <c r="CJ16" s="22">
        <v>7.0000000000000007E-2</v>
      </c>
      <c r="CK16" s="6"/>
      <c r="CL16" s="6"/>
      <c r="CM16" s="6"/>
      <c r="CN16" s="6"/>
      <c r="CO16" s="6"/>
      <c r="CP16" s="6"/>
      <c r="CQ16" s="6"/>
      <c r="CY16" s="7"/>
      <c r="CZ16" s="21" t="s">
        <v>27</v>
      </c>
      <c r="DA16" s="22">
        <v>7.0000000000000007E-2</v>
      </c>
      <c r="DB16" s="6"/>
      <c r="DC16" s="6"/>
      <c r="DD16" s="6"/>
      <c r="DE16" s="6"/>
      <c r="DF16" s="6"/>
      <c r="DG16" s="6"/>
      <c r="DH16" s="6"/>
      <c r="DP16" s="7"/>
      <c r="DQ16" s="21" t="s">
        <v>27</v>
      </c>
      <c r="DR16" s="22">
        <v>7.0000000000000007E-2</v>
      </c>
      <c r="DS16" s="6"/>
      <c r="DT16" s="6"/>
      <c r="DU16" s="6"/>
      <c r="DV16" s="6"/>
      <c r="DW16" s="6"/>
      <c r="DX16" s="6"/>
      <c r="DY16" s="6"/>
      <c r="EG16" s="7"/>
      <c r="EH16" s="21" t="s">
        <v>27</v>
      </c>
      <c r="EI16" s="22">
        <v>7.0000000000000007E-2</v>
      </c>
      <c r="EJ16" s="6"/>
      <c r="EK16" s="6"/>
      <c r="EL16" s="6"/>
      <c r="EM16" s="6"/>
      <c r="EN16" s="6"/>
      <c r="EO16" s="6"/>
      <c r="EP16" s="6"/>
      <c r="EX16" s="7"/>
      <c r="EY16" s="21" t="s">
        <v>27</v>
      </c>
      <c r="EZ16" s="22">
        <v>7.0000000000000007E-2</v>
      </c>
      <c r="FA16" s="6"/>
      <c r="FB16" s="6"/>
      <c r="FC16" s="6"/>
      <c r="FD16" s="6"/>
      <c r="FE16" s="6"/>
      <c r="FF16" s="6"/>
      <c r="FG16" s="6"/>
      <c r="FO16" s="7"/>
      <c r="FP16" s="21" t="s">
        <v>27</v>
      </c>
      <c r="FQ16" s="22">
        <v>7.0000000000000007E-2</v>
      </c>
      <c r="FR16" s="6"/>
      <c r="FS16" s="6"/>
      <c r="FT16" s="6"/>
      <c r="FU16" s="6"/>
      <c r="FV16" s="6"/>
      <c r="FW16" s="6"/>
      <c r="FX16" s="6"/>
      <c r="GF16" s="7"/>
      <c r="GG16" s="21" t="s">
        <v>27</v>
      </c>
      <c r="GH16" s="22">
        <v>7.0000000000000007E-2</v>
      </c>
      <c r="GI16" s="6"/>
      <c r="GJ16" s="6"/>
      <c r="GK16" s="6"/>
      <c r="GL16" s="6"/>
      <c r="GM16" s="6"/>
      <c r="GN16" s="6"/>
      <c r="GO16" s="6"/>
    </row>
    <row r="17" spans="1:203">
      <c r="A17" s="7"/>
      <c r="B17" s="21" t="s">
        <v>0</v>
      </c>
      <c r="C17" s="22">
        <v>0.86</v>
      </c>
      <c r="D17" s="6"/>
      <c r="E17" s="6"/>
      <c r="F17" s="6"/>
      <c r="G17" s="6"/>
      <c r="H17" s="6"/>
      <c r="I17" s="6"/>
      <c r="J17" s="6"/>
      <c r="R17" s="7"/>
      <c r="S17" s="21" t="s">
        <v>0</v>
      </c>
      <c r="T17" s="22">
        <v>0.86</v>
      </c>
      <c r="U17" s="6"/>
      <c r="V17" s="6"/>
      <c r="W17" s="6"/>
      <c r="X17" s="6"/>
      <c r="Y17" s="6"/>
      <c r="Z17" s="6"/>
      <c r="AA17" s="6"/>
      <c r="AI17" s="7"/>
      <c r="AJ17" s="21" t="s">
        <v>0</v>
      </c>
      <c r="AK17" s="22">
        <v>0.86</v>
      </c>
      <c r="AL17" s="6"/>
      <c r="AM17" s="6"/>
      <c r="AN17" s="6"/>
      <c r="AO17" s="6"/>
      <c r="AP17" s="6"/>
      <c r="AQ17" s="6"/>
      <c r="AR17" s="6"/>
      <c r="AZ17" s="7"/>
      <c r="BA17" s="21" t="s">
        <v>0</v>
      </c>
      <c r="BB17" s="22">
        <v>0.86</v>
      </c>
      <c r="BC17" s="6"/>
      <c r="BD17" s="6"/>
      <c r="BE17" s="6"/>
      <c r="BF17" s="6"/>
      <c r="BG17" s="6"/>
      <c r="BH17" s="6"/>
      <c r="BI17" s="6"/>
      <c r="BQ17" s="7"/>
      <c r="BR17" s="21" t="s">
        <v>0</v>
      </c>
      <c r="BS17" s="22">
        <v>0.86</v>
      </c>
      <c r="BT17" s="6"/>
      <c r="BU17" s="6"/>
      <c r="BV17" s="6"/>
      <c r="BW17" s="6"/>
      <c r="BX17" s="6"/>
      <c r="BY17" s="6"/>
      <c r="BZ17" s="6"/>
      <c r="CH17" s="7"/>
      <c r="CI17" s="21" t="s">
        <v>0</v>
      </c>
      <c r="CJ17" s="22">
        <v>0.86</v>
      </c>
      <c r="CK17" s="6"/>
      <c r="CL17" s="6"/>
      <c r="CM17" s="6"/>
      <c r="CN17" s="6"/>
      <c r="CO17" s="6"/>
      <c r="CP17" s="6"/>
      <c r="CQ17" s="6"/>
      <c r="CY17" s="7"/>
      <c r="CZ17" s="21" t="s">
        <v>0</v>
      </c>
      <c r="DA17" s="22">
        <v>0.86</v>
      </c>
      <c r="DB17" s="6"/>
      <c r="DC17" s="6"/>
      <c r="DD17" s="6"/>
      <c r="DE17" s="6"/>
      <c r="DF17" s="6"/>
      <c r="DG17" s="6"/>
      <c r="DH17" s="6"/>
      <c r="DP17" s="7"/>
      <c r="DQ17" s="21" t="s">
        <v>0</v>
      </c>
      <c r="DR17" s="22">
        <v>0.86</v>
      </c>
      <c r="DS17" s="6"/>
      <c r="DT17" s="6"/>
      <c r="DU17" s="6"/>
      <c r="DV17" s="6"/>
      <c r="DW17" s="6"/>
      <c r="DX17" s="6"/>
      <c r="DY17" s="6"/>
      <c r="EG17" s="7"/>
      <c r="EH17" s="21" t="s">
        <v>0</v>
      </c>
      <c r="EI17" s="22">
        <v>0.86</v>
      </c>
      <c r="EJ17" s="6"/>
      <c r="EK17" s="6"/>
      <c r="EL17" s="6"/>
      <c r="EM17" s="6"/>
      <c r="EN17" s="6"/>
      <c r="EO17" s="6"/>
      <c r="EP17" s="6"/>
      <c r="EX17" s="7"/>
      <c r="EY17" s="21" t="s">
        <v>0</v>
      </c>
      <c r="EZ17" s="22">
        <v>0.86</v>
      </c>
      <c r="FA17" s="6"/>
      <c r="FB17" s="6"/>
      <c r="FC17" s="6"/>
      <c r="FD17" s="6"/>
      <c r="FE17" s="6"/>
      <c r="FF17" s="6"/>
      <c r="FG17" s="6"/>
      <c r="FO17" s="7"/>
      <c r="FP17" s="21" t="s">
        <v>0</v>
      </c>
      <c r="FQ17" s="22">
        <v>0.86</v>
      </c>
      <c r="FR17" s="6"/>
      <c r="FS17" s="6"/>
      <c r="FT17" s="6"/>
      <c r="FU17" s="6"/>
      <c r="FV17" s="6"/>
      <c r="FW17" s="6"/>
      <c r="FX17" s="6"/>
      <c r="GF17" s="7"/>
      <c r="GG17" s="21" t="s">
        <v>0</v>
      </c>
      <c r="GH17" s="22">
        <v>0.86</v>
      </c>
      <c r="GI17" s="6"/>
      <c r="GJ17" s="6"/>
      <c r="GK17" s="6"/>
      <c r="GL17" s="6"/>
      <c r="GM17" s="6"/>
      <c r="GN17" s="6"/>
      <c r="GO17" s="6"/>
    </row>
    <row r="18" spans="1:203">
      <c r="A18" s="7"/>
      <c r="B18" s="21" t="s">
        <v>28</v>
      </c>
      <c r="C18" s="23">
        <f>C19*C20</f>
        <v>160</v>
      </c>
      <c r="R18" s="7"/>
      <c r="S18" s="21" t="s">
        <v>28</v>
      </c>
      <c r="T18" s="23">
        <f>T19*T20</f>
        <v>160</v>
      </c>
      <c r="AI18" s="7"/>
      <c r="AJ18" s="21" t="s">
        <v>28</v>
      </c>
      <c r="AK18" s="23">
        <f>AK19*AK20</f>
        <v>148</v>
      </c>
      <c r="AZ18" s="7"/>
      <c r="BA18" s="21" t="s">
        <v>28</v>
      </c>
      <c r="BB18" s="23">
        <f>BB19*BB20</f>
        <v>174</v>
      </c>
      <c r="BQ18" s="7"/>
      <c r="BR18" s="21" t="s">
        <v>28</v>
      </c>
      <c r="BS18" s="23">
        <f>BS19*BS20</f>
        <v>144.83333333333331</v>
      </c>
      <c r="CH18" s="7"/>
      <c r="CI18" s="21" t="s">
        <v>28</v>
      </c>
      <c r="CJ18" s="23">
        <f>CJ19*CJ20</f>
        <v>173.33333333333334</v>
      </c>
      <c r="CY18" s="7"/>
      <c r="CZ18" s="21" t="s">
        <v>28</v>
      </c>
      <c r="DA18" s="23">
        <f>DA19*DA20</f>
        <v>174</v>
      </c>
      <c r="DP18" s="7"/>
      <c r="DQ18" s="21" t="s">
        <v>28</v>
      </c>
      <c r="DR18" s="23">
        <f>DR19*DR20</f>
        <v>167</v>
      </c>
      <c r="EG18" s="7"/>
      <c r="EH18" s="21" t="s">
        <v>28</v>
      </c>
      <c r="EI18" s="23">
        <f>EI19*EI20</f>
        <v>174</v>
      </c>
      <c r="EX18" s="7"/>
      <c r="EY18" s="21" t="s">
        <v>28</v>
      </c>
      <c r="EZ18" s="23">
        <f>EZ19*EZ20</f>
        <v>176</v>
      </c>
      <c r="FO18" s="7"/>
      <c r="FP18" s="21" t="s">
        <v>28</v>
      </c>
      <c r="FQ18" s="23">
        <f>FQ19*FQ20</f>
        <v>165</v>
      </c>
      <c r="GF18" s="7"/>
      <c r="GG18" s="21" t="s">
        <v>28</v>
      </c>
      <c r="GH18" s="23">
        <f>GH19*GH20</f>
        <v>174</v>
      </c>
    </row>
    <row r="19" spans="1:203">
      <c r="A19" s="7"/>
      <c r="B19" s="21" t="s">
        <v>31</v>
      </c>
      <c r="C19" s="43">
        <v>6.666666666666667</v>
      </c>
      <c r="R19" s="7"/>
      <c r="S19" s="21" t="s">
        <v>31</v>
      </c>
      <c r="T19" s="43">
        <v>6.666666666666667</v>
      </c>
      <c r="AI19" s="7"/>
      <c r="AJ19" s="21" t="s">
        <v>31</v>
      </c>
      <c r="AK19" s="43">
        <v>6.7272727272727275</v>
      </c>
      <c r="AZ19" s="7"/>
      <c r="BA19" s="21" t="s">
        <v>31</v>
      </c>
      <c r="BB19" s="43">
        <v>6.6923076923076925</v>
      </c>
      <c r="BQ19" s="7"/>
      <c r="BR19" s="21" t="s">
        <v>31</v>
      </c>
      <c r="BS19" s="43">
        <v>6.583333333333333</v>
      </c>
      <c r="CH19" s="7"/>
      <c r="CI19" s="21" t="s">
        <v>31</v>
      </c>
      <c r="CJ19" s="43">
        <v>6.666666666666667</v>
      </c>
      <c r="CY19" s="7"/>
      <c r="CZ19" s="21" t="s">
        <v>31</v>
      </c>
      <c r="DA19" s="43">
        <v>6.6923076923076925</v>
      </c>
      <c r="DP19" s="7"/>
      <c r="DQ19" s="21" t="s">
        <v>31</v>
      </c>
      <c r="DR19" s="43">
        <v>6.68</v>
      </c>
      <c r="EG19" s="7"/>
      <c r="EH19" s="21" t="s">
        <v>31</v>
      </c>
      <c r="EI19" s="43">
        <v>6.6923076923076925</v>
      </c>
      <c r="EX19" s="7"/>
      <c r="EY19" s="21" t="s">
        <v>31</v>
      </c>
      <c r="EZ19" s="43">
        <v>6.7692307692307692</v>
      </c>
      <c r="FO19" s="7"/>
      <c r="FP19" s="21" t="s">
        <v>31</v>
      </c>
      <c r="FQ19" s="43">
        <v>6.6</v>
      </c>
      <c r="GF19" s="7"/>
      <c r="GG19" s="21" t="s">
        <v>31</v>
      </c>
      <c r="GH19" s="43">
        <v>6.6923076923076925</v>
      </c>
    </row>
    <row r="20" spans="1:203">
      <c r="A20" s="7"/>
      <c r="B20" s="21" t="s">
        <v>32</v>
      </c>
      <c r="C20" s="23">
        <v>24</v>
      </c>
      <c r="R20" s="7"/>
      <c r="S20" s="21" t="s">
        <v>32</v>
      </c>
      <c r="T20" s="23">
        <v>24</v>
      </c>
      <c r="AI20" s="7"/>
      <c r="AJ20" s="21" t="s">
        <v>32</v>
      </c>
      <c r="AK20" s="23">
        <v>22</v>
      </c>
      <c r="AZ20" s="7"/>
      <c r="BA20" s="21" t="s">
        <v>32</v>
      </c>
      <c r="BB20" s="23">
        <v>26</v>
      </c>
      <c r="BQ20" s="7"/>
      <c r="BR20" s="21" t="s">
        <v>32</v>
      </c>
      <c r="BS20" s="23">
        <v>22</v>
      </c>
      <c r="CH20" s="7"/>
      <c r="CI20" s="21" t="s">
        <v>32</v>
      </c>
      <c r="CJ20" s="23">
        <v>26</v>
      </c>
      <c r="CY20" s="7"/>
      <c r="CZ20" s="21" t="s">
        <v>32</v>
      </c>
      <c r="DA20" s="23">
        <v>26</v>
      </c>
      <c r="DP20" s="7"/>
      <c r="DQ20" s="21" t="s">
        <v>32</v>
      </c>
      <c r="DR20" s="23">
        <v>25</v>
      </c>
      <c r="EG20" s="7"/>
      <c r="EH20" s="21" t="s">
        <v>32</v>
      </c>
      <c r="EI20" s="23">
        <v>26</v>
      </c>
      <c r="EX20" s="7"/>
      <c r="EY20" s="21" t="s">
        <v>32</v>
      </c>
      <c r="EZ20" s="23">
        <v>26</v>
      </c>
      <c r="FO20" s="7"/>
      <c r="FP20" s="21" t="s">
        <v>32</v>
      </c>
      <c r="FQ20" s="23">
        <v>25</v>
      </c>
      <c r="GF20" s="7"/>
      <c r="GG20" s="21" t="s">
        <v>32</v>
      </c>
      <c r="GH20" s="23">
        <v>26</v>
      </c>
    </row>
    <row r="21" spans="1:203">
      <c r="A21" s="7"/>
      <c r="B21" s="21" t="s">
        <v>33</v>
      </c>
      <c r="C21" s="23">
        <v>7</v>
      </c>
      <c r="R21" s="7"/>
      <c r="S21" s="21" t="s">
        <v>33</v>
      </c>
      <c r="T21" s="23">
        <v>4</v>
      </c>
      <c r="AI21" s="7"/>
      <c r="AJ21" s="21" t="s">
        <v>33</v>
      </c>
      <c r="AK21" s="23">
        <v>9</v>
      </c>
      <c r="AZ21" s="7"/>
      <c r="BA21" s="21" t="s">
        <v>33</v>
      </c>
      <c r="BB21" s="23">
        <v>4</v>
      </c>
      <c r="BQ21" s="7"/>
      <c r="BR21" s="21" t="s">
        <v>33</v>
      </c>
      <c r="BS21" s="23">
        <v>9</v>
      </c>
      <c r="CH21" s="7"/>
      <c r="CI21" s="21" t="s">
        <v>33</v>
      </c>
      <c r="CJ21" s="23">
        <v>4</v>
      </c>
      <c r="CY21" s="7"/>
      <c r="CZ21" s="21" t="s">
        <v>33</v>
      </c>
      <c r="DA21" s="23">
        <v>5</v>
      </c>
      <c r="DP21" s="7"/>
      <c r="DQ21" s="21" t="s">
        <v>33</v>
      </c>
      <c r="DR21" s="23">
        <v>6</v>
      </c>
      <c r="EG21" s="7"/>
      <c r="EH21" s="21" t="s">
        <v>33</v>
      </c>
      <c r="EI21" s="23">
        <v>4</v>
      </c>
      <c r="EX21" s="7"/>
      <c r="EY21" s="21" t="s">
        <v>33</v>
      </c>
      <c r="EZ21" s="23">
        <v>4</v>
      </c>
      <c r="FO21" s="7"/>
      <c r="FP21" s="21" t="s">
        <v>33</v>
      </c>
      <c r="FQ21" s="23">
        <v>5</v>
      </c>
      <c r="GF21" s="7"/>
      <c r="GG21" s="21" t="s">
        <v>33</v>
      </c>
      <c r="GH21" s="23">
        <v>5</v>
      </c>
    </row>
    <row r="22" spans="1:203">
      <c r="A22" s="7"/>
      <c r="B22" s="21"/>
      <c r="R22" s="7"/>
      <c r="S22" s="21"/>
      <c r="AI22" s="7"/>
      <c r="AJ22" s="21"/>
      <c r="AZ22" s="7"/>
      <c r="BA22" s="21"/>
      <c r="BQ22" s="7"/>
      <c r="BR22" s="21"/>
      <c r="CH22" s="7"/>
      <c r="CI22" s="21"/>
      <c r="CY22" s="7"/>
      <c r="CZ22" s="21"/>
      <c r="DP22" s="7"/>
      <c r="DQ22" s="21"/>
      <c r="EG22" s="7"/>
      <c r="EH22" s="21"/>
      <c r="EX22" s="7"/>
      <c r="EY22" s="21"/>
      <c r="FO22" s="7"/>
      <c r="FP22" s="21"/>
      <c r="GF22" s="7"/>
      <c r="GG22" s="21"/>
    </row>
    <row r="23" spans="1:203">
      <c r="A23" s="7"/>
      <c r="B23" s="70" t="s">
        <v>34</v>
      </c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R23" s="7"/>
      <c r="S23" s="70" t="s">
        <v>34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I23" s="7"/>
      <c r="AJ23" s="70" t="s">
        <v>34</v>
      </c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Z23" s="7"/>
      <c r="BA23" s="70" t="s">
        <v>34</v>
      </c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Q23" s="7"/>
      <c r="BR23" s="70" t="s">
        <v>34</v>
      </c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70"/>
      <c r="CF23" s="70"/>
      <c r="CH23" s="7"/>
      <c r="CI23" s="70" t="s">
        <v>34</v>
      </c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Y23" s="7"/>
      <c r="CZ23" s="70" t="s">
        <v>34</v>
      </c>
      <c r="DA23" s="70"/>
      <c r="DB23" s="70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P23" s="7"/>
      <c r="DQ23" s="70" t="s">
        <v>34</v>
      </c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70"/>
      <c r="EG23" s="7"/>
      <c r="EH23" s="70" t="s">
        <v>34</v>
      </c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70"/>
      <c r="EU23" s="70"/>
      <c r="EV23" s="70"/>
      <c r="EX23" s="7"/>
      <c r="EY23" s="70" t="s">
        <v>34</v>
      </c>
      <c r="EZ23" s="70"/>
      <c r="FA23" s="70"/>
      <c r="FB23" s="70"/>
      <c r="FC23" s="70"/>
      <c r="FD23" s="70"/>
      <c r="FE23" s="70"/>
      <c r="FF23" s="70"/>
      <c r="FG23" s="70"/>
      <c r="FH23" s="70"/>
      <c r="FI23" s="70"/>
      <c r="FJ23" s="70"/>
      <c r="FK23" s="70"/>
      <c r="FL23" s="70"/>
      <c r="FM23" s="70"/>
      <c r="FO23" s="7"/>
      <c r="FP23" s="70" t="s">
        <v>34</v>
      </c>
      <c r="FQ23" s="70"/>
      <c r="FR23" s="70"/>
      <c r="FS23" s="70"/>
      <c r="FT23" s="70"/>
      <c r="FU23" s="70"/>
      <c r="FV23" s="70"/>
      <c r="FW23" s="70"/>
      <c r="FX23" s="70"/>
      <c r="FY23" s="70"/>
      <c r="FZ23" s="70"/>
      <c r="GA23" s="70"/>
      <c r="GB23" s="70"/>
      <c r="GC23" s="70"/>
      <c r="GD23" s="70"/>
      <c r="GF23" s="7"/>
      <c r="GG23" s="70" t="s">
        <v>34</v>
      </c>
      <c r="GH23" s="70"/>
      <c r="GI23" s="70"/>
      <c r="GJ23" s="70"/>
      <c r="GK23" s="70"/>
      <c r="GL23" s="70"/>
      <c r="GM23" s="70"/>
      <c r="GN23" s="70"/>
      <c r="GO23" s="70"/>
      <c r="GP23" s="70"/>
      <c r="GQ23" s="70"/>
      <c r="GR23" s="70"/>
      <c r="GS23" s="70"/>
      <c r="GT23" s="70"/>
      <c r="GU23" s="70"/>
    </row>
    <row r="24" spans="1:203" ht="52.8">
      <c r="A24" s="7"/>
      <c r="B24" s="1" t="s">
        <v>2</v>
      </c>
      <c r="C24" s="35" t="s">
        <v>13</v>
      </c>
      <c r="D24" s="35" t="s">
        <v>14</v>
      </c>
      <c r="E24" s="35" t="s">
        <v>15</v>
      </c>
      <c r="F24" s="35" t="s">
        <v>16</v>
      </c>
      <c r="G24" s="35" t="s">
        <v>17</v>
      </c>
      <c r="H24" s="35" t="s">
        <v>18</v>
      </c>
      <c r="I24" s="35" t="s">
        <v>19</v>
      </c>
      <c r="J24" s="35" t="s">
        <v>20</v>
      </c>
      <c r="K24" s="36" t="s">
        <v>35</v>
      </c>
      <c r="L24" s="36" t="s">
        <v>21</v>
      </c>
      <c r="M24" s="36" t="s">
        <v>22</v>
      </c>
      <c r="N24" s="36" t="s">
        <v>23</v>
      </c>
      <c r="O24" s="36" t="s">
        <v>24</v>
      </c>
      <c r="P24" s="36" t="s">
        <v>25</v>
      </c>
      <c r="R24" s="7"/>
      <c r="S24" s="1" t="s">
        <v>2</v>
      </c>
      <c r="T24" s="35" t="s">
        <v>13</v>
      </c>
      <c r="U24" s="35" t="s">
        <v>14</v>
      </c>
      <c r="V24" s="35" t="s">
        <v>15</v>
      </c>
      <c r="W24" s="35" t="s">
        <v>16</v>
      </c>
      <c r="X24" s="35" t="s">
        <v>17</v>
      </c>
      <c r="Y24" s="35" t="s">
        <v>18</v>
      </c>
      <c r="Z24" s="35" t="s">
        <v>19</v>
      </c>
      <c r="AA24" s="35" t="s">
        <v>20</v>
      </c>
      <c r="AB24" s="36" t="s">
        <v>35</v>
      </c>
      <c r="AC24" s="36" t="s">
        <v>21</v>
      </c>
      <c r="AD24" s="36" t="s">
        <v>22</v>
      </c>
      <c r="AE24" s="36" t="s">
        <v>23</v>
      </c>
      <c r="AF24" s="36" t="s">
        <v>24</v>
      </c>
      <c r="AG24" s="36" t="s">
        <v>25</v>
      </c>
      <c r="AI24" s="7"/>
      <c r="AJ24" s="1" t="s">
        <v>2</v>
      </c>
      <c r="AK24" s="35" t="s">
        <v>13</v>
      </c>
      <c r="AL24" s="35" t="s">
        <v>14</v>
      </c>
      <c r="AM24" s="35" t="s">
        <v>15</v>
      </c>
      <c r="AN24" s="35" t="s">
        <v>16</v>
      </c>
      <c r="AO24" s="35" t="s">
        <v>17</v>
      </c>
      <c r="AP24" s="35" t="s">
        <v>18</v>
      </c>
      <c r="AQ24" s="35" t="s">
        <v>19</v>
      </c>
      <c r="AR24" s="35" t="s">
        <v>20</v>
      </c>
      <c r="AS24" s="36" t="s">
        <v>35</v>
      </c>
      <c r="AT24" s="36" t="s">
        <v>21</v>
      </c>
      <c r="AU24" s="36" t="s">
        <v>22</v>
      </c>
      <c r="AV24" s="36" t="s">
        <v>23</v>
      </c>
      <c r="AW24" s="36" t="s">
        <v>24</v>
      </c>
      <c r="AX24" s="36" t="s">
        <v>25</v>
      </c>
      <c r="AZ24" s="7"/>
      <c r="BA24" s="1" t="s">
        <v>2</v>
      </c>
      <c r="BB24" s="35" t="s">
        <v>13</v>
      </c>
      <c r="BC24" s="35" t="s">
        <v>14</v>
      </c>
      <c r="BD24" s="35" t="s">
        <v>15</v>
      </c>
      <c r="BE24" s="35" t="s">
        <v>16</v>
      </c>
      <c r="BF24" s="35" t="s">
        <v>17</v>
      </c>
      <c r="BG24" s="35" t="s">
        <v>18</v>
      </c>
      <c r="BH24" s="35" t="s">
        <v>19</v>
      </c>
      <c r="BI24" s="35" t="s">
        <v>20</v>
      </c>
      <c r="BJ24" s="36" t="s">
        <v>35</v>
      </c>
      <c r="BK24" s="36" t="s">
        <v>21</v>
      </c>
      <c r="BL24" s="36" t="s">
        <v>22</v>
      </c>
      <c r="BM24" s="36" t="s">
        <v>23</v>
      </c>
      <c r="BN24" s="36" t="s">
        <v>24</v>
      </c>
      <c r="BO24" s="36" t="s">
        <v>25</v>
      </c>
      <c r="BQ24" s="7"/>
      <c r="BR24" s="1" t="s">
        <v>2</v>
      </c>
      <c r="BS24" s="35" t="s">
        <v>13</v>
      </c>
      <c r="BT24" s="35" t="s">
        <v>14</v>
      </c>
      <c r="BU24" s="35" t="s">
        <v>15</v>
      </c>
      <c r="BV24" s="35" t="s">
        <v>16</v>
      </c>
      <c r="BW24" s="35" t="s">
        <v>17</v>
      </c>
      <c r="BX24" s="35" t="s">
        <v>18</v>
      </c>
      <c r="BY24" s="35" t="s">
        <v>19</v>
      </c>
      <c r="BZ24" s="35" t="s">
        <v>20</v>
      </c>
      <c r="CA24" s="36" t="s">
        <v>35</v>
      </c>
      <c r="CB24" s="36" t="s">
        <v>21</v>
      </c>
      <c r="CC24" s="36" t="s">
        <v>22</v>
      </c>
      <c r="CD24" s="36" t="s">
        <v>23</v>
      </c>
      <c r="CE24" s="36" t="s">
        <v>24</v>
      </c>
      <c r="CF24" s="36" t="s">
        <v>25</v>
      </c>
      <c r="CH24" s="7"/>
      <c r="CI24" s="1" t="s">
        <v>2</v>
      </c>
      <c r="CJ24" s="35" t="s">
        <v>13</v>
      </c>
      <c r="CK24" s="35" t="s">
        <v>14</v>
      </c>
      <c r="CL24" s="35" t="s">
        <v>15</v>
      </c>
      <c r="CM24" s="35" t="s">
        <v>16</v>
      </c>
      <c r="CN24" s="35" t="s">
        <v>17</v>
      </c>
      <c r="CO24" s="35" t="s">
        <v>18</v>
      </c>
      <c r="CP24" s="35" t="s">
        <v>19</v>
      </c>
      <c r="CQ24" s="35" t="s">
        <v>20</v>
      </c>
      <c r="CR24" s="36" t="s">
        <v>35</v>
      </c>
      <c r="CS24" s="36" t="s">
        <v>21</v>
      </c>
      <c r="CT24" s="36" t="s">
        <v>22</v>
      </c>
      <c r="CU24" s="36" t="s">
        <v>23</v>
      </c>
      <c r="CV24" s="36" t="s">
        <v>24</v>
      </c>
      <c r="CW24" s="36" t="s">
        <v>25</v>
      </c>
      <c r="CY24" s="7"/>
      <c r="CZ24" s="1" t="s">
        <v>2</v>
      </c>
      <c r="DA24" s="35" t="s">
        <v>13</v>
      </c>
      <c r="DB24" s="35" t="s">
        <v>14</v>
      </c>
      <c r="DC24" s="35" t="s">
        <v>15</v>
      </c>
      <c r="DD24" s="35" t="s">
        <v>16</v>
      </c>
      <c r="DE24" s="35" t="s">
        <v>17</v>
      </c>
      <c r="DF24" s="35" t="s">
        <v>18</v>
      </c>
      <c r="DG24" s="35" t="s">
        <v>19</v>
      </c>
      <c r="DH24" s="35" t="s">
        <v>20</v>
      </c>
      <c r="DI24" s="36" t="s">
        <v>35</v>
      </c>
      <c r="DJ24" s="36" t="s">
        <v>21</v>
      </c>
      <c r="DK24" s="36" t="s">
        <v>22</v>
      </c>
      <c r="DL24" s="36" t="s">
        <v>23</v>
      </c>
      <c r="DM24" s="36" t="s">
        <v>24</v>
      </c>
      <c r="DN24" s="36" t="s">
        <v>25</v>
      </c>
      <c r="DP24" s="7"/>
      <c r="DQ24" s="1" t="s">
        <v>2</v>
      </c>
      <c r="DR24" s="35" t="s">
        <v>13</v>
      </c>
      <c r="DS24" s="35" t="s">
        <v>14</v>
      </c>
      <c r="DT24" s="35" t="s">
        <v>15</v>
      </c>
      <c r="DU24" s="35" t="s">
        <v>16</v>
      </c>
      <c r="DV24" s="35" t="s">
        <v>17</v>
      </c>
      <c r="DW24" s="35" t="s">
        <v>18</v>
      </c>
      <c r="DX24" s="35" t="s">
        <v>19</v>
      </c>
      <c r="DY24" s="35" t="s">
        <v>20</v>
      </c>
      <c r="DZ24" s="36" t="s">
        <v>35</v>
      </c>
      <c r="EA24" s="36" t="s">
        <v>21</v>
      </c>
      <c r="EB24" s="36" t="s">
        <v>22</v>
      </c>
      <c r="EC24" s="36" t="s">
        <v>23</v>
      </c>
      <c r="ED24" s="36" t="s">
        <v>24</v>
      </c>
      <c r="EE24" s="36" t="s">
        <v>25</v>
      </c>
      <c r="EG24" s="7"/>
      <c r="EH24" s="1" t="s">
        <v>2</v>
      </c>
      <c r="EI24" s="35" t="s">
        <v>13</v>
      </c>
      <c r="EJ24" s="35" t="s">
        <v>14</v>
      </c>
      <c r="EK24" s="35" t="s">
        <v>15</v>
      </c>
      <c r="EL24" s="35" t="s">
        <v>16</v>
      </c>
      <c r="EM24" s="35" t="s">
        <v>17</v>
      </c>
      <c r="EN24" s="35" t="s">
        <v>18</v>
      </c>
      <c r="EO24" s="35" t="s">
        <v>19</v>
      </c>
      <c r="EP24" s="35" t="s">
        <v>20</v>
      </c>
      <c r="EQ24" s="36" t="s">
        <v>35</v>
      </c>
      <c r="ER24" s="36" t="s">
        <v>21</v>
      </c>
      <c r="ES24" s="36" t="s">
        <v>22</v>
      </c>
      <c r="ET24" s="36" t="s">
        <v>23</v>
      </c>
      <c r="EU24" s="36" t="s">
        <v>24</v>
      </c>
      <c r="EV24" s="36" t="s">
        <v>25</v>
      </c>
      <c r="EX24" s="7"/>
      <c r="EY24" s="1" t="s">
        <v>2</v>
      </c>
      <c r="EZ24" s="35" t="s">
        <v>13</v>
      </c>
      <c r="FA24" s="35" t="s">
        <v>14</v>
      </c>
      <c r="FB24" s="35" t="s">
        <v>15</v>
      </c>
      <c r="FC24" s="35" t="s">
        <v>16</v>
      </c>
      <c r="FD24" s="35" t="s">
        <v>17</v>
      </c>
      <c r="FE24" s="35" t="s">
        <v>18</v>
      </c>
      <c r="FF24" s="35" t="s">
        <v>19</v>
      </c>
      <c r="FG24" s="35" t="s">
        <v>20</v>
      </c>
      <c r="FH24" s="36" t="s">
        <v>35</v>
      </c>
      <c r="FI24" s="36" t="s">
        <v>21</v>
      </c>
      <c r="FJ24" s="36" t="s">
        <v>22</v>
      </c>
      <c r="FK24" s="36" t="s">
        <v>23</v>
      </c>
      <c r="FL24" s="36" t="s">
        <v>24</v>
      </c>
      <c r="FM24" s="36" t="s">
        <v>25</v>
      </c>
      <c r="FO24" s="7"/>
      <c r="FP24" s="1" t="s">
        <v>2</v>
      </c>
      <c r="FQ24" s="35" t="s">
        <v>13</v>
      </c>
      <c r="FR24" s="35" t="s">
        <v>14</v>
      </c>
      <c r="FS24" s="35" t="s">
        <v>15</v>
      </c>
      <c r="FT24" s="35" t="s">
        <v>16</v>
      </c>
      <c r="FU24" s="35" t="s">
        <v>17</v>
      </c>
      <c r="FV24" s="35" t="s">
        <v>18</v>
      </c>
      <c r="FW24" s="35" t="s">
        <v>19</v>
      </c>
      <c r="FX24" s="35" t="s">
        <v>20</v>
      </c>
      <c r="FY24" s="36" t="s">
        <v>35</v>
      </c>
      <c r="FZ24" s="36" t="s">
        <v>21</v>
      </c>
      <c r="GA24" s="36" t="s">
        <v>22</v>
      </c>
      <c r="GB24" s="36" t="s">
        <v>23</v>
      </c>
      <c r="GC24" s="36" t="s">
        <v>24</v>
      </c>
      <c r="GD24" s="36" t="s">
        <v>25</v>
      </c>
      <c r="GF24" s="7"/>
      <c r="GG24" s="1" t="s">
        <v>2</v>
      </c>
      <c r="GH24" s="35" t="s">
        <v>13</v>
      </c>
      <c r="GI24" s="35" t="s">
        <v>14</v>
      </c>
      <c r="GJ24" s="35" t="s">
        <v>15</v>
      </c>
      <c r="GK24" s="35" t="s">
        <v>16</v>
      </c>
      <c r="GL24" s="35" t="s">
        <v>17</v>
      </c>
      <c r="GM24" s="35" t="s">
        <v>18</v>
      </c>
      <c r="GN24" s="35" t="s">
        <v>19</v>
      </c>
      <c r="GO24" s="35" t="s">
        <v>20</v>
      </c>
      <c r="GP24" s="36" t="s">
        <v>35</v>
      </c>
      <c r="GQ24" s="36" t="s">
        <v>21</v>
      </c>
      <c r="GR24" s="36" t="s">
        <v>22</v>
      </c>
      <c r="GS24" s="36" t="s">
        <v>23</v>
      </c>
      <c r="GT24" s="36" t="s">
        <v>24</v>
      </c>
      <c r="GU24" s="36" t="s">
        <v>25</v>
      </c>
    </row>
    <row r="25" spans="1:203">
      <c r="A25" s="7"/>
      <c r="B25" s="24">
        <f>SUM(B26:B49)</f>
        <v>0.99999999999999989</v>
      </c>
      <c r="C25" s="25">
        <f>C3/A1</f>
        <v>0</v>
      </c>
      <c r="D25" s="25">
        <f>C4/A1*A4</f>
        <v>154.83870967741939</v>
      </c>
      <c r="E25" s="25">
        <f>C5/A1</f>
        <v>0</v>
      </c>
      <c r="F25" s="25">
        <f>C6/A1</f>
        <v>2070.9677419354839</v>
      </c>
      <c r="G25" s="25">
        <f>SUM(G26:G49)</f>
        <v>15</v>
      </c>
      <c r="H25" s="25">
        <f>SUM(H26:H49)</f>
        <v>41.623309053069732</v>
      </c>
      <c r="I25" s="25">
        <f>SUM(I26:I49)</f>
        <v>0</v>
      </c>
      <c r="J25" s="25">
        <f>SUM(J26:J49)</f>
        <v>332</v>
      </c>
      <c r="K25" s="25">
        <f>SUM(K26:K49)</f>
        <v>388.62330905306982</v>
      </c>
      <c r="L25" s="26" t="e">
        <f>SUMPRODUCT(C26:C49,L26:L49)/C25</f>
        <v>#DIV/0!</v>
      </c>
      <c r="M25" s="26">
        <f>SUMPRODUCT(F26:F49,M26:M49)/F25</f>
        <v>0.66800467880212699</v>
      </c>
      <c r="N25" s="27" t="e">
        <f>SUMPRODUCT(C26:C49,N26:N49)/C25</f>
        <v>#DIV/0!</v>
      </c>
      <c r="O25" s="26" t="e">
        <f>SUMPRODUCT(C26:C49,O26:O49)/C25</f>
        <v>#DIV/0!</v>
      </c>
      <c r="P25" s="26">
        <f>SUMPRODUCT(K26:K49,P26:P49)/K25</f>
        <v>0.73223145743609386</v>
      </c>
      <c r="R25" s="7"/>
      <c r="S25" s="24">
        <f>SUM(S26:S49)</f>
        <v>0.99999999999999989</v>
      </c>
      <c r="T25" s="25">
        <f>T3/R1</f>
        <v>0</v>
      </c>
      <c r="U25" s="25">
        <f>T4/R1*R4</f>
        <v>142.85714285714286</v>
      </c>
      <c r="V25" s="25">
        <f>T5/R1</f>
        <v>0</v>
      </c>
      <c r="W25" s="25">
        <f>T6/R1</f>
        <v>2103.5714285714284</v>
      </c>
      <c r="X25" s="25" t="e">
        <f ca="1">SUM(X26:X49)</f>
        <v>#NAME?</v>
      </c>
      <c r="Y25" s="25">
        <f>SUM(Y26:Y49)</f>
        <v>42.669397508107181</v>
      </c>
      <c r="Z25" s="25">
        <f>SUM(Z26:Z49)</f>
        <v>0</v>
      </c>
      <c r="AA25" s="25">
        <f>SUM(AA26:AA49)</f>
        <v>371</v>
      </c>
      <c r="AB25" s="25" t="e">
        <f ca="1">SUM(AB26:AB49)</f>
        <v>#NAME?</v>
      </c>
      <c r="AC25" s="26" t="e">
        <f ca="1">SUMPRODUCT(T26:T49,AC26:AC49)/T25</f>
        <v>#VALUE!</v>
      </c>
      <c r="AD25" s="26">
        <f>SUMPRODUCT(W26:W49,AD26:AD49)/W25</f>
        <v>0.68036722854877252</v>
      </c>
      <c r="AE25" s="27" t="e">
        <f ca="1">SUMPRODUCT(T26:T49,AE26:AE49)/T25</f>
        <v>#VALUE!</v>
      </c>
      <c r="AF25" s="26" t="e">
        <f ca="1">SUMPRODUCT(T26:T49,AF26:AF49)/T25</f>
        <v>#NAME?</v>
      </c>
      <c r="AG25" s="26" t="e">
        <f ca="1">SUMPRODUCT(AB26:AB49,AG26:AG49)/AB25</f>
        <v>#NAME?</v>
      </c>
      <c r="AI25" s="7"/>
      <c r="AJ25" s="24">
        <f>SUM(AJ26:AJ49)</f>
        <v>0.99999999999999989</v>
      </c>
      <c r="AK25" s="25">
        <f>AK3/AI1</f>
        <v>0</v>
      </c>
      <c r="AL25" s="25">
        <f>AK4/AI1*AI4</f>
        <v>160</v>
      </c>
      <c r="AM25" s="25">
        <f>AK5/AI1</f>
        <v>0</v>
      </c>
      <c r="AN25" s="25">
        <f>AK6/AI1</f>
        <v>1967.741935483871</v>
      </c>
      <c r="AO25" s="25" t="e">
        <f ca="1">SUM(AO26:AO49)</f>
        <v>#NAME?</v>
      </c>
      <c r="AP25" s="25">
        <f>SUM(AP26:AP49)</f>
        <v>47.789725209080054</v>
      </c>
      <c r="AQ25" s="25">
        <f>SUM(AQ26:AQ49)</f>
        <v>0</v>
      </c>
      <c r="AR25" s="25">
        <f>SUM(AR26:AR49)</f>
        <v>353</v>
      </c>
      <c r="AS25" s="25" t="e">
        <f ca="1">SUM(AS26:AS49)</f>
        <v>#NAME?</v>
      </c>
      <c r="AT25" s="26" t="e">
        <f ca="1">SUMPRODUCT(AK26:AK49,AT26:AT49)/AK25</f>
        <v>#VALUE!</v>
      </c>
      <c r="AU25" s="26">
        <f>SUMPRODUCT(AN26:AN49,AU26:AU49)/AN25</f>
        <v>0.65474521976934952</v>
      </c>
      <c r="AV25" s="27" t="e">
        <f ca="1">SUMPRODUCT(AK26:AK49,AV26:AV49)/AK25</f>
        <v>#VALUE!</v>
      </c>
      <c r="AW25" s="26" t="e">
        <f ca="1">SUMPRODUCT(AK26:AK49,AW26:AW49)/AK25</f>
        <v>#NAME?</v>
      </c>
      <c r="AX25" s="26" t="e">
        <f ca="1">SUMPRODUCT(AS26:AS49,AX26:AX49)/AS25</f>
        <v>#NAME?</v>
      </c>
      <c r="AZ25" s="7"/>
      <c r="BA25" s="24">
        <f>SUM(BA26:BA49)</f>
        <v>0.99999999999999989</v>
      </c>
      <c r="BB25" s="25">
        <f>BB3/AZ1</f>
        <v>0</v>
      </c>
      <c r="BC25" s="25">
        <f>BB4/AZ1*AZ4</f>
        <v>152</v>
      </c>
      <c r="BD25" s="25">
        <f>BB5/AZ1</f>
        <v>0</v>
      </c>
      <c r="BE25" s="25">
        <f>BB6/AZ1</f>
        <v>1866.6666666666667</v>
      </c>
      <c r="BF25" s="25">
        <f>SUM(BF26:BF49)</f>
        <v>15</v>
      </c>
      <c r="BG25" s="25">
        <f>SUM(BG26:BG49)</f>
        <v>45.400238948626061</v>
      </c>
      <c r="BH25" s="25">
        <f>SUM(BH26:BH49)</f>
        <v>0</v>
      </c>
      <c r="BI25" s="25">
        <f>SUM(BI26:BI49)</f>
        <v>333</v>
      </c>
      <c r="BJ25" s="25">
        <f>SUM(BJ26:BJ49)</f>
        <v>393.40023894862622</v>
      </c>
      <c r="BK25" s="26" t="e">
        <f>SUMPRODUCT(BB26:BB49,BK26:BK49)/BB25</f>
        <v>#DIV/0!</v>
      </c>
      <c r="BL25" s="26">
        <f>SUMPRODUCT(BE26:BE49,BL26:BL49)/BE25</f>
        <v>0.66427006951750989</v>
      </c>
      <c r="BM25" s="27" t="e">
        <f>SUMPRODUCT(BB26:BB49,BM26:BM49)/BB25</f>
        <v>#DIV/0!</v>
      </c>
      <c r="BN25" s="26" t="e">
        <f>SUMPRODUCT(BB26:BB49,BN26:BN49)/BB25</f>
        <v>#DIV/0!</v>
      </c>
      <c r="BO25" s="26">
        <f>SUMPRODUCT(BJ26:BJ49,BO26:BO49)/BJ25</f>
        <v>0.73094911259854922</v>
      </c>
      <c r="BQ25" s="7"/>
      <c r="BR25" s="24">
        <f>SUM(BR26:BR49)</f>
        <v>0.99999999999999989</v>
      </c>
      <c r="BS25" s="25">
        <f>BS3/BQ1</f>
        <v>0</v>
      </c>
      <c r="BT25" s="25">
        <f>BS4/BQ1*BQ4</f>
        <v>141.93548387096774</v>
      </c>
      <c r="BU25" s="25">
        <f>BS5/BQ1</f>
        <v>0</v>
      </c>
      <c r="BV25" s="25">
        <f>BS6/BQ1</f>
        <v>1725.8064516129032</v>
      </c>
      <c r="BW25" s="25" t="e">
        <f ca="1">SUM(BW26:BW49)</f>
        <v>#NAME?</v>
      </c>
      <c r="BX25" s="25">
        <f>SUM(BX26:BX49)</f>
        <v>42.394111072571015</v>
      </c>
      <c r="BY25" s="25">
        <f>SUM(BY26:BY49)</f>
        <v>0</v>
      </c>
      <c r="BZ25" s="25">
        <f>SUM(BZ26:BZ49)</f>
        <v>311</v>
      </c>
      <c r="CA25" s="25" t="e">
        <f ca="1">SUM(CA26:CA49)</f>
        <v>#NAME?</v>
      </c>
      <c r="CB25" s="26" t="e">
        <f ca="1">SUMPRODUCT(BS26:BS49,CB26:CB49)/BS25</f>
        <v>#NAME?</v>
      </c>
      <c r="CC25" s="26">
        <f>SUMPRODUCT(BV26:BV49,CC26:CC49)/BV25</f>
        <v>0.66619753180756514</v>
      </c>
      <c r="CD25" s="27" t="e">
        <f ca="1">SUMPRODUCT(BS26:BS49,CD26:CD49)/BS25</f>
        <v>#NAME?</v>
      </c>
      <c r="CE25" s="26" t="e">
        <f ca="1">SUMPRODUCT(BS26:BS49,CE26:CE49)/BS25</f>
        <v>#NAME?</v>
      </c>
      <c r="CF25" s="26" t="e">
        <f ca="1">SUMPRODUCT(CA26:CA49,CF26:CF49)/CA25</f>
        <v>#NAME?</v>
      </c>
      <c r="CH25" s="7"/>
      <c r="CI25" s="24">
        <f>SUM(CI26:CI49)</f>
        <v>0.99999999999999989</v>
      </c>
      <c r="CJ25" s="25">
        <f>CJ3/CH1</f>
        <v>0</v>
      </c>
      <c r="CK25" s="25">
        <f>CJ4/CH1*CH4</f>
        <v>133.33333333333334</v>
      </c>
      <c r="CL25" s="25">
        <f>CJ5/CH1</f>
        <v>0</v>
      </c>
      <c r="CM25" s="25">
        <f>CJ6/CH1</f>
        <v>1833.3333333333333</v>
      </c>
      <c r="CN25" s="25">
        <f>SUM(CN26:CN49)</f>
        <v>15</v>
      </c>
      <c r="CO25" s="25">
        <f>SUM(CO26:CO49)</f>
        <v>39.824771007566696</v>
      </c>
      <c r="CP25" s="25">
        <f>SUM(CP26:CP49)</f>
        <v>0</v>
      </c>
      <c r="CQ25" s="25">
        <f>SUM(CQ26:CQ49)</f>
        <v>333</v>
      </c>
      <c r="CR25" s="25">
        <f>SUM(CR26:CR49)</f>
        <v>387.82477100756654</v>
      </c>
      <c r="CS25" s="26" t="e">
        <f>SUMPRODUCT(CJ26:CJ49,CS26:CS49)/CJ25</f>
        <v>#DIV/0!</v>
      </c>
      <c r="CT25" s="26">
        <f>SUMPRODUCT(CM26:CM49,CT26:CT49)/CM25</f>
        <v>0.66653705130158514</v>
      </c>
      <c r="CU25" s="27" t="e">
        <f>SUMPRODUCT(CJ26:CJ49,CU26:CU49)/CJ25</f>
        <v>#DIV/0!</v>
      </c>
      <c r="CV25" s="26" t="e">
        <f>SUMPRODUCT(CJ26:CJ49,CV26:CV49)/CJ25</f>
        <v>#DIV/0!</v>
      </c>
      <c r="CW25" s="26">
        <f>SUMPRODUCT(CR26:CR49,CW26:CW49)/CR25</f>
        <v>0.73261690682836944</v>
      </c>
      <c r="CY25" s="7"/>
      <c r="CZ25" s="24">
        <f>SUM(CZ26:CZ49)</f>
        <v>0.99999999999999989</v>
      </c>
      <c r="DA25" s="25">
        <f>DA3/CY1</f>
        <v>0</v>
      </c>
      <c r="DB25" s="25">
        <f>DA4/CY1*CY4</f>
        <v>90.322580645161295</v>
      </c>
      <c r="DC25" s="25">
        <f>DA5/CY1</f>
        <v>0</v>
      </c>
      <c r="DD25" s="25">
        <f>DA6/CY1</f>
        <v>709.67741935483866</v>
      </c>
      <c r="DE25" s="25">
        <f>SUM(DE26:DE49)</f>
        <v>15</v>
      </c>
      <c r="DF25" s="25">
        <f>SUM(DF26:DF49)</f>
        <v>32.373684819054219</v>
      </c>
      <c r="DG25" s="25">
        <f>SUM(DG26:DG49)</f>
        <v>0</v>
      </c>
      <c r="DH25" s="25">
        <f>SUM(DH26:DH49)</f>
        <v>212</v>
      </c>
      <c r="DI25" s="25">
        <f>SUM(DI26:DI49)</f>
        <v>259.37368481905418</v>
      </c>
      <c r="DJ25" s="26" t="e">
        <f>SUMPRODUCT(DA26:DA49,DJ26:DJ49)/DA25</f>
        <v>#DIV/0!</v>
      </c>
      <c r="DK25" s="26">
        <f>SUMPRODUCT(DD26:DD49,DK26:DK49)/DD25</f>
        <v>0.73415983641990468</v>
      </c>
      <c r="DL25" s="27" t="e">
        <f>SUMPRODUCT(DA26:DA49,DL26:DL49)/DA25</f>
        <v>#DIV/0!</v>
      </c>
      <c r="DM25" s="26" t="e">
        <f>SUMPRODUCT(DA26:DA49,DM26:DM49)/DA25</f>
        <v>#DIV/0!</v>
      </c>
      <c r="DN25" s="26">
        <f>SUMPRODUCT(DI26:DI49,DN26:DN49)/DI25</f>
        <v>0.67767325525570776</v>
      </c>
      <c r="DP25" s="7"/>
      <c r="DQ25" s="24">
        <f>SUM(DQ26:DQ49)</f>
        <v>0.99999999999999989</v>
      </c>
      <c r="DR25" s="25">
        <f>DR3/DP1</f>
        <v>0</v>
      </c>
      <c r="DS25" s="25">
        <f>DR4/DP1*DP4</f>
        <v>90.322580645161295</v>
      </c>
      <c r="DT25" s="25">
        <f>DR5/DP1</f>
        <v>0</v>
      </c>
      <c r="DU25" s="25">
        <f>DR6/DP1</f>
        <v>677.41935483870964</v>
      </c>
      <c r="DV25" s="25">
        <f>SUM(DV26:DV49)</f>
        <v>15</v>
      </c>
      <c r="DW25" s="25">
        <f>SUM(DW26:DW49)</f>
        <v>32.373684819054219</v>
      </c>
      <c r="DX25" s="25">
        <f>SUM(DX26:DX49)</f>
        <v>0</v>
      </c>
      <c r="DY25" s="25">
        <f>SUM(DY26:DY49)</f>
        <v>205</v>
      </c>
      <c r="DZ25" s="25">
        <f>SUM(DZ26:DZ49)</f>
        <v>252.37368481905415</v>
      </c>
      <c r="EA25" s="26" t="e">
        <f>SUMPRODUCT(DR26:DR49,EA26:EA49)/DR25</f>
        <v>#DIV/0!</v>
      </c>
      <c r="EB25" s="26">
        <f>SUMPRODUCT(DU26:DU49,EB26:EB49)/DU25</f>
        <v>0.74082592945764858</v>
      </c>
      <c r="EC25" s="27" t="e">
        <f>SUMPRODUCT(DR26:DR49,EC26:EC49)/DR25</f>
        <v>#DIV/0!</v>
      </c>
      <c r="ED25" s="26" t="e">
        <f>SUMPRODUCT(DR26:DR49,ED26:ED49)/DR25</f>
        <v>#DIV/0!</v>
      </c>
      <c r="EE25" s="26">
        <f>SUMPRODUCT(DZ26:DZ49,EE26:EE49)/DZ25</f>
        <v>0.66806549446119179</v>
      </c>
      <c r="EG25" s="7"/>
      <c r="EH25" s="24">
        <f>SUM(EH26:EH49)</f>
        <v>0.99999999999999989</v>
      </c>
      <c r="EI25" s="25">
        <f>EI3/EG1</f>
        <v>0</v>
      </c>
      <c r="EJ25" s="25">
        <f>EI4/EG1*EG4</f>
        <v>93.333333333333343</v>
      </c>
      <c r="EK25" s="25">
        <f>EI5/EG1</f>
        <v>0</v>
      </c>
      <c r="EL25" s="25">
        <f>EI6/EG1</f>
        <v>700</v>
      </c>
      <c r="EM25" s="25">
        <f>SUM(EM26:EM49)</f>
        <v>15</v>
      </c>
      <c r="EN25" s="25">
        <f>SUM(EN26:EN49)</f>
        <v>33.45280764635605</v>
      </c>
      <c r="EO25" s="25">
        <f>SUM(EO26:EO49)</f>
        <v>0</v>
      </c>
      <c r="EP25" s="25">
        <f>SUM(EP26:EP49)</f>
        <v>210</v>
      </c>
      <c r="EQ25" s="25">
        <f>SUM(EQ26:EQ49)</f>
        <v>258.45280764635601</v>
      </c>
      <c r="ER25" s="26" t="e">
        <f>SUMPRODUCT(EI26:EI49,ER26:ER49)/EI25</f>
        <v>#DIV/0!</v>
      </c>
      <c r="ES25" s="26">
        <f>SUMPRODUCT(EL26:EL49,ES26:ES49)/EL25</f>
        <v>0.73987876889022475</v>
      </c>
      <c r="ET25" s="27" t="e">
        <f>SUMPRODUCT(EI26:EI49,ET26:ET49)/EI25</f>
        <v>#DIV/0!</v>
      </c>
      <c r="EU25" s="26" t="e">
        <f>SUMPRODUCT(EI26:EI49,EU26:EU49)/EI25</f>
        <v>#DIV/0!</v>
      </c>
      <c r="EV25" s="26">
        <f>SUMPRODUCT(EQ26:EQ49,EV26:EV49)/EQ25</f>
        <v>0.67409684502484701</v>
      </c>
      <c r="EX25" s="7"/>
      <c r="EY25" s="24">
        <f>SUM(EY26:EY49)</f>
        <v>0.99999999999999989</v>
      </c>
      <c r="EZ25" s="25">
        <f>EZ3/EX1</f>
        <v>0</v>
      </c>
      <c r="FA25" s="25">
        <f>EZ4/EX1*EX4</f>
        <v>90.322580645161295</v>
      </c>
      <c r="FB25" s="25">
        <f>EZ5/EX1</f>
        <v>0</v>
      </c>
      <c r="FC25" s="25">
        <f>EZ6/EX1</f>
        <v>677.41935483870964</v>
      </c>
      <c r="FD25" s="25">
        <f>SUM(FD26:FD49)</f>
        <v>15</v>
      </c>
      <c r="FE25" s="25">
        <f>SUM(FE26:FE49)</f>
        <v>32.373684819054219</v>
      </c>
      <c r="FF25" s="25">
        <f>SUM(FF26:FF49)</f>
        <v>0</v>
      </c>
      <c r="FG25" s="25">
        <f>SUM(FG26:FG49)</f>
        <v>205</v>
      </c>
      <c r="FH25" s="25">
        <f>SUM(FH26:FH49)</f>
        <v>252.37368481905415</v>
      </c>
      <c r="FI25" s="26" t="e">
        <f>SUMPRODUCT(EZ26:EZ49,FI26:FI49)/EZ25</f>
        <v>#DIV/0!</v>
      </c>
      <c r="FJ25" s="26">
        <f>SUMPRODUCT(FC26:FC49,FJ26:FJ49)/FC25</f>
        <v>0.74082592945764858</v>
      </c>
      <c r="FK25" s="27" t="e">
        <f>SUMPRODUCT(EZ26:EZ49,FK26:FK49)/EZ25</f>
        <v>#DIV/0!</v>
      </c>
      <c r="FL25" s="26" t="e">
        <f>SUMPRODUCT(EZ26:EZ49,FL26:FL49)/EZ25</f>
        <v>#DIV/0!</v>
      </c>
      <c r="FM25" s="26">
        <f>SUMPRODUCT(FH26:FH49,FM26:FM49)/FH25</f>
        <v>0.66806549446119179</v>
      </c>
      <c r="FO25" s="7"/>
      <c r="FP25" s="24">
        <f>SUM(FP26:FP49)</f>
        <v>0.99999999999999989</v>
      </c>
      <c r="FQ25" s="25">
        <f>FQ3/FO1</f>
        <v>0</v>
      </c>
      <c r="FR25" s="25">
        <f>FQ4/FO1*FO4</f>
        <v>93.333333333333343</v>
      </c>
      <c r="FS25" s="25">
        <f>FQ5/FO1</f>
        <v>0</v>
      </c>
      <c r="FT25" s="25">
        <f>FQ6/FO1</f>
        <v>716.66666666666663</v>
      </c>
      <c r="FU25" s="25">
        <f>SUM(FU26:FU49)</f>
        <v>15</v>
      </c>
      <c r="FV25" s="25">
        <f>SUM(FV26:FV49)</f>
        <v>33.45280764635605</v>
      </c>
      <c r="FW25" s="25">
        <f>SUM(FW26:FW49)</f>
        <v>0</v>
      </c>
      <c r="FX25" s="25">
        <f>SUM(FX26:FX49)</f>
        <v>216</v>
      </c>
      <c r="FY25" s="25">
        <f>SUM(FY26:FY49)</f>
        <v>264.45280764635601</v>
      </c>
      <c r="FZ25" s="26" t="e">
        <f>SUMPRODUCT(FQ26:FQ49,FZ26:FZ49)/FQ25</f>
        <v>#DIV/0!</v>
      </c>
      <c r="GA25" s="26">
        <f>SUMPRODUCT(FT26:FT49,GA26:GA49)/FT25</f>
        <v>0.73643046580023619</v>
      </c>
      <c r="GB25" s="27" t="e">
        <f>SUMPRODUCT(FQ26:FQ49,GB26:GB49)/FQ25</f>
        <v>#DIV/0!</v>
      </c>
      <c r="GC25" s="26" t="e">
        <f>SUMPRODUCT(FQ26:FQ49,GC26:GC49)/FQ25</f>
        <v>#DIV/0!</v>
      </c>
      <c r="GD25" s="26">
        <f>SUMPRODUCT(FY26:FY49,GD26:GD49)/FY25</f>
        <v>0.67280785373192309</v>
      </c>
      <c r="GF25" s="7"/>
      <c r="GG25" s="24">
        <f>SUM(GG26:GG49)</f>
        <v>0.99999999999999989</v>
      </c>
      <c r="GH25" s="25">
        <f>GH3/GF1</f>
        <v>0</v>
      </c>
      <c r="GI25" s="25">
        <f>GH4/GF1*GF4</f>
        <v>90.322580645161295</v>
      </c>
      <c r="GJ25" s="25">
        <f>GH5/GF1</f>
        <v>0</v>
      </c>
      <c r="GK25" s="25">
        <f>GH6/GF1</f>
        <v>709.67741935483866</v>
      </c>
      <c r="GL25" s="25">
        <f>SUM(GL26:GL49)</f>
        <v>15</v>
      </c>
      <c r="GM25" s="25">
        <f>SUM(GM26:GM49)</f>
        <v>32.373684819054219</v>
      </c>
      <c r="GN25" s="25">
        <f>SUM(GN26:GN49)</f>
        <v>0</v>
      </c>
      <c r="GO25" s="25">
        <f>SUM(GO26:GO49)</f>
        <v>212</v>
      </c>
      <c r="GP25" s="25">
        <f>SUM(GP26:GP49)</f>
        <v>259.37368481905418</v>
      </c>
      <c r="GQ25" s="26" t="e">
        <f>SUMPRODUCT(GH26:GH49,GQ26:GQ49)/GH25</f>
        <v>#DIV/0!</v>
      </c>
      <c r="GR25" s="26">
        <f>SUMPRODUCT(GK26:GK49,GR26:GR49)/GK25</f>
        <v>0.73415983641990468</v>
      </c>
      <c r="GS25" s="27" t="e">
        <f>SUMPRODUCT(GH26:GH49,GS26:GS49)/GH25</f>
        <v>#DIV/0!</v>
      </c>
      <c r="GT25" s="26" t="e">
        <f>SUMPRODUCT(GH26:GH49,GT26:GT49)/GH25</f>
        <v>#DIV/0!</v>
      </c>
      <c r="GU25" s="26">
        <f>SUMPRODUCT(GP26:GP49,GU26:GU49)/GP25</f>
        <v>0.67767325525570776</v>
      </c>
    </row>
    <row r="26" spans="1:203">
      <c r="A26" s="8">
        <v>0</v>
      </c>
      <c r="B26" s="13"/>
      <c r="C26" s="9"/>
      <c r="D26" s="9"/>
      <c r="E26" s="9"/>
      <c r="F26" s="9"/>
      <c r="H26" s="9"/>
      <c r="I26" s="10"/>
      <c r="K26" s="14"/>
      <c r="L26" s="6"/>
      <c r="M26" s="6"/>
      <c r="N26" s="14"/>
      <c r="O26" s="17"/>
      <c r="P26" s="6"/>
      <c r="R26" s="8">
        <v>0</v>
      </c>
      <c r="S26" s="13"/>
      <c r="T26" s="9"/>
      <c r="U26" s="9"/>
      <c r="V26" s="9"/>
      <c r="W26" s="9"/>
      <c r="Y26" s="9"/>
      <c r="Z26" s="10"/>
      <c r="AB26" s="14"/>
      <c r="AC26" s="6"/>
      <c r="AD26" s="6"/>
      <c r="AE26" s="14"/>
      <c r="AF26" s="17"/>
      <c r="AG26" s="6"/>
      <c r="AI26" s="8">
        <v>0</v>
      </c>
      <c r="AJ26" s="13"/>
      <c r="AK26" s="9"/>
      <c r="AL26" s="9"/>
      <c r="AM26" s="9"/>
      <c r="AN26" s="9"/>
      <c r="AP26" s="9"/>
      <c r="AQ26" s="10"/>
      <c r="AS26" s="14"/>
      <c r="AT26" s="6"/>
      <c r="AU26" s="6"/>
      <c r="AV26" s="14"/>
      <c r="AW26" s="17"/>
      <c r="AX26" s="6"/>
      <c r="AZ26" s="8">
        <v>0</v>
      </c>
      <c r="BA26" s="13"/>
      <c r="BB26" s="9"/>
      <c r="BC26" s="9"/>
      <c r="BD26" s="9"/>
      <c r="BE26" s="9"/>
      <c r="BG26" s="9"/>
      <c r="BH26" s="10"/>
      <c r="BJ26" s="14"/>
      <c r="BK26" s="6"/>
      <c r="BL26" s="6"/>
      <c r="BM26" s="14"/>
      <c r="BN26" s="17"/>
      <c r="BO26" s="6"/>
      <c r="BQ26" s="8">
        <v>0</v>
      </c>
      <c r="BR26" s="13"/>
      <c r="BS26" s="9"/>
      <c r="BT26" s="9"/>
      <c r="BU26" s="9"/>
      <c r="BV26" s="9"/>
      <c r="BX26" s="9"/>
      <c r="BY26" s="10"/>
      <c r="CA26" s="14"/>
      <c r="CB26" s="6"/>
      <c r="CC26" s="6"/>
      <c r="CD26" s="14"/>
      <c r="CE26" s="17"/>
      <c r="CF26" s="6"/>
      <c r="CH26" s="8">
        <v>0</v>
      </c>
      <c r="CI26" s="13"/>
      <c r="CJ26" s="9"/>
      <c r="CK26" s="9"/>
      <c r="CL26" s="9"/>
      <c r="CM26" s="9"/>
      <c r="CO26" s="9"/>
      <c r="CP26" s="10"/>
      <c r="CR26" s="14"/>
      <c r="CS26" s="6"/>
      <c r="CT26" s="6"/>
      <c r="CU26" s="14"/>
      <c r="CV26" s="17"/>
      <c r="CW26" s="6"/>
      <c r="CY26" s="8">
        <v>0</v>
      </c>
      <c r="CZ26" s="13"/>
      <c r="DA26" s="9"/>
      <c r="DB26" s="9"/>
      <c r="DC26" s="9"/>
      <c r="DD26" s="9"/>
      <c r="DF26" s="9"/>
      <c r="DG26" s="10"/>
      <c r="DI26" s="14"/>
      <c r="DJ26" s="6"/>
      <c r="DK26" s="6"/>
      <c r="DL26" s="14"/>
      <c r="DM26" s="17"/>
      <c r="DN26" s="6"/>
      <c r="DP26" s="8">
        <v>0</v>
      </c>
      <c r="DQ26" s="13"/>
      <c r="DR26" s="9"/>
      <c r="DS26" s="9"/>
      <c r="DT26" s="9"/>
      <c r="DU26" s="9"/>
      <c r="DW26" s="9"/>
      <c r="DX26" s="10"/>
      <c r="DZ26" s="14"/>
      <c r="EA26" s="6"/>
      <c r="EB26" s="6"/>
      <c r="EC26" s="14"/>
      <c r="ED26" s="17"/>
      <c r="EE26" s="6"/>
      <c r="EG26" s="8">
        <v>0</v>
      </c>
      <c r="EH26" s="13"/>
      <c r="EI26" s="9"/>
      <c r="EJ26" s="9"/>
      <c r="EK26" s="9"/>
      <c r="EL26" s="9"/>
      <c r="EN26" s="9"/>
      <c r="EO26" s="10"/>
      <c r="EQ26" s="14"/>
      <c r="ER26" s="6"/>
      <c r="ES26" s="6"/>
      <c r="ET26" s="14"/>
      <c r="EU26" s="17"/>
      <c r="EV26" s="6"/>
      <c r="EX26" s="8">
        <v>0</v>
      </c>
      <c r="EY26" s="13"/>
      <c r="EZ26" s="9"/>
      <c r="FA26" s="9"/>
      <c r="FB26" s="9"/>
      <c r="FC26" s="9"/>
      <c r="FE26" s="9"/>
      <c r="FF26" s="10"/>
      <c r="FH26" s="14"/>
      <c r="FI26" s="6"/>
      <c r="FJ26" s="6"/>
      <c r="FK26" s="14"/>
      <c r="FL26" s="17"/>
      <c r="FM26" s="6"/>
      <c r="FO26" s="8">
        <v>0</v>
      </c>
      <c r="FP26" s="13"/>
      <c r="FQ26" s="9"/>
      <c r="FR26" s="9"/>
      <c r="FS26" s="9"/>
      <c r="FT26" s="9"/>
      <c r="FV26" s="9"/>
      <c r="FW26" s="10"/>
      <c r="FY26" s="14"/>
      <c r="FZ26" s="6"/>
      <c r="GA26" s="6"/>
      <c r="GB26" s="14"/>
      <c r="GC26" s="17"/>
      <c r="GD26" s="6"/>
      <c r="GF26" s="8">
        <v>0</v>
      </c>
      <c r="GG26" s="13"/>
      <c r="GH26" s="9"/>
      <c r="GI26" s="9"/>
      <c r="GJ26" s="9"/>
      <c r="GK26" s="9"/>
      <c r="GM26" s="9"/>
      <c r="GN26" s="10"/>
      <c r="GP26" s="14"/>
      <c r="GQ26" s="6"/>
      <c r="GR26" s="6"/>
      <c r="GS26" s="14"/>
      <c r="GT26" s="17"/>
      <c r="GU26" s="6"/>
    </row>
    <row r="27" spans="1:203">
      <c r="A27" s="8">
        <v>4.1666666666666664E-2</v>
      </c>
      <c r="B27" s="13"/>
      <c r="C27" s="9"/>
      <c r="D27" s="9"/>
      <c r="E27" s="9"/>
      <c r="F27" s="9"/>
      <c r="H27" s="9"/>
      <c r="I27" s="10"/>
      <c r="K27" s="14"/>
      <c r="L27" s="6"/>
      <c r="M27" s="6"/>
      <c r="N27" s="14"/>
      <c r="O27" s="17"/>
      <c r="P27" s="6"/>
      <c r="R27" s="8">
        <v>4.1666666666666664E-2</v>
      </c>
      <c r="S27" s="13"/>
      <c r="T27" s="9"/>
      <c r="U27" s="9"/>
      <c r="V27" s="9"/>
      <c r="W27" s="9"/>
      <c r="Y27" s="9"/>
      <c r="Z27" s="10"/>
      <c r="AB27" s="14"/>
      <c r="AC27" s="6"/>
      <c r="AD27" s="6"/>
      <c r="AE27" s="14"/>
      <c r="AF27" s="17"/>
      <c r="AG27" s="6"/>
      <c r="AI27" s="8">
        <v>4.1666666666666664E-2</v>
      </c>
      <c r="AJ27" s="13"/>
      <c r="AK27" s="9"/>
      <c r="AL27" s="9"/>
      <c r="AM27" s="9"/>
      <c r="AN27" s="9"/>
      <c r="AP27" s="9"/>
      <c r="AQ27" s="10"/>
      <c r="AS27" s="14"/>
      <c r="AT27" s="6"/>
      <c r="AU27" s="6"/>
      <c r="AV27" s="14"/>
      <c r="AW27" s="17"/>
      <c r="AX27" s="6"/>
      <c r="AZ27" s="8">
        <v>4.1666666666666664E-2</v>
      </c>
      <c r="BA27" s="13"/>
      <c r="BB27" s="9"/>
      <c r="BC27" s="9"/>
      <c r="BD27" s="9"/>
      <c r="BE27" s="9"/>
      <c r="BG27" s="9"/>
      <c r="BH27" s="10"/>
      <c r="BJ27" s="14"/>
      <c r="BK27" s="6"/>
      <c r="BL27" s="6"/>
      <c r="BM27" s="14"/>
      <c r="BN27" s="17"/>
      <c r="BO27" s="6"/>
      <c r="BQ27" s="8">
        <v>4.1666666666666664E-2</v>
      </c>
      <c r="BR27" s="13"/>
      <c r="BS27" s="9"/>
      <c r="BT27" s="9"/>
      <c r="BU27" s="9"/>
      <c r="BV27" s="9"/>
      <c r="BX27" s="9"/>
      <c r="BY27" s="10"/>
      <c r="CA27" s="14"/>
      <c r="CB27" s="6"/>
      <c r="CC27" s="6"/>
      <c r="CD27" s="14"/>
      <c r="CE27" s="17"/>
      <c r="CF27" s="6"/>
      <c r="CH27" s="8">
        <v>4.1666666666666664E-2</v>
      </c>
      <c r="CI27" s="13"/>
      <c r="CJ27" s="9"/>
      <c r="CK27" s="9"/>
      <c r="CL27" s="9"/>
      <c r="CM27" s="9"/>
      <c r="CO27" s="9"/>
      <c r="CP27" s="10"/>
      <c r="CR27" s="14"/>
      <c r="CS27" s="6"/>
      <c r="CT27" s="6"/>
      <c r="CU27" s="14"/>
      <c r="CV27" s="17"/>
      <c r="CW27" s="6"/>
      <c r="CY27" s="8">
        <v>4.1666666666666664E-2</v>
      </c>
      <c r="CZ27" s="13"/>
      <c r="DA27" s="9"/>
      <c r="DB27" s="9"/>
      <c r="DC27" s="9"/>
      <c r="DD27" s="9"/>
      <c r="DF27" s="9"/>
      <c r="DG27" s="10"/>
      <c r="DI27" s="14"/>
      <c r="DJ27" s="6"/>
      <c r="DK27" s="6"/>
      <c r="DL27" s="14"/>
      <c r="DM27" s="17"/>
      <c r="DN27" s="6"/>
      <c r="DP27" s="8">
        <v>4.1666666666666664E-2</v>
      </c>
      <c r="DQ27" s="13"/>
      <c r="DR27" s="9"/>
      <c r="DS27" s="9"/>
      <c r="DT27" s="9"/>
      <c r="DU27" s="9"/>
      <c r="DW27" s="9"/>
      <c r="DX27" s="10"/>
      <c r="DZ27" s="14"/>
      <c r="EA27" s="6"/>
      <c r="EB27" s="6"/>
      <c r="EC27" s="14"/>
      <c r="ED27" s="17"/>
      <c r="EE27" s="6"/>
      <c r="EG27" s="8">
        <v>4.1666666666666664E-2</v>
      </c>
      <c r="EH27" s="13"/>
      <c r="EI27" s="9"/>
      <c r="EJ27" s="9"/>
      <c r="EK27" s="9"/>
      <c r="EL27" s="9"/>
      <c r="EN27" s="9"/>
      <c r="EO27" s="10"/>
      <c r="EQ27" s="14"/>
      <c r="ER27" s="6"/>
      <c r="ES27" s="6"/>
      <c r="ET27" s="14"/>
      <c r="EU27" s="17"/>
      <c r="EV27" s="6"/>
      <c r="EX27" s="8">
        <v>4.1666666666666664E-2</v>
      </c>
      <c r="EY27" s="13"/>
      <c r="EZ27" s="9"/>
      <c r="FA27" s="9"/>
      <c r="FB27" s="9"/>
      <c r="FC27" s="9"/>
      <c r="FE27" s="9"/>
      <c r="FF27" s="10"/>
      <c r="FH27" s="14"/>
      <c r="FI27" s="6"/>
      <c r="FJ27" s="6"/>
      <c r="FK27" s="14"/>
      <c r="FL27" s="17"/>
      <c r="FM27" s="6"/>
      <c r="FO27" s="8">
        <v>4.1666666666666664E-2</v>
      </c>
      <c r="FP27" s="13"/>
      <c r="FQ27" s="9"/>
      <c r="FR27" s="9"/>
      <c r="FS27" s="9"/>
      <c r="FT27" s="9"/>
      <c r="FV27" s="9"/>
      <c r="FW27" s="10"/>
      <c r="FY27" s="14"/>
      <c r="FZ27" s="6"/>
      <c r="GA27" s="6"/>
      <c r="GB27" s="14"/>
      <c r="GC27" s="17"/>
      <c r="GD27" s="6"/>
      <c r="GF27" s="8">
        <v>4.1666666666666664E-2</v>
      </c>
      <c r="GG27" s="13"/>
      <c r="GH27" s="9"/>
      <c r="GI27" s="9"/>
      <c r="GJ27" s="9"/>
      <c r="GK27" s="9"/>
      <c r="GM27" s="9"/>
      <c r="GN27" s="10"/>
      <c r="GP27" s="14"/>
      <c r="GQ27" s="6"/>
      <c r="GR27" s="6"/>
      <c r="GS27" s="14"/>
      <c r="GT27" s="17"/>
      <c r="GU27" s="6"/>
    </row>
    <row r="28" spans="1:203">
      <c r="A28" s="8">
        <v>8.3333333333333329E-2</v>
      </c>
      <c r="B28" s="13"/>
      <c r="C28" s="9"/>
      <c r="D28" s="9"/>
      <c r="E28" s="9"/>
      <c r="F28" s="9"/>
      <c r="H28" s="9"/>
      <c r="I28" s="10"/>
      <c r="K28" s="14"/>
      <c r="L28" s="6"/>
      <c r="M28" s="6"/>
      <c r="N28" s="14"/>
      <c r="O28" s="17"/>
      <c r="P28" s="6"/>
      <c r="R28" s="8">
        <v>8.3333333333333329E-2</v>
      </c>
      <c r="S28" s="13"/>
      <c r="T28" s="9"/>
      <c r="U28" s="9"/>
      <c r="V28" s="9"/>
      <c r="W28" s="9"/>
      <c r="Y28" s="9"/>
      <c r="Z28" s="10"/>
      <c r="AB28" s="14"/>
      <c r="AC28" s="6"/>
      <c r="AD28" s="6"/>
      <c r="AE28" s="14"/>
      <c r="AF28" s="17"/>
      <c r="AG28" s="6"/>
      <c r="AI28" s="8">
        <v>8.3333333333333329E-2</v>
      </c>
      <c r="AJ28" s="13"/>
      <c r="AK28" s="9"/>
      <c r="AL28" s="9"/>
      <c r="AM28" s="9"/>
      <c r="AN28" s="9"/>
      <c r="AP28" s="9"/>
      <c r="AQ28" s="10"/>
      <c r="AS28" s="14"/>
      <c r="AT28" s="6"/>
      <c r="AU28" s="6"/>
      <c r="AV28" s="14"/>
      <c r="AW28" s="17"/>
      <c r="AX28" s="6"/>
      <c r="AZ28" s="8">
        <v>8.3333333333333329E-2</v>
      </c>
      <c r="BA28" s="13"/>
      <c r="BB28" s="9"/>
      <c r="BC28" s="9"/>
      <c r="BD28" s="9"/>
      <c r="BE28" s="9"/>
      <c r="BG28" s="9"/>
      <c r="BH28" s="10"/>
      <c r="BJ28" s="14"/>
      <c r="BK28" s="6"/>
      <c r="BL28" s="6"/>
      <c r="BM28" s="14"/>
      <c r="BN28" s="17"/>
      <c r="BO28" s="6"/>
      <c r="BQ28" s="8">
        <v>8.3333333333333329E-2</v>
      </c>
      <c r="BR28" s="13"/>
      <c r="BS28" s="9"/>
      <c r="BT28" s="9"/>
      <c r="BU28" s="9"/>
      <c r="BV28" s="9"/>
      <c r="BX28" s="9"/>
      <c r="BY28" s="10"/>
      <c r="CA28" s="14"/>
      <c r="CB28" s="6"/>
      <c r="CC28" s="6"/>
      <c r="CD28" s="14"/>
      <c r="CE28" s="17"/>
      <c r="CF28" s="6"/>
      <c r="CH28" s="8">
        <v>8.3333333333333329E-2</v>
      </c>
      <c r="CI28" s="13"/>
      <c r="CJ28" s="9"/>
      <c r="CK28" s="9"/>
      <c r="CL28" s="9"/>
      <c r="CM28" s="9"/>
      <c r="CO28" s="9"/>
      <c r="CP28" s="10"/>
      <c r="CR28" s="14"/>
      <c r="CS28" s="6"/>
      <c r="CT28" s="6"/>
      <c r="CU28" s="14"/>
      <c r="CV28" s="17"/>
      <c r="CW28" s="6"/>
      <c r="CY28" s="8">
        <v>8.3333333333333329E-2</v>
      </c>
      <c r="CZ28" s="13"/>
      <c r="DA28" s="9"/>
      <c r="DB28" s="9"/>
      <c r="DC28" s="9"/>
      <c r="DD28" s="9"/>
      <c r="DF28" s="9"/>
      <c r="DG28" s="10"/>
      <c r="DI28" s="14"/>
      <c r="DJ28" s="6"/>
      <c r="DK28" s="6"/>
      <c r="DL28" s="14"/>
      <c r="DM28" s="17"/>
      <c r="DN28" s="6"/>
      <c r="DP28" s="8">
        <v>8.3333333333333329E-2</v>
      </c>
      <c r="DQ28" s="13"/>
      <c r="DR28" s="9"/>
      <c r="DS28" s="9"/>
      <c r="DT28" s="9"/>
      <c r="DU28" s="9"/>
      <c r="DW28" s="9"/>
      <c r="DX28" s="10"/>
      <c r="DZ28" s="14"/>
      <c r="EA28" s="6"/>
      <c r="EB28" s="6"/>
      <c r="EC28" s="14"/>
      <c r="ED28" s="17"/>
      <c r="EE28" s="6"/>
      <c r="EG28" s="8">
        <v>8.3333333333333329E-2</v>
      </c>
      <c r="EH28" s="13"/>
      <c r="EI28" s="9"/>
      <c r="EJ28" s="9"/>
      <c r="EK28" s="9"/>
      <c r="EL28" s="9"/>
      <c r="EN28" s="9"/>
      <c r="EO28" s="10"/>
      <c r="EQ28" s="14"/>
      <c r="ER28" s="6"/>
      <c r="ES28" s="6"/>
      <c r="ET28" s="14"/>
      <c r="EU28" s="17"/>
      <c r="EV28" s="6"/>
      <c r="EX28" s="8">
        <v>8.3333333333333329E-2</v>
      </c>
      <c r="EY28" s="13"/>
      <c r="EZ28" s="9"/>
      <c r="FA28" s="9"/>
      <c r="FB28" s="9"/>
      <c r="FC28" s="9"/>
      <c r="FE28" s="9"/>
      <c r="FF28" s="10"/>
      <c r="FH28" s="14"/>
      <c r="FI28" s="6"/>
      <c r="FJ28" s="6"/>
      <c r="FK28" s="14"/>
      <c r="FL28" s="17"/>
      <c r="FM28" s="6"/>
      <c r="FO28" s="8">
        <v>8.3333333333333329E-2</v>
      </c>
      <c r="FP28" s="13"/>
      <c r="FQ28" s="9"/>
      <c r="FR28" s="9"/>
      <c r="FS28" s="9"/>
      <c r="FT28" s="9"/>
      <c r="FV28" s="9"/>
      <c r="FW28" s="10"/>
      <c r="FY28" s="14"/>
      <c r="FZ28" s="6"/>
      <c r="GA28" s="6"/>
      <c r="GB28" s="14"/>
      <c r="GC28" s="17"/>
      <c r="GD28" s="6"/>
      <c r="GF28" s="8">
        <v>8.3333333333333329E-2</v>
      </c>
      <c r="GG28" s="13"/>
      <c r="GH28" s="9"/>
      <c r="GI28" s="9"/>
      <c r="GJ28" s="9"/>
      <c r="GK28" s="9"/>
      <c r="GM28" s="9"/>
      <c r="GN28" s="10"/>
      <c r="GP28" s="14"/>
      <c r="GQ28" s="6"/>
      <c r="GR28" s="6"/>
      <c r="GS28" s="14"/>
      <c r="GT28" s="17"/>
      <c r="GU28" s="6"/>
    </row>
    <row r="29" spans="1:203">
      <c r="A29" s="8">
        <v>0.125</v>
      </c>
      <c r="B29" s="13"/>
      <c r="C29" s="9"/>
      <c r="D29" s="9"/>
      <c r="E29" s="9"/>
      <c r="F29" s="9"/>
      <c r="H29" s="9"/>
      <c r="I29" s="10"/>
      <c r="K29" s="14"/>
      <c r="L29" s="6"/>
      <c r="M29" s="6"/>
      <c r="N29" s="14"/>
      <c r="O29" s="17"/>
      <c r="P29" s="6"/>
      <c r="R29" s="8">
        <v>0.125</v>
      </c>
      <c r="S29" s="13"/>
      <c r="T29" s="9"/>
      <c r="U29" s="9"/>
      <c r="V29" s="9"/>
      <c r="W29" s="9"/>
      <c r="Y29" s="9"/>
      <c r="Z29" s="10"/>
      <c r="AB29" s="14"/>
      <c r="AC29" s="6"/>
      <c r="AD29" s="6"/>
      <c r="AE29" s="14"/>
      <c r="AF29" s="17"/>
      <c r="AG29" s="6"/>
      <c r="AI29" s="8">
        <v>0.125</v>
      </c>
      <c r="AJ29" s="13"/>
      <c r="AK29" s="9"/>
      <c r="AL29" s="9"/>
      <c r="AM29" s="9"/>
      <c r="AN29" s="9"/>
      <c r="AP29" s="9"/>
      <c r="AQ29" s="10"/>
      <c r="AS29" s="14"/>
      <c r="AT29" s="6"/>
      <c r="AU29" s="6"/>
      <c r="AV29" s="14"/>
      <c r="AW29" s="17"/>
      <c r="AX29" s="6"/>
      <c r="AZ29" s="8">
        <v>0.125</v>
      </c>
      <c r="BA29" s="13"/>
      <c r="BB29" s="9"/>
      <c r="BC29" s="9"/>
      <c r="BD29" s="9"/>
      <c r="BE29" s="9"/>
      <c r="BG29" s="9"/>
      <c r="BH29" s="10"/>
      <c r="BJ29" s="14"/>
      <c r="BK29" s="6"/>
      <c r="BL29" s="6"/>
      <c r="BM29" s="14"/>
      <c r="BN29" s="17"/>
      <c r="BO29" s="6"/>
      <c r="BQ29" s="8">
        <v>0.125</v>
      </c>
      <c r="BR29" s="13"/>
      <c r="BS29" s="9"/>
      <c r="BT29" s="9"/>
      <c r="BU29" s="9"/>
      <c r="BV29" s="9"/>
      <c r="BX29" s="9"/>
      <c r="BY29" s="10"/>
      <c r="CA29" s="14"/>
      <c r="CB29" s="6"/>
      <c r="CC29" s="6"/>
      <c r="CD29" s="14"/>
      <c r="CE29" s="17"/>
      <c r="CF29" s="6"/>
      <c r="CH29" s="8">
        <v>0.125</v>
      </c>
      <c r="CI29" s="13"/>
      <c r="CJ29" s="9"/>
      <c r="CK29" s="9"/>
      <c r="CL29" s="9"/>
      <c r="CM29" s="9"/>
      <c r="CO29" s="9"/>
      <c r="CP29" s="10"/>
      <c r="CR29" s="14"/>
      <c r="CS29" s="6"/>
      <c r="CT29" s="6"/>
      <c r="CU29" s="14"/>
      <c r="CV29" s="17"/>
      <c r="CW29" s="6"/>
      <c r="CY29" s="8">
        <v>0.125</v>
      </c>
      <c r="CZ29" s="13"/>
      <c r="DA29" s="9"/>
      <c r="DB29" s="9"/>
      <c r="DC29" s="9"/>
      <c r="DD29" s="9"/>
      <c r="DF29" s="9"/>
      <c r="DG29" s="10"/>
      <c r="DI29" s="14"/>
      <c r="DJ29" s="6"/>
      <c r="DK29" s="6"/>
      <c r="DL29" s="14"/>
      <c r="DM29" s="17"/>
      <c r="DN29" s="6"/>
      <c r="DP29" s="8">
        <v>0.125</v>
      </c>
      <c r="DQ29" s="13"/>
      <c r="DR29" s="9"/>
      <c r="DS29" s="9"/>
      <c r="DT29" s="9"/>
      <c r="DU29" s="9"/>
      <c r="DW29" s="9"/>
      <c r="DX29" s="10"/>
      <c r="DZ29" s="14"/>
      <c r="EA29" s="6"/>
      <c r="EB29" s="6"/>
      <c r="EC29" s="14"/>
      <c r="ED29" s="17"/>
      <c r="EE29" s="6"/>
      <c r="EG29" s="8">
        <v>0.125</v>
      </c>
      <c r="EH29" s="13"/>
      <c r="EI29" s="9"/>
      <c r="EJ29" s="9"/>
      <c r="EK29" s="9"/>
      <c r="EL29" s="9"/>
      <c r="EN29" s="9"/>
      <c r="EO29" s="10"/>
      <c r="EQ29" s="14"/>
      <c r="ER29" s="6"/>
      <c r="ES29" s="6"/>
      <c r="ET29" s="14"/>
      <c r="EU29" s="17"/>
      <c r="EV29" s="6"/>
      <c r="EX29" s="8">
        <v>0.125</v>
      </c>
      <c r="EY29" s="13"/>
      <c r="EZ29" s="9"/>
      <c r="FA29" s="9"/>
      <c r="FB29" s="9"/>
      <c r="FC29" s="9"/>
      <c r="FE29" s="9"/>
      <c r="FF29" s="10"/>
      <c r="FH29" s="14"/>
      <c r="FI29" s="6"/>
      <c r="FJ29" s="6"/>
      <c r="FK29" s="14"/>
      <c r="FL29" s="17"/>
      <c r="FM29" s="6"/>
      <c r="FO29" s="8">
        <v>0.125</v>
      </c>
      <c r="FP29" s="13"/>
      <c r="FQ29" s="9"/>
      <c r="FR29" s="9"/>
      <c r="FS29" s="9"/>
      <c r="FT29" s="9"/>
      <c r="FV29" s="9"/>
      <c r="FW29" s="10"/>
      <c r="FY29" s="14"/>
      <c r="FZ29" s="6"/>
      <c r="GA29" s="6"/>
      <c r="GB29" s="14"/>
      <c r="GC29" s="17"/>
      <c r="GD29" s="6"/>
      <c r="GF29" s="8">
        <v>0.125</v>
      </c>
      <c r="GG29" s="13"/>
      <c r="GH29" s="9"/>
      <c r="GI29" s="9"/>
      <c r="GJ29" s="9"/>
      <c r="GK29" s="9"/>
      <c r="GM29" s="9"/>
      <c r="GN29" s="10"/>
      <c r="GP29" s="14"/>
      <c r="GQ29" s="6"/>
      <c r="GR29" s="6"/>
      <c r="GS29" s="14"/>
      <c r="GT29" s="17"/>
      <c r="GU29" s="6"/>
    </row>
    <row r="30" spans="1:203">
      <c r="A30" s="8">
        <v>0.16666666666666666</v>
      </c>
      <c r="B30" s="13"/>
      <c r="C30" s="9"/>
      <c r="D30" s="9"/>
      <c r="E30" s="9"/>
      <c r="F30" s="9"/>
      <c r="H30" s="9"/>
      <c r="I30" s="10"/>
      <c r="K30" s="14"/>
      <c r="L30" s="6"/>
      <c r="M30" s="6"/>
      <c r="N30" s="14"/>
      <c r="O30" s="17"/>
      <c r="P30" s="6"/>
      <c r="R30" s="8">
        <v>0.16666666666666666</v>
      </c>
      <c r="S30" s="13"/>
      <c r="T30" s="9"/>
      <c r="U30" s="9"/>
      <c r="V30" s="9"/>
      <c r="W30" s="9"/>
      <c r="Y30" s="9"/>
      <c r="Z30" s="10"/>
      <c r="AB30" s="14"/>
      <c r="AC30" s="6"/>
      <c r="AD30" s="6"/>
      <c r="AE30" s="14"/>
      <c r="AF30" s="17"/>
      <c r="AG30" s="6"/>
      <c r="AI30" s="8">
        <v>0.16666666666666666</v>
      </c>
      <c r="AJ30" s="13"/>
      <c r="AK30" s="9"/>
      <c r="AL30" s="9"/>
      <c r="AM30" s="9"/>
      <c r="AN30" s="9"/>
      <c r="AP30" s="9"/>
      <c r="AQ30" s="10"/>
      <c r="AS30" s="14"/>
      <c r="AT30" s="6"/>
      <c r="AU30" s="6"/>
      <c r="AV30" s="14"/>
      <c r="AW30" s="17"/>
      <c r="AX30" s="6"/>
      <c r="AZ30" s="8">
        <v>0.16666666666666666</v>
      </c>
      <c r="BA30" s="13"/>
      <c r="BB30" s="9"/>
      <c r="BC30" s="9"/>
      <c r="BD30" s="9"/>
      <c r="BE30" s="9"/>
      <c r="BG30" s="9"/>
      <c r="BH30" s="10"/>
      <c r="BJ30" s="14"/>
      <c r="BK30" s="6"/>
      <c r="BL30" s="6"/>
      <c r="BM30" s="14"/>
      <c r="BN30" s="17"/>
      <c r="BO30" s="6"/>
      <c r="BQ30" s="8">
        <v>0.16666666666666666</v>
      </c>
      <c r="BR30" s="13"/>
      <c r="BS30" s="9"/>
      <c r="BT30" s="9"/>
      <c r="BU30" s="9"/>
      <c r="BV30" s="9"/>
      <c r="BX30" s="9"/>
      <c r="BY30" s="10"/>
      <c r="CA30" s="14"/>
      <c r="CB30" s="6"/>
      <c r="CC30" s="6"/>
      <c r="CD30" s="14"/>
      <c r="CE30" s="17"/>
      <c r="CF30" s="6"/>
      <c r="CH30" s="8">
        <v>0.16666666666666666</v>
      </c>
      <c r="CI30" s="13"/>
      <c r="CJ30" s="9"/>
      <c r="CK30" s="9"/>
      <c r="CL30" s="9"/>
      <c r="CM30" s="9"/>
      <c r="CO30" s="9"/>
      <c r="CP30" s="10"/>
      <c r="CR30" s="14"/>
      <c r="CS30" s="6"/>
      <c r="CT30" s="6"/>
      <c r="CU30" s="14"/>
      <c r="CV30" s="17"/>
      <c r="CW30" s="6"/>
      <c r="CY30" s="8">
        <v>0.16666666666666666</v>
      </c>
      <c r="CZ30" s="13"/>
      <c r="DA30" s="9"/>
      <c r="DB30" s="9"/>
      <c r="DC30" s="9"/>
      <c r="DD30" s="9"/>
      <c r="DF30" s="9"/>
      <c r="DG30" s="10"/>
      <c r="DI30" s="14"/>
      <c r="DJ30" s="6"/>
      <c r="DK30" s="6"/>
      <c r="DL30" s="14"/>
      <c r="DM30" s="17"/>
      <c r="DN30" s="6"/>
      <c r="DP30" s="8">
        <v>0.16666666666666666</v>
      </c>
      <c r="DQ30" s="13"/>
      <c r="DR30" s="9"/>
      <c r="DS30" s="9"/>
      <c r="DT30" s="9"/>
      <c r="DU30" s="9"/>
      <c r="DW30" s="9"/>
      <c r="DX30" s="10"/>
      <c r="DZ30" s="14"/>
      <c r="EA30" s="6"/>
      <c r="EB30" s="6"/>
      <c r="EC30" s="14"/>
      <c r="ED30" s="17"/>
      <c r="EE30" s="6"/>
      <c r="EG30" s="8">
        <v>0.16666666666666666</v>
      </c>
      <c r="EH30" s="13"/>
      <c r="EI30" s="9"/>
      <c r="EJ30" s="9"/>
      <c r="EK30" s="9"/>
      <c r="EL30" s="9"/>
      <c r="EN30" s="9"/>
      <c r="EO30" s="10"/>
      <c r="EQ30" s="14"/>
      <c r="ER30" s="6"/>
      <c r="ES30" s="6"/>
      <c r="ET30" s="14"/>
      <c r="EU30" s="17"/>
      <c r="EV30" s="6"/>
      <c r="EX30" s="8">
        <v>0.16666666666666666</v>
      </c>
      <c r="EY30" s="13"/>
      <c r="EZ30" s="9"/>
      <c r="FA30" s="9"/>
      <c r="FB30" s="9"/>
      <c r="FC30" s="9"/>
      <c r="FE30" s="9"/>
      <c r="FF30" s="10"/>
      <c r="FH30" s="14"/>
      <c r="FI30" s="6"/>
      <c r="FJ30" s="6"/>
      <c r="FK30" s="14"/>
      <c r="FL30" s="17"/>
      <c r="FM30" s="6"/>
      <c r="FO30" s="8">
        <v>0.16666666666666666</v>
      </c>
      <c r="FP30" s="13"/>
      <c r="FQ30" s="9"/>
      <c r="FR30" s="9"/>
      <c r="FS30" s="9"/>
      <c r="FT30" s="9"/>
      <c r="FV30" s="9"/>
      <c r="FW30" s="10"/>
      <c r="FY30" s="14"/>
      <c r="FZ30" s="6"/>
      <c r="GA30" s="6"/>
      <c r="GB30" s="14"/>
      <c r="GC30" s="17"/>
      <c r="GD30" s="6"/>
      <c r="GF30" s="8">
        <v>0.16666666666666666</v>
      </c>
      <c r="GG30" s="13"/>
      <c r="GH30" s="9"/>
      <c r="GI30" s="9"/>
      <c r="GJ30" s="9"/>
      <c r="GK30" s="9"/>
      <c r="GM30" s="9"/>
      <c r="GN30" s="10"/>
      <c r="GP30" s="14"/>
      <c r="GQ30" s="6"/>
      <c r="GR30" s="6"/>
      <c r="GS30" s="14"/>
      <c r="GT30" s="17"/>
      <c r="GU30" s="6"/>
    </row>
    <row r="31" spans="1:203">
      <c r="A31" s="8">
        <v>0.20833333333333334</v>
      </c>
      <c r="B31" s="13"/>
      <c r="C31" s="9"/>
      <c r="D31" s="9"/>
      <c r="E31" s="9"/>
      <c r="F31" s="9"/>
      <c r="H31" s="9"/>
      <c r="I31" s="10"/>
      <c r="K31" s="14"/>
      <c r="L31" s="6"/>
      <c r="M31" s="6"/>
      <c r="N31" s="14"/>
      <c r="O31" s="17"/>
      <c r="P31" s="6"/>
      <c r="R31" s="8">
        <v>0.20833333333333334</v>
      </c>
      <c r="S31" s="13"/>
      <c r="T31" s="9"/>
      <c r="U31" s="9"/>
      <c r="V31" s="9"/>
      <c r="W31" s="9"/>
      <c r="Y31" s="9"/>
      <c r="Z31" s="10"/>
      <c r="AB31" s="14"/>
      <c r="AC31" s="6"/>
      <c r="AD31" s="6"/>
      <c r="AE31" s="14"/>
      <c r="AF31" s="17"/>
      <c r="AG31" s="6"/>
      <c r="AI31" s="8">
        <v>0.20833333333333334</v>
      </c>
      <c r="AJ31" s="13"/>
      <c r="AK31" s="9"/>
      <c r="AL31" s="9"/>
      <c r="AM31" s="9"/>
      <c r="AN31" s="9"/>
      <c r="AP31" s="9"/>
      <c r="AQ31" s="10"/>
      <c r="AS31" s="14"/>
      <c r="AT31" s="6"/>
      <c r="AU31" s="6"/>
      <c r="AV31" s="14"/>
      <c r="AW31" s="17"/>
      <c r="AX31" s="6"/>
      <c r="AZ31" s="8">
        <v>0.20833333333333334</v>
      </c>
      <c r="BA31" s="13"/>
      <c r="BB31" s="9"/>
      <c r="BC31" s="9"/>
      <c r="BD31" s="9"/>
      <c r="BE31" s="9"/>
      <c r="BG31" s="9"/>
      <c r="BH31" s="10"/>
      <c r="BJ31" s="14"/>
      <c r="BK31" s="6"/>
      <c r="BL31" s="6"/>
      <c r="BM31" s="14"/>
      <c r="BN31" s="17"/>
      <c r="BO31" s="6"/>
      <c r="BQ31" s="8">
        <v>0.20833333333333334</v>
      </c>
      <c r="BR31" s="13"/>
      <c r="BS31" s="9"/>
      <c r="BT31" s="9"/>
      <c r="BU31" s="9"/>
      <c r="BV31" s="9"/>
      <c r="BX31" s="9"/>
      <c r="BY31" s="10"/>
      <c r="CA31" s="14"/>
      <c r="CB31" s="6"/>
      <c r="CC31" s="6"/>
      <c r="CD31" s="14"/>
      <c r="CE31" s="17"/>
      <c r="CF31" s="6"/>
      <c r="CH31" s="8">
        <v>0.20833333333333334</v>
      </c>
      <c r="CI31" s="13"/>
      <c r="CJ31" s="9"/>
      <c r="CK31" s="9"/>
      <c r="CL31" s="9"/>
      <c r="CM31" s="9"/>
      <c r="CO31" s="9"/>
      <c r="CP31" s="10"/>
      <c r="CR31" s="14"/>
      <c r="CS31" s="6"/>
      <c r="CT31" s="6"/>
      <c r="CU31" s="14"/>
      <c r="CV31" s="17"/>
      <c r="CW31" s="6"/>
      <c r="CY31" s="8">
        <v>0.20833333333333334</v>
      </c>
      <c r="CZ31" s="13"/>
      <c r="DA31" s="9"/>
      <c r="DB31" s="9"/>
      <c r="DC31" s="9"/>
      <c r="DD31" s="9"/>
      <c r="DF31" s="9"/>
      <c r="DG31" s="10"/>
      <c r="DI31" s="14"/>
      <c r="DJ31" s="6"/>
      <c r="DK31" s="6"/>
      <c r="DL31" s="14"/>
      <c r="DM31" s="17"/>
      <c r="DN31" s="6"/>
      <c r="DP31" s="8">
        <v>0.20833333333333334</v>
      </c>
      <c r="DQ31" s="13"/>
      <c r="DR31" s="9"/>
      <c r="DS31" s="9"/>
      <c r="DT31" s="9"/>
      <c r="DU31" s="9"/>
      <c r="DW31" s="9"/>
      <c r="DX31" s="10"/>
      <c r="DZ31" s="14"/>
      <c r="EA31" s="6"/>
      <c r="EB31" s="6"/>
      <c r="EC31" s="14"/>
      <c r="ED31" s="17"/>
      <c r="EE31" s="6"/>
      <c r="EG31" s="8">
        <v>0.20833333333333334</v>
      </c>
      <c r="EH31" s="13"/>
      <c r="EI31" s="9"/>
      <c r="EJ31" s="9"/>
      <c r="EK31" s="9"/>
      <c r="EL31" s="9"/>
      <c r="EN31" s="9"/>
      <c r="EO31" s="10"/>
      <c r="EQ31" s="14"/>
      <c r="ER31" s="6"/>
      <c r="ES31" s="6"/>
      <c r="ET31" s="14"/>
      <c r="EU31" s="17"/>
      <c r="EV31" s="6"/>
      <c r="EX31" s="8">
        <v>0.20833333333333334</v>
      </c>
      <c r="EY31" s="13"/>
      <c r="EZ31" s="9"/>
      <c r="FA31" s="9"/>
      <c r="FB31" s="9"/>
      <c r="FC31" s="9"/>
      <c r="FE31" s="9"/>
      <c r="FF31" s="10"/>
      <c r="FH31" s="14"/>
      <c r="FI31" s="6"/>
      <c r="FJ31" s="6"/>
      <c r="FK31" s="14"/>
      <c r="FL31" s="17"/>
      <c r="FM31" s="6"/>
      <c r="FO31" s="8">
        <v>0.20833333333333334</v>
      </c>
      <c r="FP31" s="13"/>
      <c r="FQ31" s="9"/>
      <c r="FR31" s="9"/>
      <c r="FS31" s="9"/>
      <c r="FT31" s="9"/>
      <c r="FV31" s="9"/>
      <c r="FW31" s="10"/>
      <c r="FY31" s="14"/>
      <c r="FZ31" s="6"/>
      <c r="GA31" s="6"/>
      <c r="GB31" s="14"/>
      <c r="GC31" s="17"/>
      <c r="GD31" s="6"/>
      <c r="GF31" s="8">
        <v>0.20833333333333334</v>
      </c>
      <c r="GG31" s="13"/>
      <c r="GH31" s="9"/>
      <c r="GI31" s="9"/>
      <c r="GJ31" s="9"/>
      <c r="GK31" s="9"/>
      <c r="GM31" s="9"/>
      <c r="GN31" s="10"/>
      <c r="GP31" s="14"/>
      <c r="GQ31" s="6"/>
      <c r="GR31" s="6"/>
      <c r="GS31" s="14"/>
      <c r="GT31" s="17"/>
      <c r="GU31" s="6"/>
    </row>
    <row r="32" spans="1:203">
      <c r="A32" s="8">
        <v>0.25</v>
      </c>
      <c r="B32" s="13"/>
      <c r="C32" s="9"/>
      <c r="D32" s="9"/>
      <c r="E32" s="9"/>
      <c r="F32" s="9"/>
      <c r="H32" s="9"/>
      <c r="I32" s="10"/>
      <c r="K32" s="14"/>
      <c r="L32" s="6"/>
      <c r="M32" s="6"/>
      <c r="N32" s="14"/>
      <c r="O32" s="17"/>
      <c r="P32" s="6"/>
      <c r="R32" s="8">
        <v>0.25</v>
      </c>
      <c r="S32" s="13"/>
      <c r="T32" s="9"/>
      <c r="U32" s="9"/>
      <c r="V32" s="9"/>
      <c r="W32" s="9"/>
      <c r="Y32" s="9"/>
      <c r="Z32" s="10"/>
      <c r="AB32" s="14"/>
      <c r="AC32" s="6"/>
      <c r="AD32" s="6"/>
      <c r="AE32" s="14"/>
      <c r="AF32" s="17"/>
      <c r="AG32" s="6"/>
      <c r="AI32" s="8">
        <v>0.25</v>
      </c>
      <c r="AJ32" s="13"/>
      <c r="AK32" s="9"/>
      <c r="AL32" s="9"/>
      <c r="AM32" s="9"/>
      <c r="AN32" s="9"/>
      <c r="AP32" s="9"/>
      <c r="AQ32" s="10"/>
      <c r="AS32" s="14"/>
      <c r="AT32" s="6"/>
      <c r="AU32" s="6"/>
      <c r="AV32" s="14"/>
      <c r="AW32" s="17"/>
      <c r="AX32" s="6"/>
      <c r="AZ32" s="8">
        <v>0.25</v>
      </c>
      <c r="BA32" s="13"/>
      <c r="BB32" s="9"/>
      <c r="BC32" s="9"/>
      <c r="BD32" s="9"/>
      <c r="BE32" s="9"/>
      <c r="BG32" s="9"/>
      <c r="BH32" s="10"/>
      <c r="BJ32" s="14"/>
      <c r="BK32" s="6"/>
      <c r="BL32" s="6"/>
      <c r="BM32" s="14"/>
      <c r="BN32" s="17"/>
      <c r="BO32" s="6"/>
      <c r="BQ32" s="8">
        <v>0.25</v>
      </c>
      <c r="BR32" s="13"/>
      <c r="BS32" s="9"/>
      <c r="BT32" s="9"/>
      <c r="BU32" s="9"/>
      <c r="BV32" s="9"/>
      <c r="BX32" s="9"/>
      <c r="BY32" s="10"/>
      <c r="CA32" s="14"/>
      <c r="CB32" s="6"/>
      <c r="CC32" s="6"/>
      <c r="CD32" s="14"/>
      <c r="CE32" s="17"/>
      <c r="CF32" s="6"/>
      <c r="CH32" s="8">
        <v>0.25</v>
      </c>
      <c r="CI32" s="13"/>
      <c r="CJ32" s="9"/>
      <c r="CK32" s="9"/>
      <c r="CL32" s="9"/>
      <c r="CM32" s="9"/>
      <c r="CO32" s="9"/>
      <c r="CP32" s="10"/>
      <c r="CR32" s="14"/>
      <c r="CS32" s="6"/>
      <c r="CT32" s="6"/>
      <c r="CU32" s="14"/>
      <c r="CV32" s="17"/>
      <c r="CW32" s="6"/>
      <c r="CY32" s="8">
        <v>0.25</v>
      </c>
      <c r="CZ32" s="13"/>
      <c r="DA32" s="9"/>
      <c r="DB32" s="9"/>
      <c r="DC32" s="9"/>
      <c r="DD32" s="9"/>
      <c r="DF32" s="9"/>
      <c r="DG32" s="10"/>
      <c r="DI32" s="14"/>
      <c r="DJ32" s="6"/>
      <c r="DK32" s="6"/>
      <c r="DL32" s="14"/>
      <c r="DM32" s="17"/>
      <c r="DN32" s="6"/>
      <c r="DP32" s="8">
        <v>0.25</v>
      </c>
      <c r="DQ32" s="13"/>
      <c r="DR32" s="9"/>
      <c r="DS32" s="9"/>
      <c r="DT32" s="9"/>
      <c r="DU32" s="9"/>
      <c r="DW32" s="9"/>
      <c r="DX32" s="10"/>
      <c r="DZ32" s="14"/>
      <c r="EA32" s="6"/>
      <c r="EB32" s="6"/>
      <c r="EC32" s="14"/>
      <c r="ED32" s="17"/>
      <c r="EE32" s="6"/>
      <c r="EG32" s="8">
        <v>0.25</v>
      </c>
      <c r="EH32" s="13"/>
      <c r="EI32" s="9"/>
      <c r="EJ32" s="9"/>
      <c r="EK32" s="9"/>
      <c r="EL32" s="9"/>
      <c r="EN32" s="9"/>
      <c r="EO32" s="10"/>
      <c r="EQ32" s="14"/>
      <c r="ER32" s="6"/>
      <c r="ES32" s="6"/>
      <c r="ET32" s="14"/>
      <c r="EU32" s="17"/>
      <c r="EV32" s="6"/>
      <c r="EX32" s="8">
        <v>0.25</v>
      </c>
      <c r="EY32" s="13"/>
      <c r="EZ32" s="9"/>
      <c r="FA32" s="9"/>
      <c r="FB32" s="9"/>
      <c r="FC32" s="9"/>
      <c r="FE32" s="9"/>
      <c r="FF32" s="10"/>
      <c r="FH32" s="14"/>
      <c r="FI32" s="6"/>
      <c r="FJ32" s="6"/>
      <c r="FK32" s="14"/>
      <c r="FL32" s="17"/>
      <c r="FM32" s="6"/>
      <c r="FO32" s="8">
        <v>0.25</v>
      </c>
      <c r="FP32" s="13"/>
      <c r="FQ32" s="9"/>
      <c r="FR32" s="9"/>
      <c r="FS32" s="9"/>
      <c r="FT32" s="9"/>
      <c r="FV32" s="9"/>
      <c r="FW32" s="10"/>
      <c r="FY32" s="14"/>
      <c r="FZ32" s="6"/>
      <c r="GA32" s="6"/>
      <c r="GB32" s="14"/>
      <c r="GC32" s="17"/>
      <c r="GD32" s="6"/>
      <c r="GF32" s="8">
        <v>0.25</v>
      </c>
      <c r="GG32" s="13"/>
      <c r="GH32" s="9"/>
      <c r="GI32" s="9"/>
      <c r="GJ32" s="9"/>
      <c r="GK32" s="9"/>
      <c r="GM32" s="9"/>
      <c r="GN32" s="10"/>
      <c r="GP32" s="14"/>
      <c r="GQ32" s="6"/>
      <c r="GR32" s="6"/>
      <c r="GS32" s="14"/>
      <c r="GT32" s="17"/>
      <c r="GU32" s="6"/>
    </row>
    <row r="33" spans="1:203">
      <c r="A33" s="8">
        <v>0.29166666666666669</v>
      </c>
      <c r="B33" s="13"/>
      <c r="C33" s="9"/>
      <c r="D33" s="9"/>
      <c r="E33" s="9"/>
      <c r="F33" s="9"/>
      <c r="H33" s="9"/>
      <c r="I33" s="10"/>
      <c r="K33" s="14"/>
      <c r="L33" s="6"/>
      <c r="M33" s="6"/>
      <c r="N33" s="14"/>
      <c r="O33" s="17"/>
      <c r="P33" s="6"/>
      <c r="R33" s="8">
        <v>0.29166666666666669</v>
      </c>
      <c r="S33" s="13"/>
      <c r="T33" s="9"/>
      <c r="U33" s="9"/>
      <c r="V33" s="9"/>
      <c r="W33" s="9"/>
      <c r="Y33" s="9"/>
      <c r="Z33" s="10"/>
      <c r="AB33" s="14"/>
      <c r="AC33" s="6"/>
      <c r="AD33" s="6"/>
      <c r="AE33" s="14"/>
      <c r="AF33" s="17"/>
      <c r="AG33" s="6"/>
      <c r="AI33" s="8">
        <v>0.29166666666666669</v>
      </c>
      <c r="AJ33" s="13"/>
      <c r="AK33" s="9"/>
      <c r="AL33" s="9"/>
      <c r="AM33" s="9"/>
      <c r="AN33" s="9"/>
      <c r="AP33" s="9"/>
      <c r="AQ33" s="10"/>
      <c r="AS33" s="14"/>
      <c r="AT33" s="6"/>
      <c r="AU33" s="6"/>
      <c r="AV33" s="14"/>
      <c r="AW33" s="17"/>
      <c r="AX33" s="6"/>
      <c r="AZ33" s="8">
        <v>0.29166666666666669</v>
      </c>
      <c r="BA33" s="13"/>
      <c r="BB33" s="9"/>
      <c r="BC33" s="9"/>
      <c r="BD33" s="9"/>
      <c r="BE33" s="9"/>
      <c r="BG33" s="9"/>
      <c r="BH33" s="10"/>
      <c r="BJ33" s="14"/>
      <c r="BK33" s="6"/>
      <c r="BL33" s="6"/>
      <c r="BM33" s="14"/>
      <c r="BN33" s="17"/>
      <c r="BO33" s="6"/>
      <c r="BQ33" s="8">
        <v>0.29166666666666669</v>
      </c>
      <c r="BR33" s="13"/>
      <c r="BS33" s="9"/>
      <c r="BT33" s="9"/>
      <c r="BU33" s="9"/>
      <c r="BV33" s="9"/>
      <c r="BX33" s="9"/>
      <c r="BY33" s="10"/>
      <c r="CA33" s="14"/>
      <c r="CB33" s="6"/>
      <c r="CC33" s="6"/>
      <c r="CD33" s="14"/>
      <c r="CE33" s="17"/>
      <c r="CF33" s="6"/>
      <c r="CH33" s="8">
        <v>0.29166666666666669</v>
      </c>
      <c r="CI33" s="13"/>
      <c r="CJ33" s="9"/>
      <c r="CK33" s="9"/>
      <c r="CL33" s="9"/>
      <c r="CM33" s="9"/>
      <c r="CO33" s="9"/>
      <c r="CP33" s="10"/>
      <c r="CR33" s="14"/>
      <c r="CS33" s="6"/>
      <c r="CT33" s="6"/>
      <c r="CU33" s="14"/>
      <c r="CV33" s="17"/>
      <c r="CW33" s="6"/>
      <c r="CY33" s="8">
        <v>0.29166666666666669</v>
      </c>
      <c r="CZ33" s="13"/>
      <c r="DA33" s="9"/>
      <c r="DB33" s="9"/>
      <c r="DC33" s="9"/>
      <c r="DD33" s="9"/>
      <c r="DF33" s="9"/>
      <c r="DG33" s="10"/>
      <c r="DI33" s="14"/>
      <c r="DJ33" s="6"/>
      <c r="DK33" s="6"/>
      <c r="DL33" s="14"/>
      <c r="DM33" s="17"/>
      <c r="DN33" s="6"/>
      <c r="DP33" s="8">
        <v>0.29166666666666669</v>
      </c>
      <c r="DQ33" s="13"/>
      <c r="DR33" s="9"/>
      <c r="DS33" s="9"/>
      <c r="DT33" s="9"/>
      <c r="DU33" s="9"/>
      <c r="DW33" s="9"/>
      <c r="DX33" s="10"/>
      <c r="DZ33" s="14"/>
      <c r="EA33" s="6"/>
      <c r="EB33" s="6"/>
      <c r="EC33" s="14"/>
      <c r="ED33" s="17"/>
      <c r="EE33" s="6"/>
      <c r="EG33" s="8">
        <v>0.29166666666666669</v>
      </c>
      <c r="EH33" s="13"/>
      <c r="EI33" s="9"/>
      <c r="EJ33" s="9"/>
      <c r="EK33" s="9"/>
      <c r="EL33" s="9"/>
      <c r="EN33" s="9"/>
      <c r="EO33" s="10"/>
      <c r="EQ33" s="14"/>
      <c r="ER33" s="6"/>
      <c r="ES33" s="6"/>
      <c r="ET33" s="14"/>
      <c r="EU33" s="17"/>
      <c r="EV33" s="6"/>
      <c r="EX33" s="8">
        <v>0.29166666666666669</v>
      </c>
      <c r="EY33" s="13"/>
      <c r="EZ33" s="9"/>
      <c r="FA33" s="9"/>
      <c r="FB33" s="9"/>
      <c r="FC33" s="9"/>
      <c r="FE33" s="9"/>
      <c r="FF33" s="10"/>
      <c r="FH33" s="14"/>
      <c r="FI33" s="6"/>
      <c r="FJ33" s="6"/>
      <c r="FK33" s="14"/>
      <c r="FL33" s="17"/>
      <c r="FM33" s="6"/>
      <c r="FO33" s="8">
        <v>0.29166666666666669</v>
      </c>
      <c r="FP33" s="13"/>
      <c r="FQ33" s="9"/>
      <c r="FR33" s="9"/>
      <c r="FS33" s="9"/>
      <c r="FT33" s="9"/>
      <c r="FV33" s="9"/>
      <c r="FW33" s="10"/>
      <c r="FY33" s="14"/>
      <c r="FZ33" s="6"/>
      <c r="GA33" s="6"/>
      <c r="GB33" s="14"/>
      <c r="GC33" s="17"/>
      <c r="GD33" s="6"/>
      <c r="GF33" s="8">
        <v>0.29166666666666669</v>
      </c>
      <c r="GG33" s="13"/>
      <c r="GH33" s="9"/>
      <c r="GI33" s="9"/>
      <c r="GJ33" s="9"/>
      <c r="GK33" s="9"/>
      <c r="GM33" s="9"/>
      <c r="GN33" s="10"/>
      <c r="GP33" s="14"/>
      <c r="GQ33" s="6"/>
      <c r="GR33" s="6"/>
      <c r="GS33" s="14"/>
      <c r="GT33" s="17"/>
      <c r="GU33" s="6"/>
    </row>
    <row r="34" spans="1:203">
      <c r="A34" s="8">
        <v>0.33333333333333331</v>
      </c>
      <c r="B34" s="13">
        <v>5.1936407968685074E-2</v>
      </c>
      <c r="C34" s="9">
        <f t="shared" ref="C34:C48" si="0">C$25*B34</f>
        <v>0</v>
      </c>
      <c r="D34" s="9">
        <f>D$25/15</f>
        <v>10.322580645161292</v>
      </c>
      <c r="E34" s="9">
        <f t="shared" ref="E34:E48" si="1">E$25*B34</f>
        <v>0</v>
      </c>
      <c r="F34" s="9">
        <f>F$25*B34</f>
        <v>107.5586255351478</v>
      </c>
      <c r="G34" s="2">
        <f>[1]!ErlangC_Agents(C34/60,D$3,0.9,E$3/60)</f>
        <v>1</v>
      </c>
      <c r="H34" s="10">
        <f>(D34*D$4)/(60*(1-C$16)*0.6)</f>
        <v>2.7748872702046485</v>
      </c>
      <c r="I34" s="10">
        <f t="shared" ref="I34:I48" si="2">(E34*D$5)/(60*(1-C$16)*0.75)</f>
        <v>0</v>
      </c>
      <c r="J34" s="2">
        <f>[1]!ErlangC_Agents(F34/60/C$7,D$6,0.8,E$6/60)</f>
        <v>18</v>
      </c>
      <c r="K34" s="14">
        <f t="shared" ref="K34:K48" si="3">SUM(G34:J34)</f>
        <v>21.774887270204648</v>
      </c>
      <c r="L34" s="6">
        <f>[1]!ErlangC_ServiceLevel(C34/60,D$3,G34*(1-C$16),E$3/60)</f>
        <v>1</v>
      </c>
      <c r="M34" s="6">
        <f>[1]!ErlangC_ServiceLevel(F34/60/C$7,D$6,J34*(1-C$16),E$6/60)</f>
        <v>0.76287052880445327</v>
      </c>
      <c r="N34" s="14">
        <f>[1]!ErlangC_ASA(C34/60,D$3,G34*(1-C$16))*60</f>
        <v>0</v>
      </c>
      <c r="O34" s="17">
        <f>[2]!Abandon(G34,F$3,C34,D$3*60)</f>
        <v>0</v>
      </c>
      <c r="P34" s="6">
        <f>(C34*D$3+D34*D$4+E34*D$5+F34/C$7*D$6)/(K34*60)</f>
        <v>0.69443580046168896</v>
      </c>
      <c r="R34" s="8">
        <v>0.33333333333333331</v>
      </c>
      <c r="S34" s="13">
        <v>5.1936407968685074E-2</v>
      </c>
      <c r="T34" s="9">
        <f t="shared" ref="T34:T48" si="4">T$25*S34</f>
        <v>0</v>
      </c>
      <c r="U34" s="9">
        <f>U$25/15</f>
        <v>9.5238095238095237</v>
      </c>
      <c r="V34" s="9">
        <f t="shared" ref="V34:V48" si="5">V$25*S34</f>
        <v>0</v>
      </c>
      <c r="W34" s="9">
        <f>W$25*S34</f>
        <v>109.25194390555538</v>
      </c>
      <c r="X34" s="2" t="e">
        <f ca="1">[3]!ErlangC_Agents(T34/60,U$3,0.9,V$3/60)</f>
        <v>#NAME?</v>
      </c>
      <c r="Y34" s="10">
        <f>(U34*U$4)/(60*(1-T$16)*0.6)</f>
        <v>2.8446265005404792</v>
      </c>
      <c r="Z34" s="10">
        <f t="shared" ref="Z34:Z48" si="6">(V34*U$5)/(60*(1-T$16)*0.75)</f>
        <v>0</v>
      </c>
      <c r="AA34" s="2">
        <f>[1]!ErlangC_Agents(W34/60/T$7,U$6,0.8,V$6/60)</f>
        <v>20</v>
      </c>
      <c r="AB34" s="14" t="e">
        <f t="shared" ref="AB34:AB48" ca="1" si="7">SUM(X34:AA34)</f>
        <v>#NAME?</v>
      </c>
      <c r="AC34" s="6" t="e">
        <f ca="1">[1]!ErlangC_ServiceLevel(T34/60,U$3,X34*(1-T$16),V$3/60)</f>
        <v>#VALUE!</v>
      </c>
      <c r="AD34" s="6">
        <f>[1]!ErlangC_ServiceLevel(W34/60/T$7,U$6,AA34*(1-T$16),V$6/60)</f>
        <v>0.76331577793899985</v>
      </c>
      <c r="AE34" s="14" t="e">
        <f ca="1">[1]!ErlangC_ASA(T34/60,U$3,X34*(1-T$16))*60</f>
        <v>#VALUE!</v>
      </c>
      <c r="AF34" s="17" t="e">
        <f ca="1">[4]!Abandon(X34,W$3,T34,U$3*60)</f>
        <v>#NAME?</v>
      </c>
      <c r="AG34" s="6" t="e">
        <f ca="1">(T34*U$3+U34*U$4+V34*U$5+W34/T$7*U$6)/(AB34*60)</f>
        <v>#NAME?</v>
      </c>
      <c r="AI34" s="8">
        <v>0.33333333333333331</v>
      </c>
      <c r="AJ34" s="13">
        <v>5.1936407968685074E-2</v>
      </c>
      <c r="AK34" s="9">
        <f t="shared" ref="AK34:AK48" si="8">AK$25*AJ34</f>
        <v>0</v>
      </c>
      <c r="AL34" s="9">
        <f>AL$25/15</f>
        <v>10.666666666666666</v>
      </c>
      <c r="AM34" s="9">
        <f t="shared" ref="AM34:AM48" si="9">AM$25*AJ34</f>
        <v>0</v>
      </c>
      <c r="AN34" s="9">
        <f>AN$25*AJ34</f>
        <v>102.19744793838031</v>
      </c>
      <c r="AO34" s="2" t="e">
        <f ca="1">[3]!ErlangC_Agents(AK34/60,AL$3,0.9,AM$3/60)</f>
        <v>#NAME?</v>
      </c>
      <c r="AP34" s="10">
        <f>(AL34*AL$4)/(60*(1-AK$16)*0.6)</f>
        <v>3.1859816806053365</v>
      </c>
      <c r="AQ34" s="10">
        <f t="shared" ref="AQ34:AQ48" si="10">(AM34*AL$5)/(60*(1-AK$16)*0.75)</f>
        <v>0</v>
      </c>
      <c r="AR34" s="2">
        <f>[1]!ErlangC_Agents(AN34/60/AK$7,AL$6,0.8,AM$6/60)</f>
        <v>19</v>
      </c>
      <c r="AS34" s="14" t="e">
        <f t="shared" ref="AS34:AS48" ca="1" si="11">SUM(AO34:AR34)</f>
        <v>#NAME?</v>
      </c>
      <c r="AT34" s="6" t="e">
        <f ca="1">[1]!ErlangC_ServiceLevel(AK34/60,AL$3,AO34*(1-AK$16),AM$3/60)</f>
        <v>#VALUE!</v>
      </c>
      <c r="AU34" s="6">
        <f>[1]!ErlangC_ServiceLevel(AN34/60/AK$7,AL$6,AR34*(1-AK$16),AM$6/60)</f>
        <v>0.7428536606312256</v>
      </c>
      <c r="AV34" s="14" t="e">
        <f ca="1">[1]!ErlangC_ASA(AK34/60,AL$3,AO34*(1-AK$16))*60</f>
        <v>#VALUE!</v>
      </c>
      <c r="AW34" s="17" t="e">
        <f ca="1">[4]!Abandon(AO34,AN$3,AK34,AL$3*60)</f>
        <v>#NAME?</v>
      </c>
      <c r="AX34" s="6" t="e">
        <f ca="1">(AK34*AL$3+AL34*AL$4+AM34*AL$5+AN34/AK$7*AL$6)/(AS34*60)</f>
        <v>#NAME?</v>
      </c>
      <c r="AZ34" s="8">
        <v>0.33333333333333331</v>
      </c>
      <c r="BA34" s="13">
        <v>5.1936407968685074E-2</v>
      </c>
      <c r="BB34" s="9">
        <f t="shared" ref="BB34:BB48" si="12">BB$25*BA34</f>
        <v>0</v>
      </c>
      <c r="BC34" s="9">
        <f>BC$25/15</f>
        <v>10.133333333333333</v>
      </c>
      <c r="BD34" s="9">
        <f t="shared" ref="BD34:BD48" si="13">BD$25*BA34</f>
        <v>0</v>
      </c>
      <c r="BE34" s="9">
        <f>BE$25*BA34</f>
        <v>96.947961541545482</v>
      </c>
      <c r="BF34" s="2">
        <f>[1]!ErlangC_Agents(BB34/60,BC$3,0.9,BD$3/60)</f>
        <v>1</v>
      </c>
      <c r="BG34" s="10">
        <f>(BC34*BC$4)/(60*(1-BB$16)*0.6)</f>
        <v>3.0266825965750699</v>
      </c>
      <c r="BH34" s="10">
        <f t="shared" ref="BH34:BH48" si="14">(BD34*BC$5)/(60*(1-BB$16)*0.75)</f>
        <v>0</v>
      </c>
      <c r="BI34" s="2">
        <f>[1]!ErlangC_Agents(BE34/60/BB$7,BC$6,0.8,BD$6/60)</f>
        <v>18</v>
      </c>
      <c r="BJ34" s="14">
        <f t="shared" ref="BJ34:BJ48" si="15">SUM(BF34:BI34)</f>
        <v>22.026682596575071</v>
      </c>
      <c r="BK34" s="6">
        <f>[1]!ErlangC_ServiceLevel(BB34/60,BC$3,BF34*(1-BB$16),BD$3/60)</f>
        <v>1</v>
      </c>
      <c r="BL34" s="6">
        <f>[1]!ErlangC_ServiceLevel(BE34/60/BB$7,BC$6,BI34*(1-BB$16),BD$6/60)</f>
        <v>0.75240982231191023</v>
      </c>
      <c r="BM34" s="14">
        <f>[1]!ErlangC_ASA(BB34/60,BC$3,BF34*(1-BB$16))*60</f>
        <v>0</v>
      </c>
      <c r="BN34" s="17">
        <f>[2]!Abandon(BF34,BE$3,BB34,BC$3*60)</f>
        <v>0</v>
      </c>
      <c r="BO34" s="6">
        <f>(BB34*BC$3+BC34*BC$4+BD34*BC$5+BE34/BB$7*BC$6)/(BJ34*60)</f>
        <v>0.69496480614187572</v>
      </c>
      <c r="BQ34" s="8">
        <v>0.33333333333333331</v>
      </c>
      <c r="BR34" s="13">
        <v>5.1936407968685074E-2</v>
      </c>
      <c r="BS34" s="9">
        <f t="shared" ref="BS34:BS48" si="16">BS$25*BR34</f>
        <v>0</v>
      </c>
      <c r="BT34" s="9">
        <f>BT$25/15</f>
        <v>9.4623655913978499</v>
      </c>
      <c r="BU34" s="9">
        <f t="shared" ref="BU34:BU48" si="17">BU$25*BR34</f>
        <v>0</v>
      </c>
      <c r="BV34" s="9">
        <f>BV$25*BR34</f>
        <v>89.632187945956488</v>
      </c>
      <c r="BW34" s="2" t="e">
        <f ca="1">[3]!ErlangC_Agents(BS34/60,BT$3,0.9,BU$3/60)</f>
        <v>#NAME?</v>
      </c>
      <c r="BX34" s="10">
        <f>(BT34*BT$4)/(60*(1-BS$16)*0.6)</f>
        <v>2.8262740715047343</v>
      </c>
      <c r="BY34" s="10">
        <f t="shared" ref="BY34:BY48" si="18">(BU34*BT$5)/(60*(1-BS$16)*0.75)</f>
        <v>0</v>
      </c>
      <c r="BZ34" s="2">
        <f>[1]!ErlangC_Agents(BV34/60/BS$7,BT$6,0.8,BU$6/60)</f>
        <v>17</v>
      </c>
      <c r="CA34" s="14" t="e">
        <f t="shared" ref="CA34:CA48" ca="1" si="19">SUM(BW34:BZ34)</f>
        <v>#NAME?</v>
      </c>
      <c r="CB34" s="6" t="e">
        <f ca="1">[3]!ErlangC_ServiceLevel(BS34/60,BT$3,BW34*(1-BS$16),BU$3/60)</f>
        <v>#NAME?</v>
      </c>
      <c r="CC34" s="6">
        <f>[1]!ErlangC_ServiceLevel(BV34/60/BS$7,BT$6,BZ34*(1-BS$16),BU$6/60)</f>
        <v>0.76784726806615011</v>
      </c>
      <c r="CD34" s="14" t="e">
        <f ca="1">[3]!ErlangC_ASA(BS34/60,BT$3,BW34*(1-BS$16))*60</f>
        <v>#NAME?</v>
      </c>
      <c r="CE34" s="17" t="e">
        <f ca="1">[4]!Abandon(BW34,BV$3,BS34,BT$3*60)</f>
        <v>#NAME?</v>
      </c>
      <c r="CF34" s="6" t="e">
        <f ca="1">(BS34*BT$3+BT34*BT$4+BU34*BT$5+BV34/BS$7*BT$6)/(CA34*60)</f>
        <v>#NAME?</v>
      </c>
      <c r="CH34" s="8">
        <v>0.33333333333333331</v>
      </c>
      <c r="CI34" s="13">
        <v>5.1936407968685074E-2</v>
      </c>
      <c r="CJ34" s="9">
        <f t="shared" ref="CJ34:CJ48" si="20">CJ$25*CI34</f>
        <v>0</v>
      </c>
      <c r="CK34" s="9">
        <f>CK$25/15</f>
        <v>8.8888888888888893</v>
      </c>
      <c r="CL34" s="9">
        <f t="shared" ref="CL34:CL48" si="21">CL$25*CI34</f>
        <v>0</v>
      </c>
      <c r="CM34" s="9">
        <f>CM$25*CI34</f>
        <v>95.216747942589294</v>
      </c>
      <c r="CN34" s="2">
        <f>[1]!ErlangC_Agents(CJ34/60,CK$3,0.9,CL$3/60)</f>
        <v>1</v>
      </c>
      <c r="CO34" s="10">
        <f>(CK34*CK$4)/(60*(1-CJ$16)*0.6)</f>
        <v>2.6549847338377806</v>
      </c>
      <c r="CP34" s="10">
        <f t="shared" ref="CP34:CP48" si="22">(CL34*CK$5)/(60*(1-CJ$16)*0.75)</f>
        <v>0</v>
      </c>
      <c r="CQ34" s="2">
        <f>[1]!ErlangC_Agents(CM34/60/CJ$7,CK$6,0.8,CL$6/60)</f>
        <v>18</v>
      </c>
      <c r="CR34" s="14">
        <f t="shared" ref="CR34:CR48" si="23">SUM(CN34:CQ34)</f>
        <v>21.654984733837779</v>
      </c>
      <c r="CS34" s="6">
        <f>[1]!ErlangC_ServiceLevel(CJ34/60,CK$3,CN34*(1-CJ$16),CL$3/60)</f>
        <v>1</v>
      </c>
      <c r="CT34" s="6">
        <f>[1]!ErlangC_ServiceLevel(CM34/60/CJ$7,CK$6,CQ34*(1-CJ$16),CL$6/60)</f>
        <v>0.75376892809543572</v>
      </c>
      <c r="CU34" s="14">
        <f>[1]!ErlangC_ASA(CJ34/60,CK$3,CN34*(1-CJ$16))*60</f>
        <v>0</v>
      </c>
      <c r="CV34" s="17">
        <f>[2]!Abandon(CN34,CM$3,CJ34,CK$3*60)</f>
        <v>0</v>
      </c>
      <c r="CW34" s="6">
        <f>(CJ34*CK$3+CK34*CK$4+CL34*CK$5+CM34/CJ$7*CK$6)/(CR34*60)</f>
        <v>0.69655436058279319</v>
      </c>
      <c r="CY34" s="8">
        <v>0.33333333333333331</v>
      </c>
      <c r="CZ34" s="13">
        <v>2.9211151493159306E-2</v>
      </c>
      <c r="DA34" s="9">
        <f t="shared" ref="DA34:DA48" si="24">DA$25*CZ34</f>
        <v>0</v>
      </c>
      <c r="DB34" s="9">
        <f>DB$25/15</f>
        <v>6.021505376344086</v>
      </c>
      <c r="DC34" s="9">
        <f t="shared" ref="DC34:DC48" si="25">DC$25*CZ34</f>
        <v>0</v>
      </c>
      <c r="DD34" s="9">
        <f>DD$25*CZ34</f>
        <v>20.730494608048538</v>
      </c>
      <c r="DE34" s="2">
        <f>[1]!ErlangC_Agents(DA34/60,DB$3,0.9,DC$3/60)</f>
        <v>1</v>
      </c>
      <c r="DF34" s="10">
        <f>(DB34*DB$4)/(60*(1-DA$16)*0.6)</f>
        <v>2.1582456546036148</v>
      </c>
      <c r="DG34" s="10">
        <f t="shared" ref="DG34:DG48" si="26">(DC34*DB$5)/(60*(1-DA$16)*0.75)</f>
        <v>0</v>
      </c>
      <c r="DH34" s="2">
        <f>[1]!ErlangC_Agents(DD34/60/DA$7,DB$6,0.8,DC$6/60)</f>
        <v>7</v>
      </c>
      <c r="DI34" s="14">
        <f t="shared" ref="DI34:DI48" si="27">SUM(DE34:DH34)</f>
        <v>10.158245654603615</v>
      </c>
      <c r="DJ34" s="6">
        <f>[1]!ErlangC_ServiceLevel(DA34/60,DB$3,DE34*(1-DA$16),DC$3/60)</f>
        <v>1</v>
      </c>
      <c r="DK34" s="6">
        <f>[1]!ErlangC_ServiceLevel(DD34/60/DA$7,DB$6,DH34*(1-DA$16),DC$6/60)</f>
        <v>0.80115607337349171</v>
      </c>
      <c r="DL34" s="14">
        <f>[1]!ErlangC_ASA(DA34/60,DB$3,DE34*(1-DA$16))*60</f>
        <v>0</v>
      </c>
      <c r="DM34" s="17">
        <f>[2]!Abandon(DE34,DD$3,DA34,DB$3*60)</f>
        <v>0</v>
      </c>
      <c r="DN34" s="6">
        <f>(DA34*DB$3+DB34*DB$4+DC34*DB$5+DD34/DA$7*DB$6)/(DI34*60)</f>
        <v>0.57205523989288798</v>
      </c>
      <c r="DP34" s="8">
        <v>0.33333333333333331</v>
      </c>
      <c r="DQ34" s="13">
        <v>2.9211151493159306E-2</v>
      </c>
      <c r="DR34" s="9">
        <f t="shared" ref="DR34:DR48" si="28">DR$25*DQ34</f>
        <v>0</v>
      </c>
      <c r="DS34" s="9">
        <f>DS$25/15</f>
        <v>6.021505376344086</v>
      </c>
      <c r="DT34" s="9">
        <f t="shared" ref="DT34:DT48" si="29">DT$25*DQ34</f>
        <v>0</v>
      </c>
      <c r="DU34" s="9">
        <f>DU$25*DQ34</f>
        <v>19.788199398591786</v>
      </c>
      <c r="DV34" s="2">
        <f>[1]!ErlangC_Agents(DR34/60,DS$3,0.9,DT$3/60)</f>
        <v>1</v>
      </c>
      <c r="DW34" s="10">
        <f>(DS34*DS$4)/(60*(1-DR$16)*0.6)</f>
        <v>2.1582456546036148</v>
      </c>
      <c r="DX34" s="10">
        <f t="shared" ref="DX34:DX48" si="30">(DT34*DS$5)/(60*(1-DR$16)*0.75)</f>
        <v>0</v>
      </c>
      <c r="DY34" s="2">
        <f>[1]!ErlangC_Agents(DU34/60/DR$7,DS$6,0.8,DT$6/60)</f>
        <v>7</v>
      </c>
      <c r="DZ34" s="14">
        <f t="shared" ref="DZ34:DZ48" si="31">SUM(DV34:DY34)</f>
        <v>10.158245654603615</v>
      </c>
      <c r="EA34" s="6">
        <f>[1]!ErlangC_ServiceLevel(DR34/60,DS$3,DV34*(1-DR$16),DT$3/60)</f>
        <v>1</v>
      </c>
      <c r="EB34" s="6">
        <f>[1]!ErlangC_ServiceLevel(DU34/60/DR$7,DS$6,DY34*(1-DR$16),DT$6/60)</f>
        <v>0.83679823389307495</v>
      </c>
      <c r="EC34" s="14">
        <f>[1]!ErlangC_ASA(DR34/60,DS$3,DV34*(1-DR$16))*60</f>
        <v>0</v>
      </c>
      <c r="ED34" s="17">
        <f>[2]!Abandon(DV34,DU$3,DR34,DS$3*60)</f>
        <v>0</v>
      </c>
      <c r="EE34" s="6">
        <f>(DR34*DS$3+DS34*DS$4+DT34*DS$5+DU34/DR$7*DS$6)/(DZ34*60)</f>
        <v>0.55144154904953491</v>
      </c>
      <c r="EG34" s="8">
        <v>0.33333333333333331</v>
      </c>
      <c r="EH34" s="13">
        <v>2.9211151493159306E-2</v>
      </c>
      <c r="EI34" s="9">
        <f t="shared" ref="EI34:EI48" si="32">EI$25*EH34</f>
        <v>0</v>
      </c>
      <c r="EJ34" s="9">
        <f>EJ$25/15</f>
        <v>6.2222222222222232</v>
      </c>
      <c r="EK34" s="9">
        <f t="shared" ref="EK34:EK48" si="33">EK$25*EH34</f>
        <v>0</v>
      </c>
      <c r="EL34" s="9">
        <f>EL$25*EH34</f>
        <v>20.447806045211514</v>
      </c>
      <c r="EM34" s="2">
        <f>[1]!ErlangC_Agents(EI34/60,EJ$3,0.9,EK$3/60)</f>
        <v>1</v>
      </c>
      <c r="EN34" s="10">
        <f>(EJ34*EJ$4)/(60*(1-EI$16)*0.6)</f>
        <v>2.2301871764237364</v>
      </c>
      <c r="EO34" s="10">
        <f t="shared" ref="EO34:EO48" si="34">(EK34*EJ$5)/(60*(1-EI$16)*0.75)</f>
        <v>0</v>
      </c>
      <c r="EP34" s="2">
        <f>[1]!ErlangC_Agents(EL34/60/EI$7,EJ$6,0.8,EK$6/60)</f>
        <v>7</v>
      </c>
      <c r="EQ34" s="14">
        <f t="shared" ref="EQ34:EQ48" si="35">SUM(EM34:EP34)</f>
        <v>10.230187176423737</v>
      </c>
      <c r="ER34" s="6">
        <f>[1]!ErlangC_ServiceLevel(EI34/60,EJ$3,EM34*(1-EI$16),EK$3/60)</f>
        <v>1</v>
      </c>
      <c r="ES34" s="6">
        <f>[1]!ErlangC_ServiceLevel(EL34/60/EI$7,EJ$6,EP34*(1-EI$16),EK$6/60)</f>
        <v>0.81234373518748537</v>
      </c>
      <c r="ET34" s="14">
        <f>[1]!ErlangC_ASA(EI34/60,EJ$3,EM34*(1-EI$16))*60</f>
        <v>0</v>
      </c>
      <c r="EU34" s="17">
        <f>[2]!Abandon(EM34,EL$3,EI34,EJ$3*60)</f>
        <v>0</v>
      </c>
      <c r="EV34" s="6">
        <f>(EI34*EJ$3+EJ34*EJ$4+EK34*EJ$5+EL34/EI$7*EJ$6)/(EQ34*60)</f>
        <v>0.56581578064574989</v>
      </c>
      <c r="EX34" s="8">
        <v>0.33333333333333331</v>
      </c>
      <c r="EY34" s="13">
        <v>2.9211151493159306E-2</v>
      </c>
      <c r="EZ34" s="9">
        <f t="shared" ref="EZ34:EZ48" si="36">EZ$25*EY34</f>
        <v>0</v>
      </c>
      <c r="FA34" s="9">
        <f>FA$25/15</f>
        <v>6.021505376344086</v>
      </c>
      <c r="FB34" s="9">
        <f t="shared" ref="FB34:FB48" si="37">FB$25*EY34</f>
        <v>0</v>
      </c>
      <c r="FC34" s="9">
        <f>FC$25*EY34</f>
        <v>19.788199398591786</v>
      </c>
      <c r="FD34" s="2">
        <f>[1]!ErlangC_Agents(EZ34/60,FA$3,0.9,FB$3/60)</f>
        <v>1</v>
      </c>
      <c r="FE34" s="10">
        <f>(FA34*FA$4)/(60*(1-EZ$16)*0.6)</f>
        <v>2.1582456546036148</v>
      </c>
      <c r="FF34" s="10">
        <f t="shared" ref="FF34:FF48" si="38">(FB34*FA$5)/(60*(1-EZ$16)*0.75)</f>
        <v>0</v>
      </c>
      <c r="FG34" s="2">
        <f>[1]!ErlangC_Agents(FC34/60/EZ$7,FA$6,0.8,FB$6/60)</f>
        <v>7</v>
      </c>
      <c r="FH34" s="14">
        <f t="shared" ref="FH34:FH48" si="39">SUM(FD34:FG34)</f>
        <v>10.158245654603615</v>
      </c>
      <c r="FI34" s="6">
        <f>[1]!ErlangC_ServiceLevel(EZ34/60,FA$3,FD34*(1-EZ$16),FB$3/60)</f>
        <v>1</v>
      </c>
      <c r="FJ34" s="6">
        <f>[1]!ErlangC_ServiceLevel(FC34/60/EZ$7,FA$6,FG34*(1-EZ$16),FB$6/60)</f>
        <v>0.83679823389307495</v>
      </c>
      <c r="FK34" s="14">
        <f>[1]!ErlangC_ASA(EZ34/60,FA$3,FD34*(1-EZ$16))*60</f>
        <v>0</v>
      </c>
      <c r="FL34" s="17">
        <f>[2]!Abandon(FD34,FC$3,EZ34,FA$3*60)</f>
        <v>0</v>
      </c>
      <c r="FM34" s="6">
        <f>(EZ34*FA$3+FA34*FA$4+FB34*FA$5+FC34/EZ$7*FA$6)/(FH34*60)</f>
        <v>0.55144154904953491</v>
      </c>
      <c r="FO34" s="8">
        <v>0.33333333333333331</v>
      </c>
      <c r="FP34" s="13">
        <v>2.9211151493159306E-2</v>
      </c>
      <c r="FQ34" s="9">
        <f t="shared" ref="FQ34:FQ48" si="40">FQ$25*FP34</f>
        <v>0</v>
      </c>
      <c r="FR34" s="9">
        <f>FR$25/15</f>
        <v>6.2222222222222232</v>
      </c>
      <c r="FS34" s="9">
        <f t="shared" ref="FS34:FS48" si="41">FS$25*FP34</f>
        <v>0</v>
      </c>
      <c r="FT34" s="9">
        <f>FT$25*FP34</f>
        <v>20.934658570097501</v>
      </c>
      <c r="FU34" s="2">
        <f>[1]!ErlangC_Agents(FQ34/60,FR$3,0.9,FS$3/60)</f>
        <v>1</v>
      </c>
      <c r="FV34" s="10">
        <f>(FR34*FR$4)/(60*(1-FQ$16)*0.6)</f>
        <v>2.2301871764237364</v>
      </c>
      <c r="FW34" s="10">
        <f t="shared" ref="FW34:FW48" si="42">(FS34*FR$5)/(60*(1-FQ$16)*0.75)</f>
        <v>0</v>
      </c>
      <c r="FX34" s="2">
        <f>[1]!ErlangC_Agents(FT34/60/FQ$7,FR$6,0.8,FS$6/60)</f>
        <v>8</v>
      </c>
      <c r="FY34" s="14">
        <f t="shared" ref="FY34:FY48" si="43">SUM(FU34:FX34)</f>
        <v>11.230187176423737</v>
      </c>
      <c r="FZ34" s="6">
        <f>[1]!ErlangC_ServiceLevel(FQ34/60,FR$3,FU34*(1-FQ$16),FS$3/60)</f>
        <v>1</v>
      </c>
      <c r="GA34" s="6">
        <f>[1]!ErlangC_ServiceLevel(FT34/60/FQ$7,FR$6,FX34*(1-FQ$16),FS$6/60)</f>
        <v>0.79280645165984609</v>
      </c>
      <c r="GB34" s="14">
        <f>[1]!ErlangC_ASA(FQ34/60,FR$3,FU34*(1-FQ$16))*60</f>
        <v>0</v>
      </c>
      <c r="GC34" s="17">
        <f>[2]!Abandon(FU34,FT$3,FQ34,FR$3*60)</f>
        <v>0</v>
      </c>
      <c r="GD34" s="6">
        <f>(FQ34*FR$3+FR34*FR$4+FS34*FR$5+FT34/FQ$7*FR$6)/(FY34*60)</f>
        <v>0.52506611873167153</v>
      </c>
      <c r="GF34" s="8">
        <v>0.33333333333333331</v>
      </c>
      <c r="GG34" s="13">
        <v>2.9211151493159306E-2</v>
      </c>
      <c r="GH34" s="9">
        <f t="shared" ref="GH34:GH48" si="44">GH$25*GG34</f>
        <v>0</v>
      </c>
      <c r="GI34" s="9">
        <f>GI$25/15</f>
        <v>6.021505376344086</v>
      </c>
      <c r="GJ34" s="9">
        <f t="shared" ref="GJ34:GJ48" si="45">GJ$25*GG34</f>
        <v>0</v>
      </c>
      <c r="GK34" s="9">
        <f>GK$25*GG34</f>
        <v>20.730494608048538</v>
      </c>
      <c r="GL34" s="2">
        <f>[1]!ErlangC_Agents(GH34/60,GI$3,0.9,GJ$3/60)</f>
        <v>1</v>
      </c>
      <c r="GM34" s="10">
        <f>(GI34*GI$4)/(60*(1-GH$16)*0.6)</f>
        <v>2.1582456546036148</v>
      </c>
      <c r="GN34" s="10">
        <f t="shared" ref="GN34:GN48" si="46">(GJ34*GI$5)/(60*(1-GH$16)*0.75)</f>
        <v>0</v>
      </c>
      <c r="GO34" s="2">
        <f>[1]!ErlangC_Agents(GK34/60/GH$7,GI$6,0.8,GJ$6/60)</f>
        <v>7</v>
      </c>
      <c r="GP34" s="14">
        <f t="shared" ref="GP34:GP48" si="47">SUM(GL34:GO34)</f>
        <v>10.158245654603615</v>
      </c>
      <c r="GQ34" s="6">
        <f>[1]!ErlangC_ServiceLevel(GH34/60,GI$3,GL34*(1-GH$16),GJ$3/60)</f>
        <v>1</v>
      </c>
      <c r="GR34" s="6">
        <f>[1]!ErlangC_ServiceLevel(GK34/60/GH$7,GI$6,GO34*(1-GH$16),GJ$6/60)</f>
        <v>0.80115607337349171</v>
      </c>
      <c r="GS34" s="14">
        <f>[1]!ErlangC_ASA(GH34/60,GI$3,GL34*(1-GH$16))*60</f>
        <v>0</v>
      </c>
      <c r="GT34" s="17">
        <f>[2]!Abandon(GL34,GK$3,GH34,GI$3*60)</f>
        <v>0</v>
      </c>
      <c r="GU34" s="6">
        <f>(GH34*GI$3+GI34*GI$4+GJ34*GI$5+GK34/GH$7*GI$6)/(GP34*60)</f>
        <v>0.57205523989288798</v>
      </c>
    </row>
    <row r="35" spans="1:203">
      <c r="A35" s="8">
        <v>0.375</v>
      </c>
      <c r="B35" s="13">
        <v>7.9039559141901181E-2</v>
      </c>
      <c r="C35" s="9">
        <f t="shared" si="0"/>
        <v>0</v>
      </c>
      <c r="D35" s="9">
        <f t="shared" ref="D35:D48" si="48">D$25/15</f>
        <v>10.322580645161292</v>
      </c>
      <c r="E35" s="9">
        <f t="shared" si="1"/>
        <v>0</v>
      </c>
      <c r="F35" s="9">
        <f t="shared" ref="F35:F48" si="49">F$25*B35</f>
        <v>163.68837731967923</v>
      </c>
      <c r="G35" s="2">
        <f>[1]!ErlangC_Agents(C35/60,D$3,0.9,E$3/60)</f>
        <v>1</v>
      </c>
      <c r="H35" s="10">
        <f t="shared" ref="H35:H48" si="50">(D35*D$4)/(60*(1-C$16)*0.6)</f>
        <v>2.7748872702046485</v>
      </c>
      <c r="I35" s="10">
        <f t="shared" si="2"/>
        <v>0</v>
      </c>
      <c r="J35" s="2">
        <f>[1]!ErlangC_Agents(F35/60/C$7,D$6,0.8,E$6/60)</f>
        <v>26</v>
      </c>
      <c r="K35" s="14">
        <f t="shared" si="3"/>
        <v>29.774887270204648</v>
      </c>
      <c r="L35" s="6">
        <f>[1]!ErlangC_ServiceLevel(C35/60,D$3,G35*(1-C$16),E$3/60)</f>
        <v>1</v>
      </c>
      <c r="M35" s="6">
        <f>[1]!ErlangC_ServiceLevel(F35/60/C$7,D$6,J35*(1-C$16),E$6/60)</f>
        <v>0.68732895040427233</v>
      </c>
      <c r="N35" s="14">
        <f>[1]!ErlangC_ASA(C35/60,D$3,G35*(1-C$16))*60</f>
        <v>0</v>
      </c>
      <c r="O35" s="17">
        <f>[2]!Abandon(G35,F$3,C35,D$3*60)</f>
        <v>0</v>
      </c>
      <c r="P35" s="6">
        <f t="shared" ref="P35:P48" si="51">(C35*D$3+D35*D$4+E35*D$5+F35/C$7*D$6)/(K35*60)</f>
        <v>0.74573922567997175</v>
      </c>
      <c r="R35" s="8">
        <v>0.375</v>
      </c>
      <c r="S35" s="13">
        <v>7.9039559141901181E-2</v>
      </c>
      <c r="T35" s="9">
        <f t="shared" si="4"/>
        <v>0</v>
      </c>
      <c r="U35" s="9">
        <f t="shared" ref="U35:U48" si="52">U$25/15</f>
        <v>9.5238095238095237</v>
      </c>
      <c r="V35" s="9">
        <f t="shared" si="5"/>
        <v>0</v>
      </c>
      <c r="W35" s="9">
        <f t="shared" ref="W35:W48" si="53">W$25*S35</f>
        <v>166.26535833778496</v>
      </c>
      <c r="X35" s="2" t="e">
        <f ca="1">[3]!ErlangC_Agents(T35/60,U$3,0.9,V$3/60)</f>
        <v>#NAME?</v>
      </c>
      <c r="Y35" s="10">
        <f t="shared" ref="Y35:Y48" si="54">(U35*U$4)/(60*(1-T$16)*0.6)</f>
        <v>2.8446265005404792</v>
      </c>
      <c r="Z35" s="10">
        <f t="shared" si="6"/>
        <v>0</v>
      </c>
      <c r="AA35" s="2">
        <f>[1]!ErlangC_Agents(W35/60/T$7,U$6,0.8,V$6/60)</f>
        <v>29</v>
      </c>
      <c r="AB35" s="14" t="e">
        <f t="shared" ca="1" si="7"/>
        <v>#NAME?</v>
      </c>
      <c r="AC35" s="6" t="e">
        <f ca="1">[1]!ErlangC_ServiceLevel(T35/60,U$3,X35*(1-T$16),V$3/60)</f>
        <v>#VALUE!</v>
      </c>
      <c r="AD35" s="6">
        <f>[1]!ErlangC_ServiceLevel(W35/60/T$7,U$6,AA35*(1-T$16),V$6/60)</f>
        <v>0.69567101252375663</v>
      </c>
      <c r="AE35" s="14" t="e">
        <f ca="1">[1]!ErlangC_ASA(T35/60,U$3,X35*(1-T$16))*60</f>
        <v>#VALUE!</v>
      </c>
      <c r="AF35" s="17" t="e">
        <f ca="1">[4]!Abandon(X35,W$3,T35,U$3*60)</f>
        <v>#NAME?</v>
      </c>
      <c r="AG35" s="6" t="e">
        <f t="shared" ref="AG35:AG48" ca="1" si="55">(T35*U$3+U35*U$4+V35*U$5+W35/T$7*U$6)/(AB35*60)</f>
        <v>#NAME?</v>
      </c>
      <c r="AI35" s="8">
        <v>0.375</v>
      </c>
      <c r="AJ35" s="13">
        <v>7.9039559141901181E-2</v>
      </c>
      <c r="AK35" s="9">
        <f t="shared" si="8"/>
        <v>0</v>
      </c>
      <c r="AL35" s="9">
        <f t="shared" ref="AL35:AL48" si="56">AL$25/15</f>
        <v>10.666666666666666</v>
      </c>
      <c r="AM35" s="9">
        <f t="shared" si="9"/>
        <v>0</v>
      </c>
      <c r="AN35" s="9">
        <f t="shared" ref="AN35:AN48" si="57">AN$25*AJ35</f>
        <v>155.52945508567652</v>
      </c>
      <c r="AO35" s="2" t="e">
        <f ca="1">[3]!ErlangC_Agents(AK35/60,AL$3,0.9,AM$3/60)</f>
        <v>#NAME?</v>
      </c>
      <c r="AP35" s="10">
        <f t="shared" ref="AP35:AP48" si="58">(AL35*AL$4)/(60*(1-AK$16)*0.6)</f>
        <v>3.1859816806053365</v>
      </c>
      <c r="AQ35" s="10">
        <f t="shared" si="10"/>
        <v>0</v>
      </c>
      <c r="AR35" s="2">
        <f>[1]!ErlangC_Agents(AN35/60/AK$7,AL$6,0.8,AM$6/60)</f>
        <v>27</v>
      </c>
      <c r="AS35" s="14" t="e">
        <f t="shared" ca="1" si="11"/>
        <v>#NAME?</v>
      </c>
      <c r="AT35" s="6" t="e">
        <f ca="1">[1]!ErlangC_ServiceLevel(AK35/60,AL$3,AO35*(1-AK$16),AM$3/60)</f>
        <v>#VALUE!</v>
      </c>
      <c r="AU35" s="6">
        <f>[1]!ErlangC_ServiceLevel(AN35/60/AK$7,AL$6,AR35*(1-AK$16),AM$6/60)</f>
        <v>0.59526487393259442</v>
      </c>
      <c r="AV35" s="14" t="e">
        <f ca="1">[1]!ErlangC_ASA(AK35/60,AL$3,AO35*(1-AK$16))*60</f>
        <v>#VALUE!</v>
      </c>
      <c r="AW35" s="17" t="e">
        <f ca="1">[4]!Abandon(AO35,AN$3,AK35,AL$3*60)</f>
        <v>#NAME?</v>
      </c>
      <c r="AX35" s="6" t="e">
        <f t="shared" ref="AX35:AX48" ca="1" si="59">(AK35*AL$3+AL35*AL$4+AM35*AL$5+AN35/AK$7*AL$6)/(AS35*60)</f>
        <v>#NAME?</v>
      </c>
      <c r="AZ35" s="8">
        <v>0.375</v>
      </c>
      <c r="BA35" s="13">
        <v>7.9039559141901181E-2</v>
      </c>
      <c r="BB35" s="9">
        <f t="shared" si="12"/>
        <v>0</v>
      </c>
      <c r="BC35" s="9">
        <f t="shared" ref="BC35:BC48" si="60">BC$25/15</f>
        <v>10.133333333333333</v>
      </c>
      <c r="BD35" s="9">
        <f t="shared" si="13"/>
        <v>0</v>
      </c>
      <c r="BE35" s="9">
        <f t="shared" ref="BE35:BE48" si="61">BE$25*BA35</f>
        <v>147.54051039821553</v>
      </c>
      <c r="BF35" s="2">
        <f>[1]!ErlangC_Agents(BB35/60,BC$3,0.9,BD$3/60)</f>
        <v>1</v>
      </c>
      <c r="BG35" s="10">
        <f t="shared" ref="BG35:BG48" si="62">(BC35*BC$4)/(60*(1-BB$16)*0.6)</f>
        <v>3.0266825965750699</v>
      </c>
      <c r="BH35" s="10">
        <f t="shared" si="14"/>
        <v>0</v>
      </c>
      <c r="BI35" s="2">
        <f>[1]!ErlangC_Agents(BE35/60/BB$7,BC$6,0.8,BD$6/60)</f>
        <v>26</v>
      </c>
      <c r="BJ35" s="14">
        <f t="shared" si="15"/>
        <v>30.026682596575071</v>
      </c>
      <c r="BK35" s="6">
        <f>[1]!ErlangC_ServiceLevel(BB35/60,BC$3,BF35*(1-BB$16),BD$3/60)</f>
        <v>1</v>
      </c>
      <c r="BL35" s="6">
        <f>[1]!ErlangC_ServiceLevel(BE35/60/BB$7,BC$6,BI35*(1-BB$16),BD$6/60)</f>
        <v>0.67225851537896575</v>
      </c>
      <c r="BM35" s="14">
        <f>[1]!ErlangC_ASA(BB35/60,BC$3,BF35*(1-BB$16))*60</f>
        <v>0</v>
      </c>
      <c r="BN35" s="17">
        <f>[2]!Abandon(BF35,BE$3,BB35,BC$3*60)</f>
        <v>0</v>
      </c>
      <c r="BO35" s="6">
        <f t="shared" ref="BO35:BO48" si="63">(BB35*BC$3+BC35*BC$4+BD35*BC$5+BE35/BB$7*BC$6)/(BJ35*60)</f>
        <v>0.7464966420599416</v>
      </c>
      <c r="BQ35" s="8">
        <v>0.375</v>
      </c>
      <c r="BR35" s="13">
        <v>7.9039559141901181E-2</v>
      </c>
      <c r="BS35" s="9">
        <f t="shared" si="16"/>
        <v>0</v>
      </c>
      <c r="BT35" s="9">
        <f t="shared" ref="BT35:BT48" si="64">BT$25/15</f>
        <v>9.4623655913978499</v>
      </c>
      <c r="BU35" s="9">
        <f t="shared" si="17"/>
        <v>0</v>
      </c>
      <c r="BV35" s="9">
        <f t="shared" ref="BV35:BV48" si="65">BV$25*BR35</f>
        <v>136.40698109973269</v>
      </c>
      <c r="BW35" s="2" t="e">
        <f ca="1">[3]!ErlangC_Agents(BS35/60,BT$3,0.9,BU$3/60)</f>
        <v>#NAME?</v>
      </c>
      <c r="BX35" s="10">
        <f t="shared" ref="BX35:BX48" si="66">(BT35*BT$4)/(60*(1-BS$16)*0.6)</f>
        <v>2.8262740715047343</v>
      </c>
      <c r="BY35" s="10">
        <f t="shared" si="18"/>
        <v>0</v>
      </c>
      <c r="BZ35" s="2">
        <f>[1]!ErlangC_Agents(BV35/60/BS$7,BT$6,0.8,BU$6/60)</f>
        <v>24</v>
      </c>
      <c r="CA35" s="14" t="e">
        <f t="shared" ca="1" si="19"/>
        <v>#NAME?</v>
      </c>
      <c r="CB35" s="6" t="e">
        <f ca="1">[3]!ErlangC_ServiceLevel(BS35/60,BT$3,BW35*(1-BS$16),BU$3/60)</f>
        <v>#NAME?</v>
      </c>
      <c r="CC35" s="6">
        <f>[1]!ErlangC_ServiceLevel(BV35/60/BS$7,BT$6,BZ35*(1-BS$16),BU$6/60)</f>
        <v>0.6278460345245287</v>
      </c>
      <c r="CD35" s="14" t="e">
        <f ca="1">[3]!ErlangC_ASA(BS35/60,BT$3,BW35*(1-BS$16))*60</f>
        <v>#NAME?</v>
      </c>
      <c r="CE35" s="17" t="e">
        <f ca="1">[4]!Abandon(BW35,BV$3,BS35,BT$3*60)</f>
        <v>#NAME?</v>
      </c>
      <c r="CF35" s="6" t="e">
        <f t="shared" ref="CF35:CF48" ca="1" si="67">(BS35*BT$3+BT35*BT$4+BU35*BT$5+BV35/BS$7*BT$6)/(CA35*60)</f>
        <v>#NAME?</v>
      </c>
      <c r="CH35" s="8">
        <v>0.375</v>
      </c>
      <c r="CI35" s="13">
        <v>7.9039559141901181E-2</v>
      </c>
      <c r="CJ35" s="9">
        <f t="shared" si="20"/>
        <v>0</v>
      </c>
      <c r="CK35" s="9">
        <f t="shared" ref="CK35:CK48" si="68">CK$25/15</f>
        <v>8.8888888888888893</v>
      </c>
      <c r="CL35" s="9">
        <f t="shared" si="21"/>
        <v>0</v>
      </c>
      <c r="CM35" s="9">
        <f t="shared" ref="CM35:CM48" si="69">CM$25*CI35</f>
        <v>144.90585842681884</v>
      </c>
      <c r="CN35" s="2">
        <f>[1]!ErlangC_Agents(CJ35/60,CK$3,0.9,CL$3/60)</f>
        <v>1</v>
      </c>
      <c r="CO35" s="10">
        <f t="shared" ref="CO35:CO48" si="70">(CK35*CK$4)/(60*(1-CJ$16)*0.6)</f>
        <v>2.6549847338377806</v>
      </c>
      <c r="CP35" s="10">
        <f t="shared" si="22"/>
        <v>0</v>
      </c>
      <c r="CQ35" s="2">
        <f>[1]!ErlangC_Agents(CM35/60/CJ$7,CK$6,0.8,CL$6/60)</f>
        <v>26</v>
      </c>
      <c r="CR35" s="14">
        <f t="shared" si="23"/>
        <v>29.654984733837779</v>
      </c>
      <c r="CS35" s="6">
        <f>[1]!ErlangC_ServiceLevel(CJ35/60,CK$3,CN35*(1-CJ$16),CL$3/60)</f>
        <v>1</v>
      </c>
      <c r="CT35" s="6">
        <f>[1]!ErlangC_ServiceLevel(CM35/60/CJ$7,CK$6,CQ35*(1-CJ$16),CL$6/60)</f>
        <v>0.67459457658515187</v>
      </c>
      <c r="CU35" s="14">
        <f>[1]!ErlangC_ASA(CJ35/60,CK$3,CN35*(1-CJ$16))*60</f>
        <v>0</v>
      </c>
      <c r="CV35" s="17">
        <f>[2]!Abandon(CN35,CM$3,CJ35,CK$3*60)</f>
        <v>0</v>
      </c>
      <c r="CW35" s="6">
        <f t="shared" ref="CW35:CW48" si="71">(CJ35*CK$3+CK35*CK$4+CL35*CK$5+CM35/CJ$7*CK$6)/(CR35*60)</f>
        <v>0.74801314513196682</v>
      </c>
      <c r="CY35" s="8">
        <v>0.375</v>
      </c>
      <c r="CZ35" s="13">
        <v>6.3649919771390992E-2</v>
      </c>
      <c r="DA35" s="9">
        <f t="shared" si="24"/>
        <v>0</v>
      </c>
      <c r="DB35" s="9">
        <f t="shared" ref="DB35:DB48" si="72">DB$25/15</f>
        <v>6.021505376344086</v>
      </c>
      <c r="DC35" s="9">
        <f t="shared" si="25"/>
        <v>0</v>
      </c>
      <c r="DD35" s="9">
        <f t="shared" ref="DD35:DD48" si="73">DD$25*CZ35</f>
        <v>45.170910805503283</v>
      </c>
      <c r="DE35" s="2">
        <f>[1]!ErlangC_Agents(DA35/60,DB$3,0.9,DC$3/60)</f>
        <v>1</v>
      </c>
      <c r="DF35" s="10">
        <f t="shared" ref="DF35:DF48" si="74">(DB35*DB$4)/(60*(1-DA$16)*0.6)</f>
        <v>2.1582456546036148</v>
      </c>
      <c r="DG35" s="10">
        <f t="shared" si="26"/>
        <v>0</v>
      </c>
      <c r="DH35" s="2">
        <f>[1]!ErlangC_Agents(DD35/60/DA$7,DB$6,0.8,DC$6/60)</f>
        <v>14</v>
      </c>
      <c r="DI35" s="14">
        <f t="shared" si="27"/>
        <v>17.158245654603615</v>
      </c>
      <c r="DJ35" s="6">
        <f>[1]!ErlangC_ServiceLevel(DA35/60,DB$3,DE35*(1-DA$16),DC$3/60)</f>
        <v>1</v>
      </c>
      <c r="DK35" s="6">
        <f>[1]!ErlangC_ServiceLevel(DD35/60/DA$7,DB$6,DH35*(1-DA$16),DC$6/60)</f>
        <v>0.76685615579454469</v>
      </c>
      <c r="DL35" s="14">
        <f>[1]!ErlangC_ASA(DA35/60,DB$3,DE35*(1-DA$16))*60</f>
        <v>0</v>
      </c>
      <c r="DM35" s="17">
        <f>[2]!Abandon(DE35,DD$3,DA35,DB$3*60)</f>
        <v>0</v>
      </c>
      <c r="DN35" s="6">
        <f t="shared" ref="DN35:DN48" si="75">(DA35*DB$3+DB35*DB$4+DC35*DB$5+DD35/DA$7*DB$6)/(DI35*60)</f>
        <v>0.65521158051803541</v>
      </c>
      <c r="DP35" s="8">
        <v>0.375</v>
      </c>
      <c r="DQ35" s="13">
        <v>6.3649919771390992E-2</v>
      </c>
      <c r="DR35" s="9">
        <f t="shared" si="28"/>
        <v>0</v>
      </c>
      <c r="DS35" s="9">
        <f t="shared" ref="DS35:DS48" si="76">DS$25/15</f>
        <v>6.021505376344086</v>
      </c>
      <c r="DT35" s="9">
        <f t="shared" si="29"/>
        <v>0</v>
      </c>
      <c r="DU35" s="9">
        <f t="shared" ref="DU35:DU48" si="77">DU$25*DQ35</f>
        <v>43.117687587071316</v>
      </c>
      <c r="DV35" s="2">
        <f>[1]!ErlangC_Agents(DR35/60,DS$3,0.9,DT$3/60)</f>
        <v>1</v>
      </c>
      <c r="DW35" s="10">
        <f t="shared" ref="DW35:DW48" si="78">(DS35*DS$4)/(60*(1-DR$16)*0.6)</f>
        <v>2.1582456546036148</v>
      </c>
      <c r="DX35" s="10">
        <f t="shared" si="30"/>
        <v>0</v>
      </c>
      <c r="DY35" s="2">
        <f>[1]!ErlangC_Agents(DU35/60/DR$7,DS$6,0.8,DT$6/60)</f>
        <v>13</v>
      </c>
      <c r="DZ35" s="14">
        <f t="shared" si="31"/>
        <v>16.158245654603615</v>
      </c>
      <c r="EA35" s="6">
        <f>[1]!ErlangC_ServiceLevel(DR35/60,DS$3,DV35*(1-DR$16),DT$3/60)</f>
        <v>1</v>
      </c>
      <c r="EB35" s="6">
        <f>[1]!ErlangC_ServiceLevel(DU35/60/DR$7,DS$6,DY35*(1-DR$16),DT$6/60)</f>
        <v>0.69521847723436958</v>
      </c>
      <c r="EC35" s="14">
        <f>[1]!ErlangC_ASA(DR35/60,DS$3,DV35*(1-DR$16))*60</f>
        <v>0</v>
      </c>
      <c r="ED35" s="17">
        <f>[2]!Abandon(DV35,DU$3,DR35,DS$3*60)</f>
        <v>0</v>
      </c>
      <c r="EE35" s="6">
        <f t="shared" ref="EE35:EE48" si="79">(DR35*DS$3+DS35*DS$4+DT35*DS$5+DU35/DR$7*DS$6)/(DZ35*60)</f>
        <v>0.66752354547093484</v>
      </c>
      <c r="EG35" s="8">
        <v>0.375</v>
      </c>
      <c r="EH35" s="13">
        <v>6.3649919771390992E-2</v>
      </c>
      <c r="EI35" s="9">
        <f t="shared" si="32"/>
        <v>0</v>
      </c>
      <c r="EJ35" s="9">
        <f t="shared" ref="EJ35:EJ48" si="80">EJ$25/15</f>
        <v>6.2222222222222232</v>
      </c>
      <c r="EK35" s="9">
        <f t="shared" si="33"/>
        <v>0</v>
      </c>
      <c r="EL35" s="9">
        <f t="shared" ref="EL35:EL48" si="81">EL$25*EH35</f>
        <v>44.554943839973696</v>
      </c>
      <c r="EM35" s="2">
        <f>[1]!ErlangC_Agents(EI35/60,EJ$3,0.9,EK$3/60)</f>
        <v>1</v>
      </c>
      <c r="EN35" s="10">
        <f t="shared" ref="EN35:EN48" si="82">(EJ35*EJ$4)/(60*(1-EI$16)*0.6)</f>
        <v>2.2301871764237364</v>
      </c>
      <c r="EO35" s="10">
        <f t="shared" si="34"/>
        <v>0</v>
      </c>
      <c r="EP35" s="2">
        <f>[1]!ErlangC_Agents(EL35/60/EI$7,EJ$6,0.8,EK$6/60)</f>
        <v>14</v>
      </c>
      <c r="EQ35" s="14">
        <f t="shared" si="35"/>
        <v>17.230187176423737</v>
      </c>
      <c r="ER35" s="6">
        <f>[1]!ErlangC_ServiceLevel(EI35/60,EJ$3,EM35*(1-EI$16),EK$3/60)</f>
        <v>1</v>
      </c>
      <c r="ES35" s="6">
        <f>[1]!ErlangC_ServiceLevel(EL35/60/EI$7,EJ$6,EP35*(1-EI$16),EK$6/60)</f>
        <v>0.78571969357184568</v>
      </c>
      <c r="ET35" s="14">
        <f>[1]!ErlangC_ASA(EI35/60,EJ$3,EM35*(1-EI$16))*60</f>
        <v>0</v>
      </c>
      <c r="EU35" s="17">
        <f>[2]!Abandon(EM35,EL$3,EI35,EJ$3*60)</f>
        <v>0</v>
      </c>
      <c r="EV35" s="6">
        <f t="shared" ref="EV35:EV48" si="83">(EI35*EJ$3+EJ35*EJ$4+EK35*EJ$5+EL35/EI$7*EJ$6)/(EQ35*60)</f>
        <v>0.64686140443095619</v>
      </c>
      <c r="EX35" s="8">
        <v>0.375</v>
      </c>
      <c r="EY35" s="13">
        <v>6.3649919771390992E-2</v>
      </c>
      <c r="EZ35" s="9">
        <f t="shared" si="36"/>
        <v>0</v>
      </c>
      <c r="FA35" s="9">
        <f t="shared" ref="FA35:FA48" si="84">FA$25/15</f>
        <v>6.021505376344086</v>
      </c>
      <c r="FB35" s="9">
        <f t="shared" si="37"/>
        <v>0</v>
      </c>
      <c r="FC35" s="9">
        <f t="shared" ref="FC35:FC48" si="85">FC$25*EY35</f>
        <v>43.117687587071316</v>
      </c>
      <c r="FD35" s="2">
        <f>[1]!ErlangC_Agents(EZ35/60,FA$3,0.9,FB$3/60)</f>
        <v>1</v>
      </c>
      <c r="FE35" s="10">
        <f t="shared" ref="FE35:FE48" si="86">(FA35*FA$4)/(60*(1-EZ$16)*0.6)</f>
        <v>2.1582456546036148</v>
      </c>
      <c r="FF35" s="10">
        <f t="shared" si="38"/>
        <v>0</v>
      </c>
      <c r="FG35" s="2">
        <f>[1]!ErlangC_Agents(FC35/60/EZ$7,FA$6,0.8,FB$6/60)</f>
        <v>13</v>
      </c>
      <c r="FH35" s="14">
        <f t="shared" si="39"/>
        <v>16.158245654603615</v>
      </c>
      <c r="FI35" s="6">
        <f>[1]!ErlangC_ServiceLevel(EZ35/60,FA$3,FD35*(1-EZ$16),FB$3/60)</f>
        <v>1</v>
      </c>
      <c r="FJ35" s="6">
        <f>[1]!ErlangC_ServiceLevel(FC35/60/EZ$7,FA$6,FG35*(1-EZ$16),FB$6/60)</f>
        <v>0.69521847723436958</v>
      </c>
      <c r="FK35" s="14">
        <f>[1]!ErlangC_ASA(EZ35/60,FA$3,FD35*(1-EZ$16))*60</f>
        <v>0</v>
      </c>
      <c r="FL35" s="17">
        <f>[2]!Abandon(FD35,FC$3,EZ35,FA$3*60)</f>
        <v>0</v>
      </c>
      <c r="FM35" s="6">
        <f t="shared" ref="FM35:FM48" si="87">(EZ35*FA$3+FA35*FA$4+FB35*FA$5+FC35/EZ$7*FA$6)/(FH35*60)</f>
        <v>0.66752354547093484</v>
      </c>
      <c r="FO35" s="8">
        <v>0.375</v>
      </c>
      <c r="FP35" s="13">
        <v>6.3649919771390992E-2</v>
      </c>
      <c r="FQ35" s="9">
        <f t="shared" si="40"/>
        <v>0</v>
      </c>
      <c r="FR35" s="9">
        <f t="shared" ref="FR35:FR48" si="88">FR$25/15</f>
        <v>6.2222222222222232</v>
      </c>
      <c r="FS35" s="9">
        <f t="shared" si="41"/>
        <v>0</v>
      </c>
      <c r="FT35" s="9">
        <f t="shared" ref="FT35:FT48" si="89">FT$25*FP35</f>
        <v>45.615775836163543</v>
      </c>
      <c r="FU35" s="2">
        <f>[1]!ErlangC_Agents(FQ35/60,FR$3,0.9,FS$3/60)</f>
        <v>1</v>
      </c>
      <c r="FV35" s="10">
        <f t="shared" ref="FV35:FV48" si="90">(FR35*FR$4)/(60*(1-FQ$16)*0.6)</f>
        <v>2.2301871764237364</v>
      </c>
      <c r="FW35" s="10">
        <f t="shared" si="42"/>
        <v>0</v>
      </c>
      <c r="FX35" s="2">
        <f>[1]!ErlangC_Agents(FT35/60/FQ$7,FR$6,0.8,FS$6/60)</f>
        <v>14</v>
      </c>
      <c r="FY35" s="14">
        <f t="shared" si="43"/>
        <v>17.230187176423737</v>
      </c>
      <c r="FZ35" s="6">
        <f>[1]!ErlangC_ServiceLevel(FQ35/60,FR$3,FU35*(1-FQ$16),FS$3/60)</f>
        <v>1</v>
      </c>
      <c r="GA35" s="6">
        <f>[1]!ErlangC_ServiceLevel(FT35/60/FQ$7,FR$6,FX35*(1-FQ$16),FS$6/60)</f>
        <v>0.75249967121037964</v>
      </c>
      <c r="GB35" s="14">
        <f>[1]!ErlangC_ASA(FQ35/60,FR$3,FU35*(1-FQ$16))*60</f>
        <v>0</v>
      </c>
      <c r="GC35" s="17">
        <f>[2]!Abandon(FU35,FT$3,FQ35,FR$3*60)</f>
        <v>0</v>
      </c>
      <c r="GD35" s="6">
        <f t="shared" ref="GD35:GD48" si="91">(FQ35*FR$3+FR35*FR$4+FS35*FR$5+FT35/FQ$7*FR$6)/(FY35*60)</f>
        <v>0.66054323163248019</v>
      </c>
      <c r="GF35" s="8">
        <v>0.375</v>
      </c>
      <c r="GG35" s="13">
        <v>6.3649919771390992E-2</v>
      </c>
      <c r="GH35" s="9">
        <f t="shared" si="44"/>
        <v>0</v>
      </c>
      <c r="GI35" s="9">
        <f t="shared" ref="GI35:GI48" si="92">GI$25/15</f>
        <v>6.021505376344086</v>
      </c>
      <c r="GJ35" s="9">
        <f t="shared" si="45"/>
        <v>0</v>
      </c>
      <c r="GK35" s="9">
        <f t="shared" ref="GK35:GK48" si="93">GK$25*GG35</f>
        <v>45.170910805503283</v>
      </c>
      <c r="GL35" s="2">
        <f>[1]!ErlangC_Agents(GH35/60,GI$3,0.9,GJ$3/60)</f>
        <v>1</v>
      </c>
      <c r="GM35" s="10">
        <f t="shared" ref="GM35:GM48" si="94">(GI35*GI$4)/(60*(1-GH$16)*0.6)</f>
        <v>2.1582456546036148</v>
      </c>
      <c r="GN35" s="10">
        <f t="shared" si="46"/>
        <v>0</v>
      </c>
      <c r="GO35" s="2">
        <f>[1]!ErlangC_Agents(GK35/60/GH$7,GI$6,0.8,GJ$6/60)</f>
        <v>14</v>
      </c>
      <c r="GP35" s="14">
        <f t="shared" si="47"/>
        <v>17.158245654603615</v>
      </c>
      <c r="GQ35" s="6">
        <f>[1]!ErlangC_ServiceLevel(GH35/60,GI$3,GL35*(1-GH$16),GJ$3/60)</f>
        <v>1</v>
      </c>
      <c r="GR35" s="6">
        <f>[1]!ErlangC_ServiceLevel(GK35/60/GH$7,GI$6,GO35*(1-GH$16),GJ$6/60)</f>
        <v>0.76685615579454469</v>
      </c>
      <c r="GS35" s="14">
        <f>[1]!ErlangC_ASA(GH35/60,GI$3,GL35*(1-GH$16))*60</f>
        <v>0</v>
      </c>
      <c r="GT35" s="17">
        <f>[2]!Abandon(GL35,GK$3,GH35,GI$3*60)</f>
        <v>0</v>
      </c>
      <c r="GU35" s="6">
        <f t="shared" ref="GU35:GU48" si="95">(GH35*GI$3+GI35*GI$4+GJ35*GI$5+GK35/GH$7*GI$6)/(GP35*60)</f>
        <v>0.65521158051803541</v>
      </c>
    </row>
    <row r="36" spans="1:203">
      <c r="A36" s="8">
        <v>0.41666666666666669</v>
      </c>
      <c r="B36" s="13">
        <v>8.2004854687397488E-2</v>
      </c>
      <c r="C36" s="9">
        <f t="shared" si="0"/>
        <v>0</v>
      </c>
      <c r="D36" s="9">
        <f t="shared" si="48"/>
        <v>10.322580645161292</v>
      </c>
      <c r="E36" s="9">
        <f t="shared" si="1"/>
        <v>0</v>
      </c>
      <c r="F36" s="9">
        <f t="shared" si="49"/>
        <v>169.82940873970705</v>
      </c>
      <c r="G36" s="2">
        <f>[1]!ErlangC_Agents(C36/60,D$3,0.9,E$3/60)</f>
        <v>1</v>
      </c>
      <c r="H36" s="10">
        <f t="shared" si="50"/>
        <v>2.7748872702046485</v>
      </c>
      <c r="I36" s="10">
        <f t="shared" si="2"/>
        <v>0</v>
      </c>
      <c r="J36" s="2">
        <f>[1]!ErlangC_Agents(F36/60/C$7,D$6,0.8,E$6/60)</f>
        <v>26</v>
      </c>
      <c r="K36" s="14">
        <f t="shared" si="3"/>
        <v>29.774887270204648</v>
      </c>
      <c r="L36" s="6">
        <f>[1]!ErlangC_ServiceLevel(C36/60,D$3,G36*(1-C$16),E$3/60)</f>
        <v>1</v>
      </c>
      <c r="M36" s="6">
        <f>[1]!ErlangC_ServiceLevel(F36/60/C$7,D$6,J36*(1-C$16),E$6/60)</f>
        <v>0.57710705130645701</v>
      </c>
      <c r="N36" s="14">
        <f>[1]!ErlangC_ASA(C36/60,D$3,G36*(1-C$16))*60</f>
        <v>0</v>
      </c>
      <c r="O36" s="17">
        <f>[2]!Abandon(G36,F$3,C36,D$3*60)</f>
        <v>0</v>
      </c>
      <c r="P36" s="6">
        <f t="shared" si="51"/>
        <v>0.77176584576962892</v>
      </c>
      <c r="R36" s="8">
        <v>0.41666666666666669</v>
      </c>
      <c r="S36" s="13">
        <v>8.2004854687397488E-2</v>
      </c>
      <c r="T36" s="9">
        <f t="shared" si="4"/>
        <v>0</v>
      </c>
      <c r="U36" s="9">
        <f t="shared" si="52"/>
        <v>9.5238095238095237</v>
      </c>
      <c r="V36" s="9">
        <f t="shared" si="5"/>
        <v>0</v>
      </c>
      <c r="W36" s="9">
        <f t="shared" si="53"/>
        <v>172.50306932456112</v>
      </c>
      <c r="X36" s="2" t="e">
        <f ca="1">[3]!ErlangC_Agents(T36/60,U$3,0.9,V$3/60)</f>
        <v>#NAME?</v>
      </c>
      <c r="Y36" s="10">
        <f t="shared" si="54"/>
        <v>2.8446265005404792</v>
      </c>
      <c r="Z36" s="10">
        <f t="shared" si="6"/>
        <v>0</v>
      </c>
      <c r="AA36" s="2">
        <f>[1]!ErlangC_Agents(W36/60/T$7,U$6,0.8,V$6/60)</f>
        <v>30</v>
      </c>
      <c r="AB36" s="14" t="e">
        <f t="shared" ca="1" si="7"/>
        <v>#NAME?</v>
      </c>
      <c r="AC36" s="6" t="e">
        <f ca="1">[1]!ErlangC_ServiceLevel(T36/60,U$3,X36*(1-T$16),V$3/60)</f>
        <v>#VALUE!</v>
      </c>
      <c r="AD36" s="6">
        <f>[1]!ErlangC_ServiceLevel(W36/60/T$7,U$6,AA36*(1-T$16),V$6/60)</f>
        <v>0.70303876497012052</v>
      </c>
      <c r="AE36" s="14" t="e">
        <f ca="1">[1]!ErlangC_ASA(T36/60,U$3,X36*(1-T$16))*60</f>
        <v>#VALUE!</v>
      </c>
      <c r="AF36" s="17" t="e">
        <f ca="1">[4]!Abandon(X36,W$3,T36,U$3*60)</f>
        <v>#NAME?</v>
      </c>
      <c r="AG36" s="6" t="e">
        <f t="shared" ca="1" si="55"/>
        <v>#NAME?</v>
      </c>
      <c r="AI36" s="8">
        <v>0.41666666666666669</v>
      </c>
      <c r="AJ36" s="13">
        <v>8.2004854687397488E-2</v>
      </c>
      <c r="AK36" s="9">
        <f t="shared" si="8"/>
        <v>0</v>
      </c>
      <c r="AL36" s="9">
        <f t="shared" si="56"/>
        <v>10.666666666666666</v>
      </c>
      <c r="AM36" s="9">
        <f t="shared" si="9"/>
        <v>0</v>
      </c>
      <c r="AN36" s="9">
        <f t="shared" si="57"/>
        <v>161.36439148165312</v>
      </c>
      <c r="AO36" s="2" t="e">
        <f ca="1">[3]!ErlangC_Agents(AK36/60,AL$3,0.9,AM$3/60)</f>
        <v>#NAME?</v>
      </c>
      <c r="AP36" s="10">
        <f t="shared" si="58"/>
        <v>3.1859816806053365</v>
      </c>
      <c r="AQ36" s="10">
        <f t="shared" si="10"/>
        <v>0</v>
      </c>
      <c r="AR36" s="2">
        <f>[1]!ErlangC_Agents(AN36/60/AK$7,AL$6,0.8,AM$6/60)</f>
        <v>28</v>
      </c>
      <c r="AS36" s="14" t="e">
        <f t="shared" ca="1" si="11"/>
        <v>#NAME?</v>
      </c>
      <c r="AT36" s="6" t="e">
        <f ca="1">[1]!ErlangC_ServiceLevel(AK36/60,AL$3,AO36*(1-AK$16),AM$3/60)</f>
        <v>#VALUE!</v>
      </c>
      <c r="AU36" s="6">
        <f>[1]!ErlangC_ServiceLevel(AN36/60/AK$7,AL$6,AR36*(1-AK$16),AM$6/60)</f>
        <v>0.61237066845638588</v>
      </c>
      <c r="AV36" s="14" t="e">
        <f ca="1">[1]!ErlangC_ASA(AK36/60,AL$3,AO36*(1-AK$16))*60</f>
        <v>#VALUE!</v>
      </c>
      <c r="AW36" s="17" t="e">
        <f ca="1">[4]!Abandon(AO36,AN$3,AK36,AL$3*60)</f>
        <v>#NAME?</v>
      </c>
      <c r="AX36" s="6" t="e">
        <f t="shared" ca="1" si="59"/>
        <v>#NAME?</v>
      </c>
      <c r="AZ36" s="8">
        <v>0.41666666666666669</v>
      </c>
      <c r="BA36" s="13">
        <v>8.2004854687397488E-2</v>
      </c>
      <c r="BB36" s="9">
        <f t="shared" si="12"/>
        <v>0</v>
      </c>
      <c r="BC36" s="9">
        <f t="shared" si="60"/>
        <v>10.133333333333333</v>
      </c>
      <c r="BD36" s="9">
        <f t="shared" si="13"/>
        <v>0</v>
      </c>
      <c r="BE36" s="9">
        <f t="shared" si="61"/>
        <v>153.07572874980866</v>
      </c>
      <c r="BF36" s="2">
        <f>[1]!ErlangC_Agents(BB36/60,BC$3,0.9,BD$3/60)</f>
        <v>1</v>
      </c>
      <c r="BG36" s="10">
        <f t="shared" si="62"/>
        <v>3.0266825965750699</v>
      </c>
      <c r="BH36" s="10">
        <f t="shared" si="14"/>
        <v>0</v>
      </c>
      <c r="BI36" s="2">
        <f>[1]!ErlangC_Agents(BE36/60/BB$7,BC$6,0.8,BD$6/60)</f>
        <v>27</v>
      </c>
      <c r="BJ36" s="14">
        <f t="shared" si="15"/>
        <v>31.026682596575071</v>
      </c>
      <c r="BK36" s="6">
        <f>[1]!ErlangC_ServiceLevel(BB36/60,BC$3,BF36*(1-BB$16),BD$3/60)</f>
        <v>1</v>
      </c>
      <c r="BL36" s="6">
        <f>[1]!ErlangC_ServiceLevel(BE36/60/BB$7,BC$6,BI36*(1-BB$16),BD$6/60)</f>
        <v>0.69253549479790022</v>
      </c>
      <c r="BM36" s="14">
        <f>[1]!ErlangC_ASA(BB36/60,BC$3,BF36*(1-BB$16))*60</f>
        <v>0</v>
      </c>
      <c r="BN36" s="17">
        <f>[2]!Abandon(BF36,BE$3,BB36,BC$3*60)</f>
        <v>0</v>
      </c>
      <c r="BO36" s="6">
        <f t="shared" si="63"/>
        <v>0.74749802998883297</v>
      </c>
      <c r="BQ36" s="8">
        <v>0.41666666666666669</v>
      </c>
      <c r="BR36" s="13">
        <v>8.2004854687397488E-2</v>
      </c>
      <c r="BS36" s="9">
        <f t="shared" si="16"/>
        <v>0</v>
      </c>
      <c r="BT36" s="9">
        <f t="shared" si="64"/>
        <v>9.4623655913978499</v>
      </c>
      <c r="BU36" s="9">
        <f t="shared" si="17"/>
        <v>0</v>
      </c>
      <c r="BV36" s="9">
        <f t="shared" si="65"/>
        <v>141.52450728308921</v>
      </c>
      <c r="BW36" s="2" t="e">
        <f ca="1">[3]!ErlangC_Agents(BS36/60,BT$3,0.9,BU$3/60)</f>
        <v>#NAME?</v>
      </c>
      <c r="BX36" s="10">
        <f t="shared" si="66"/>
        <v>2.8262740715047343</v>
      </c>
      <c r="BY36" s="10">
        <f t="shared" si="18"/>
        <v>0</v>
      </c>
      <c r="BZ36" s="2">
        <f>[1]!ErlangC_Agents(BV36/60/BS$7,BT$6,0.8,BU$6/60)</f>
        <v>25</v>
      </c>
      <c r="CA36" s="14" t="e">
        <f t="shared" ca="1" si="19"/>
        <v>#NAME?</v>
      </c>
      <c r="CB36" s="6" t="e">
        <f ca="1">[3]!ErlangC_ServiceLevel(BS36/60,BT$3,BW36*(1-BS$16),BU$3/60)</f>
        <v>#NAME?</v>
      </c>
      <c r="CC36" s="6">
        <f>[1]!ErlangC_ServiceLevel(BV36/60/BS$7,BT$6,BZ36*(1-BS$16),BU$6/60)</f>
        <v>0.65961507358958715</v>
      </c>
      <c r="CD36" s="14" t="e">
        <f ca="1">[3]!ErlangC_ASA(BS36/60,BT$3,BW36*(1-BS$16))*60</f>
        <v>#NAME?</v>
      </c>
      <c r="CE36" s="17" t="e">
        <f ca="1">[4]!Abandon(BW36,BV$3,BS36,BT$3*60)</f>
        <v>#NAME?</v>
      </c>
      <c r="CF36" s="6" t="e">
        <f t="shared" ca="1" si="67"/>
        <v>#NAME?</v>
      </c>
      <c r="CH36" s="8">
        <v>0.41666666666666669</v>
      </c>
      <c r="CI36" s="13">
        <v>8.2004854687397488E-2</v>
      </c>
      <c r="CJ36" s="9">
        <f t="shared" si="20"/>
        <v>0</v>
      </c>
      <c r="CK36" s="9">
        <f t="shared" si="68"/>
        <v>8.8888888888888893</v>
      </c>
      <c r="CL36" s="9">
        <f t="shared" si="21"/>
        <v>0</v>
      </c>
      <c r="CM36" s="9">
        <f t="shared" si="69"/>
        <v>150.34223359356204</v>
      </c>
      <c r="CN36" s="2">
        <f>[1]!ErlangC_Agents(CJ36/60,CK$3,0.9,CL$3/60)</f>
        <v>1</v>
      </c>
      <c r="CO36" s="10">
        <f t="shared" si="70"/>
        <v>2.6549847338377806</v>
      </c>
      <c r="CP36" s="10">
        <f t="shared" si="22"/>
        <v>0</v>
      </c>
      <c r="CQ36" s="2">
        <f>[1]!ErlangC_Agents(CM36/60/CJ$7,CK$6,0.8,CL$6/60)</f>
        <v>27</v>
      </c>
      <c r="CR36" s="14">
        <f t="shared" si="23"/>
        <v>30.654984733837779</v>
      </c>
      <c r="CS36" s="6">
        <f>[1]!ErlangC_ServiceLevel(CJ36/60,CK$3,CN36*(1-CJ$16),CL$3/60)</f>
        <v>1</v>
      </c>
      <c r="CT36" s="6">
        <f>[1]!ErlangC_ServiceLevel(CM36/60/CJ$7,CK$6,CQ36*(1-CJ$16),CL$6/60)</f>
        <v>0.69477043179770337</v>
      </c>
      <c r="CU36" s="14">
        <f>[1]!ErlangC_ASA(CJ36/60,CK$3,CN36*(1-CJ$16))*60</f>
        <v>0</v>
      </c>
      <c r="CV36" s="17">
        <f>[2]!Abandon(CN36,CM$3,CJ36,CK$3*60)</f>
        <v>0</v>
      </c>
      <c r="CW36" s="6">
        <f t="shared" si="71"/>
        <v>0.74894649672019664</v>
      </c>
      <c r="CY36" s="8">
        <v>0.41666666666666669</v>
      </c>
      <c r="CZ36" s="13">
        <v>8.3880002948330507E-2</v>
      </c>
      <c r="DA36" s="9">
        <f t="shared" si="24"/>
        <v>0</v>
      </c>
      <c r="DB36" s="9">
        <f t="shared" si="72"/>
        <v>6.021505376344086</v>
      </c>
      <c r="DC36" s="9">
        <f t="shared" si="25"/>
        <v>0</v>
      </c>
      <c r="DD36" s="9">
        <f t="shared" si="73"/>
        <v>59.527744027847454</v>
      </c>
      <c r="DE36" s="2">
        <f>[1]!ErlangC_Agents(DA36/60,DB$3,0.9,DC$3/60)</f>
        <v>1</v>
      </c>
      <c r="DF36" s="10">
        <f t="shared" si="74"/>
        <v>2.1582456546036148</v>
      </c>
      <c r="DG36" s="10">
        <f t="shared" si="26"/>
        <v>0</v>
      </c>
      <c r="DH36" s="2">
        <f>[1]!ErlangC_Agents(DD36/60/DA$7,DB$6,0.8,DC$6/60)</f>
        <v>17</v>
      </c>
      <c r="DI36" s="14">
        <f t="shared" si="27"/>
        <v>20.158245654603615</v>
      </c>
      <c r="DJ36" s="6">
        <f>[1]!ErlangC_ServiceLevel(DA36/60,DB$3,DE36*(1-DA$16),DC$3/60)</f>
        <v>1</v>
      </c>
      <c r="DK36" s="6">
        <f>[1]!ErlangC_ServiceLevel(DD36/60/DA$7,DB$6,DH36*(1-DA$16),DC$6/60)</f>
        <v>0.69945355185376556</v>
      </c>
      <c r="DL36" s="14">
        <f>[1]!ErlangC_ASA(DA36/60,DB$3,DE36*(1-DA$16))*60</f>
        <v>0</v>
      </c>
      <c r="DM36" s="17">
        <f>[2]!Abandon(DE36,DD$3,DA36,DB$3*60)</f>
        <v>0</v>
      </c>
      <c r="DN36" s="6">
        <f t="shared" si="75"/>
        <v>0.71596947890733975</v>
      </c>
      <c r="DP36" s="8">
        <v>0.41666666666666669</v>
      </c>
      <c r="DQ36" s="13">
        <v>8.3880002948330507E-2</v>
      </c>
      <c r="DR36" s="9">
        <f t="shared" si="28"/>
        <v>0</v>
      </c>
      <c r="DS36" s="9">
        <f t="shared" si="76"/>
        <v>6.021505376344086</v>
      </c>
      <c r="DT36" s="9">
        <f t="shared" si="29"/>
        <v>0</v>
      </c>
      <c r="DU36" s="9">
        <f t="shared" si="77"/>
        <v>56.821937481127115</v>
      </c>
      <c r="DV36" s="2">
        <f>[1]!ErlangC_Agents(DR36/60,DS$3,0.9,DT$3/60)</f>
        <v>1</v>
      </c>
      <c r="DW36" s="10">
        <f t="shared" si="78"/>
        <v>2.1582456546036148</v>
      </c>
      <c r="DX36" s="10">
        <f t="shared" si="30"/>
        <v>0</v>
      </c>
      <c r="DY36" s="2">
        <f>[1]!ErlangC_Agents(DU36/60/DR$7,DS$6,0.8,DT$6/60)</f>
        <v>17</v>
      </c>
      <c r="DZ36" s="14">
        <f t="shared" si="31"/>
        <v>20.158245654603615</v>
      </c>
      <c r="EA36" s="6">
        <f>[1]!ErlangC_ServiceLevel(DR36/60,DS$3,DV36*(1-DR$16),DT$3/60)</f>
        <v>1</v>
      </c>
      <c r="EB36" s="6">
        <f>[1]!ErlangC_ServiceLevel(DU36/60/DR$7,DS$6,DY36*(1-DR$16),DT$6/60)</f>
        <v>0.78187799106585865</v>
      </c>
      <c r="EC36" s="14">
        <f>[1]!ErlangC_ASA(DR36/60,DS$3,DV36*(1-DR$16))*60</f>
        <v>0</v>
      </c>
      <c r="ED36" s="17">
        <f>[2]!Abandon(DV36,DU$3,DR36,DS$3*60)</f>
        <v>0</v>
      </c>
      <c r="EE36" s="6">
        <f t="shared" si="79"/>
        <v>0.68614097329141022</v>
      </c>
      <c r="EG36" s="8">
        <v>0.41666666666666669</v>
      </c>
      <c r="EH36" s="13">
        <v>8.3880002948330507E-2</v>
      </c>
      <c r="EI36" s="9">
        <f t="shared" si="32"/>
        <v>0</v>
      </c>
      <c r="EJ36" s="9">
        <f t="shared" si="80"/>
        <v>6.2222222222222232</v>
      </c>
      <c r="EK36" s="9">
        <f t="shared" si="33"/>
        <v>0</v>
      </c>
      <c r="EL36" s="9">
        <f t="shared" si="81"/>
        <v>58.716002063831354</v>
      </c>
      <c r="EM36" s="2">
        <f>[1]!ErlangC_Agents(EI36/60,EJ$3,0.9,EK$3/60)</f>
        <v>1</v>
      </c>
      <c r="EN36" s="10">
        <f t="shared" si="82"/>
        <v>2.2301871764237364</v>
      </c>
      <c r="EO36" s="10">
        <f t="shared" si="34"/>
        <v>0</v>
      </c>
      <c r="EP36" s="2">
        <f>[1]!ErlangC_Agents(EL36/60/EI$7,EJ$6,0.8,EK$6/60)</f>
        <v>17</v>
      </c>
      <c r="EQ36" s="14">
        <f t="shared" si="35"/>
        <v>20.230187176423737</v>
      </c>
      <c r="ER36" s="6">
        <f>[1]!ErlangC_ServiceLevel(EI36/60,EJ$3,EM36*(1-EI$16),EK$3/60)</f>
        <v>1</v>
      </c>
      <c r="ES36" s="6">
        <f>[1]!ErlangC_ServiceLevel(EL36/60/EI$7,EJ$6,EP36*(1-EI$16),EK$6/60)</f>
        <v>0.72626549107355531</v>
      </c>
      <c r="ET36" s="14">
        <f>[1]!ErlangC_ASA(EI36/60,EJ$3,EM36*(1-EI$16))*60</f>
        <v>0</v>
      </c>
      <c r="EU36" s="17">
        <f>[2]!Abandon(EM36,EL$3,EI36,EJ$3*60)</f>
        <v>0</v>
      </c>
      <c r="EV36" s="6">
        <f t="shared" si="83"/>
        <v>0.70649098688172551</v>
      </c>
      <c r="EX36" s="8">
        <v>0.41666666666666669</v>
      </c>
      <c r="EY36" s="13">
        <v>8.3880002948330507E-2</v>
      </c>
      <c r="EZ36" s="9">
        <f t="shared" si="36"/>
        <v>0</v>
      </c>
      <c r="FA36" s="9">
        <f t="shared" si="84"/>
        <v>6.021505376344086</v>
      </c>
      <c r="FB36" s="9">
        <f t="shared" si="37"/>
        <v>0</v>
      </c>
      <c r="FC36" s="9">
        <f t="shared" si="85"/>
        <v>56.821937481127115</v>
      </c>
      <c r="FD36" s="2">
        <f>[1]!ErlangC_Agents(EZ36/60,FA$3,0.9,FB$3/60)</f>
        <v>1</v>
      </c>
      <c r="FE36" s="10">
        <f t="shared" si="86"/>
        <v>2.1582456546036148</v>
      </c>
      <c r="FF36" s="10">
        <f t="shared" si="38"/>
        <v>0</v>
      </c>
      <c r="FG36" s="2">
        <f>[1]!ErlangC_Agents(FC36/60/EZ$7,FA$6,0.8,FB$6/60)</f>
        <v>17</v>
      </c>
      <c r="FH36" s="14">
        <f t="shared" si="39"/>
        <v>20.158245654603615</v>
      </c>
      <c r="FI36" s="6">
        <f>[1]!ErlangC_ServiceLevel(EZ36/60,FA$3,FD36*(1-EZ$16),FB$3/60)</f>
        <v>1</v>
      </c>
      <c r="FJ36" s="6">
        <f>[1]!ErlangC_ServiceLevel(FC36/60/EZ$7,FA$6,FG36*(1-EZ$16),FB$6/60)</f>
        <v>0.78187799106585865</v>
      </c>
      <c r="FK36" s="14">
        <f>[1]!ErlangC_ASA(EZ36/60,FA$3,FD36*(1-EZ$16))*60</f>
        <v>0</v>
      </c>
      <c r="FL36" s="17">
        <f>[2]!Abandon(FD36,FC$3,EZ36,FA$3*60)</f>
        <v>0</v>
      </c>
      <c r="FM36" s="6">
        <f t="shared" si="87"/>
        <v>0.68614097329141022</v>
      </c>
      <c r="FO36" s="8">
        <v>0.41666666666666669</v>
      </c>
      <c r="FP36" s="13">
        <v>8.3880002948330507E-2</v>
      </c>
      <c r="FQ36" s="9">
        <f t="shared" si="40"/>
        <v>0</v>
      </c>
      <c r="FR36" s="9">
        <f t="shared" si="88"/>
        <v>6.2222222222222232</v>
      </c>
      <c r="FS36" s="9">
        <f t="shared" si="41"/>
        <v>0</v>
      </c>
      <c r="FT36" s="9">
        <f t="shared" si="89"/>
        <v>60.114002112970191</v>
      </c>
      <c r="FU36" s="2">
        <f>[1]!ErlangC_Agents(FQ36/60,FR$3,0.9,FS$3/60)</f>
        <v>1</v>
      </c>
      <c r="FV36" s="10">
        <f t="shared" si="90"/>
        <v>2.2301871764237364</v>
      </c>
      <c r="FW36" s="10">
        <f t="shared" si="42"/>
        <v>0</v>
      </c>
      <c r="FX36" s="2">
        <f>[1]!ErlangC_Agents(FT36/60/FQ$7,FR$6,0.8,FS$6/60)</f>
        <v>17</v>
      </c>
      <c r="FY36" s="14">
        <f t="shared" si="43"/>
        <v>20.230187176423737</v>
      </c>
      <c r="FZ36" s="6">
        <f>[1]!ErlangC_ServiceLevel(FQ36/60,FR$3,FU36*(1-FQ$16),FS$3/60)</f>
        <v>1</v>
      </c>
      <c r="GA36" s="6">
        <f>[1]!ErlangC_ServiceLevel(FT36/60/FQ$7,FR$6,FX36*(1-FQ$16),FS$6/60)</f>
        <v>0.67891252361997678</v>
      </c>
      <c r="GB36" s="14">
        <f>[1]!ErlangC_ASA(FQ36/60,FR$3,FU36*(1-FQ$16))*60</f>
        <v>0</v>
      </c>
      <c r="GC36" s="17">
        <f>[2]!Abandon(FU36,FT$3,FQ36,FR$3*60)</f>
        <v>0</v>
      </c>
      <c r="GD36" s="6">
        <f t="shared" si="91"/>
        <v>0.72184757626358054</v>
      </c>
      <c r="GF36" s="8">
        <v>0.41666666666666669</v>
      </c>
      <c r="GG36" s="13">
        <v>8.3880002948330507E-2</v>
      </c>
      <c r="GH36" s="9">
        <f t="shared" si="44"/>
        <v>0</v>
      </c>
      <c r="GI36" s="9">
        <f t="shared" si="92"/>
        <v>6.021505376344086</v>
      </c>
      <c r="GJ36" s="9">
        <f t="shared" si="45"/>
        <v>0</v>
      </c>
      <c r="GK36" s="9">
        <f t="shared" si="93"/>
        <v>59.527744027847454</v>
      </c>
      <c r="GL36" s="2">
        <f>[1]!ErlangC_Agents(GH36/60,GI$3,0.9,GJ$3/60)</f>
        <v>1</v>
      </c>
      <c r="GM36" s="10">
        <f t="shared" si="94"/>
        <v>2.1582456546036148</v>
      </c>
      <c r="GN36" s="10">
        <f t="shared" si="46"/>
        <v>0</v>
      </c>
      <c r="GO36" s="2">
        <f>[1]!ErlangC_Agents(GK36/60/GH$7,GI$6,0.8,GJ$6/60)</f>
        <v>17</v>
      </c>
      <c r="GP36" s="14">
        <f t="shared" si="47"/>
        <v>20.158245654603615</v>
      </c>
      <c r="GQ36" s="6">
        <f>[1]!ErlangC_ServiceLevel(GH36/60,GI$3,GL36*(1-GH$16),GJ$3/60)</f>
        <v>1</v>
      </c>
      <c r="GR36" s="6">
        <f>[1]!ErlangC_ServiceLevel(GK36/60/GH$7,GI$6,GO36*(1-GH$16),GJ$6/60)</f>
        <v>0.69945355185376556</v>
      </c>
      <c r="GS36" s="14">
        <f>[1]!ErlangC_ASA(GH36/60,GI$3,GL36*(1-GH$16))*60</f>
        <v>0</v>
      </c>
      <c r="GT36" s="17">
        <f>[2]!Abandon(GL36,GK$3,GH36,GI$3*60)</f>
        <v>0</v>
      </c>
      <c r="GU36" s="6">
        <f t="shared" si="95"/>
        <v>0.71596947890733975</v>
      </c>
    </row>
    <row r="37" spans="1:203">
      <c r="A37" s="8">
        <v>0.45833333333333331</v>
      </c>
      <c r="B37" s="13">
        <v>8.0911456624898848E-2</v>
      </c>
      <c r="C37" s="9">
        <f t="shared" si="0"/>
        <v>0</v>
      </c>
      <c r="D37" s="9">
        <f t="shared" si="48"/>
        <v>10.322580645161292</v>
      </c>
      <c r="E37" s="9">
        <f t="shared" si="1"/>
        <v>0</v>
      </c>
      <c r="F37" s="9">
        <f t="shared" si="49"/>
        <v>167.56501662317763</v>
      </c>
      <c r="G37" s="2">
        <f>[1]!ErlangC_Agents(C37/60,D$3,0.9,E$3/60)</f>
        <v>1</v>
      </c>
      <c r="H37" s="10">
        <f t="shared" si="50"/>
        <v>2.7748872702046485</v>
      </c>
      <c r="I37" s="10">
        <f t="shared" si="2"/>
        <v>0</v>
      </c>
      <c r="J37" s="2">
        <f>[1]!ErlangC_Agents(F37/60/C$7,D$6,0.8,E$6/60)</f>
        <v>26</v>
      </c>
      <c r="K37" s="14">
        <f t="shared" si="3"/>
        <v>29.774887270204648</v>
      </c>
      <c r="L37" s="6">
        <f>[1]!ErlangC_ServiceLevel(C37/60,D$3,G37*(1-C$16),E$3/60)</f>
        <v>1</v>
      </c>
      <c r="M37" s="6">
        <f>[1]!ErlangC_ServiceLevel(F37/60/C$7,D$6,J37*(1-C$16),E$6/60)</f>
        <v>0.62067489819652888</v>
      </c>
      <c r="N37" s="14">
        <f>[1]!ErlangC_ASA(C37/60,D$3,G37*(1-C$16))*60</f>
        <v>0</v>
      </c>
      <c r="O37" s="17">
        <f>[2]!Abandon(G37,F$3,C37,D$3*60)</f>
        <v>0</v>
      </c>
      <c r="P37" s="6">
        <f t="shared" si="51"/>
        <v>0.76216900945338362</v>
      </c>
      <c r="R37" s="8">
        <v>0.45833333333333331</v>
      </c>
      <c r="S37" s="13">
        <v>8.0911456624898848E-2</v>
      </c>
      <c r="T37" s="9">
        <f t="shared" si="4"/>
        <v>0</v>
      </c>
      <c r="U37" s="9">
        <f t="shared" si="52"/>
        <v>9.5238095238095237</v>
      </c>
      <c r="V37" s="9">
        <f t="shared" si="5"/>
        <v>0</v>
      </c>
      <c r="W37" s="9">
        <f t="shared" si="53"/>
        <v>170.20302840023365</v>
      </c>
      <c r="X37" s="2" t="e">
        <f ca="1">[3]!ErlangC_Agents(T37/60,U$3,0.9,V$3/60)</f>
        <v>#NAME?</v>
      </c>
      <c r="Y37" s="10">
        <f t="shared" si="54"/>
        <v>2.8446265005404792</v>
      </c>
      <c r="Z37" s="10">
        <f t="shared" si="6"/>
        <v>0</v>
      </c>
      <c r="AA37" s="2">
        <f>[1]!ErlangC_Agents(W37/60/T$7,U$6,0.8,V$6/60)</f>
        <v>29</v>
      </c>
      <c r="AB37" s="14" t="e">
        <f t="shared" ca="1" si="7"/>
        <v>#NAME?</v>
      </c>
      <c r="AC37" s="6" t="e">
        <f ca="1">[1]!ErlangC_ServiceLevel(T37/60,U$3,X37*(1-T$16),V$3/60)</f>
        <v>#VALUE!</v>
      </c>
      <c r="AD37" s="6">
        <f>[1]!ErlangC_ServiceLevel(W37/60/T$7,U$6,AA37*(1-T$16),V$6/60)</f>
        <v>0.62627328751077505</v>
      </c>
      <c r="AE37" s="14" t="e">
        <f ca="1">[1]!ErlangC_ASA(T37/60,U$3,X37*(1-T$16))*60</f>
        <v>#VALUE!</v>
      </c>
      <c r="AF37" s="17" t="e">
        <f ca="1">[4]!Abandon(X37,W$3,T37,U$3*60)</f>
        <v>#NAME?</v>
      </c>
      <c r="AG37" s="6" t="e">
        <f t="shared" ca="1" si="55"/>
        <v>#NAME?</v>
      </c>
      <c r="AI37" s="8">
        <v>0.45833333333333331</v>
      </c>
      <c r="AJ37" s="13">
        <v>8.0911456624898848E-2</v>
      </c>
      <c r="AK37" s="9">
        <f t="shared" si="8"/>
        <v>0</v>
      </c>
      <c r="AL37" s="9">
        <f t="shared" si="56"/>
        <v>10.666666666666666</v>
      </c>
      <c r="AM37" s="9">
        <f t="shared" si="9"/>
        <v>0</v>
      </c>
      <c r="AN37" s="9">
        <f t="shared" si="57"/>
        <v>159.21286626189774</v>
      </c>
      <c r="AO37" s="2" t="e">
        <f ca="1">[3]!ErlangC_Agents(AK37/60,AL$3,0.9,AM$3/60)</f>
        <v>#NAME?</v>
      </c>
      <c r="AP37" s="10">
        <f t="shared" si="58"/>
        <v>3.1859816806053365</v>
      </c>
      <c r="AQ37" s="10">
        <f t="shared" si="10"/>
        <v>0</v>
      </c>
      <c r="AR37" s="2">
        <f>[1]!ErlangC_Agents(AN37/60/AK$7,AL$6,0.8,AM$6/60)</f>
        <v>28</v>
      </c>
      <c r="AS37" s="14" t="e">
        <f t="shared" ca="1" si="11"/>
        <v>#NAME?</v>
      </c>
      <c r="AT37" s="6" t="e">
        <f ca="1">[1]!ErlangC_ServiceLevel(AK37/60,AL$3,AO37*(1-AK$16),AM$3/60)</f>
        <v>#VALUE!</v>
      </c>
      <c r="AU37" s="6">
        <f>[1]!ErlangC_ServiceLevel(AN37/60/AK$7,AL$6,AR37*(1-AK$16),AM$6/60)</f>
        <v>0.65403380977017633</v>
      </c>
      <c r="AV37" s="14" t="e">
        <f ca="1">[1]!ErlangC_ASA(AK37/60,AL$3,AO37*(1-AK$16))*60</f>
        <v>#VALUE!</v>
      </c>
      <c r="AW37" s="17" t="e">
        <f ca="1">[4]!Abandon(AO37,AN$3,AK37,AL$3*60)</f>
        <v>#NAME?</v>
      </c>
      <c r="AX37" s="6" t="e">
        <f t="shared" ca="1" si="59"/>
        <v>#NAME?</v>
      </c>
      <c r="AZ37" s="8">
        <v>0.45833333333333331</v>
      </c>
      <c r="BA37" s="13">
        <v>8.0911456624898848E-2</v>
      </c>
      <c r="BB37" s="9">
        <f t="shared" si="12"/>
        <v>0</v>
      </c>
      <c r="BC37" s="9">
        <f t="shared" si="60"/>
        <v>10.133333333333333</v>
      </c>
      <c r="BD37" s="9">
        <f t="shared" si="13"/>
        <v>0</v>
      </c>
      <c r="BE37" s="9">
        <f t="shared" si="61"/>
        <v>151.03471903314451</v>
      </c>
      <c r="BF37" s="2">
        <f>[1]!ErlangC_Agents(BB37/60,BC$3,0.9,BD$3/60)</f>
        <v>1</v>
      </c>
      <c r="BG37" s="10">
        <f t="shared" si="62"/>
        <v>3.0266825965750699</v>
      </c>
      <c r="BH37" s="10">
        <f t="shared" si="14"/>
        <v>0</v>
      </c>
      <c r="BI37" s="2">
        <f>[1]!ErlangC_Agents(BE37/60/BB$7,BC$6,0.8,BD$6/60)</f>
        <v>26</v>
      </c>
      <c r="BJ37" s="14">
        <f t="shared" si="15"/>
        <v>30.026682596575071</v>
      </c>
      <c r="BK37" s="6">
        <f>[1]!ErlangC_ServiceLevel(BB37/60,BC$3,BF37*(1-BB$16),BD$3/60)</f>
        <v>1</v>
      </c>
      <c r="BL37" s="6">
        <f>[1]!ErlangC_ServiceLevel(BE37/60/BB$7,BC$6,BI37*(1-BB$16),BD$6/60)</f>
        <v>0.60378160996365027</v>
      </c>
      <c r="BM37" s="14">
        <f>[1]!ErlangC_ASA(BB37/60,BC$3,BF37*(1-BB$16))*60</f>
        <v>0</v>
      </c>
      <c r="BN37" s="17">
        <f>[2]!Abandon(BF37,BE$3,BB37,BC$3*60)</f>
        <v>0</v>
      </c>
      <c r="BO37" s="6">
        <f t="shared" si="63"/>
        <v>0.76284387309970414</v>
      </c>
      <c r="BQ37" s="8">
        <v>0.45833333333333331</v>
      </c>
      <c r="BR37" s="13">
        <v>8.0911456624898848E-2</v>
      </c>
      <c r="BS37" s="9">
        <f t="shared" si="16"/>
        <v>0</v>
      </c>
      <c r="BT37" s="9">
        <f t="shared" si="64"/>
        <v>9.4623655913978499</v>
      </c>
      <c r="BU37" s="9">
        <f t="shared" si="17"/>
        <v>0</v>
      </c>
      <c r="BV37" s="9">
        <f t="shared" si="65"/>
        <v>139.637513852648</v>
      </c>
      <c r="BW37" s="2" t="e">
        <f ca="1">[3]!ErlangC_Agents(BS37/60,BT$3,0.9,BU$3/60)</f>
        <v>#NAME?</v>
      </c>
      <c r="BX37" s="10">
        <f t="shared" si="66"/>
        <v>2.8262740715047343</v>
      </c>
      <c r="BY37" s="10">
        <f t="shared" si="18"/>
        <v>0</v>
      </c>
      <c r="BZ37" s="2">
        <f>[1]!ErlangC_Agents(BV37/60/BS$7,BT$6,0.8,BU$6/60)</f>
        <v>25</v>
      </c>
      <c r="CA37" s="14" t="e">
        <f t="shared" ca="1" si="19"/>
        <v>#NAME?</v>
      </c>
      <c r="CB37" s="6" t="e">
        <f ca="1">[3]!ErlangC_ServiceLevel(BS37/60,BT$3,BW37*(1-BS$16),BU$3/60)</f>
        <v>#NAME?</v>
      </c>
      <c r="CC37" s="6">
        <f>[1]!ErlangC_ServiceLevel(BV37/60/BS$7,BT$6,BZ37*(1-BS$16),BU$6/60)</f>
        <v>0.69434397694795769</v>
      </c>
      <c r="CD37" s="14" t="e">
        <f ca="1">[3]!ErlangC_ASA(BS37/60,BT$3,BW37*(1-BS$16))*60</f>
        <v>#NAME?</v>
      </c>
      <c r="CE37" s="17" t="e">
        <f ca="1">[4]!Abandon(BW37,BV$3,BS37,BT$3*60)</f>
        <v>#NAME?</v>
      </c>
      <c r="CF37" s="6" t="e">
        <f t="shared" ca="1" si="67"/>
        <v>#NAME?</v>
      </c>
      <c r="CH37" s="8">
        <v>0.45833333333333331</v>
      </c>
      <c r="CI37" s="13">
        <v>8.0911456624898848E-2</v>
      </c>
      <c r="CJ37" s="9">
        <f t="shared" si="20"/>
        <v>0</v>
      </c>
      <c r="CK37" s="9">
        <f t="shared" si="68"/>
        <v>8.8888888888888893</v>
      </c>
      <c r="CL37" s="9">
        <f t="shared" si="21"/>
        <v>0</v>
      </c>
      <c r="CM37" s="9">
        <f t="shared" si="69"/>
        <v>148.33767047898121</v>
      </c>
      <c r="CN37" s="2">
        <f>[1]!ErlangC_Agents(CJ37/60,CK$3,0.9,CL$3/60)</f>
        <v>1</v>
      </c>
      <c r="CO37" s="10">
        <f t="shared" si="70"/>
        <v>2.6549847338377806</v>
      </c>
      <c r="CP37" s="10">
        <f t="shared" si="22"/>
        <v>0</v>
      </c>
      <c r="CQ37" s="2">
        <f>[1]!ErlangC_Agents(CM37/60/CJ$7,CK$6,0.8,CL$6/60)</f>
        <v>26</v>
      </c>
      <c r="CR37" s="14">
        <f t="shared" si="23"/>
        <v>29.654984733837779</v>
      </c>
      <c r="CS37" s="6">
        <f>[1]!ErlangC_ServiceLevel(CJ37/60,CK$3,CN37*(1-CJ$16),CL$3/60)</f>
        <v>1</v>
      </c>
      <c r="CT37" s="6">
        <f>[1]!ErlangC_ServiceLevel(CM37/60/CJ$7,CK$6,CQ37*(1-CJ$16),CL$6/60)</f>
        <v>0.60667277564389333</v>
      </c>
      <c r="CU37" s="14">
        <f>[1]!ErlangC_ASA(CJ37/60,CK$3,CN37*(1-CJ$16))*60</f>
        <v>0</v>
      </c>
      <c r="CV37" s="17">
        <f>[2]!Abandon(CN37,CM$3,CJ37,CK$3*60)</f>
        <v>0</v>
      </c>
      <c r="CW37" s="6">
        <f t="shared" si="71"/>
        <v>0.76454523472819635</v>
      </c>
      <c r="CY37" s="8">
        <v>0.45833333333333331</v>
      </c>
      <c r="CZ37" s="13">
        <v>9.4080092532219009E-2</v>
      </c>
      <c r="DA37" s="9">
        <f t="shared" si="24"/>
        <v>0</v>
      </c>
      <c r="DB37" s="9">
        <f t="shared" si="72"/>
        <v>6.021505376344086</v>
      </c>
      <c r="DC37" s="9">
        <f t="shared" si="25"/>
        <v>0</v>
      </c>
      <c r="DD37" s="9">
        <f t="shared" si="73"/>
        <v>66.766517280929619</v>
      </c>
      <c r="DE37" s="2">
        <f>[1]!ErlangC_Agents(DA37/60,DB$3,0.9,DC$3/60)</f>
        <v>1</v>
      </c>
      <c r="DF37" s="10">
        <f t="shared" si="74"/>
        <v>2.1582456546036148</v>
      </c>
      <c r="DG37" s="10">
        <f t="shared" si="26"/>
        <v>0</v>
      </c>
      <c r="DH37" s="2">
        <f>[1]!ErlangC_Agents(DD37/60/DA$7,DB$6,0.8,DC$6/60)</f>
        <v>19</v>
      </c>
      <c r="DI37" s="14">
        <f t="shared" si="27"/>
        <v>22.158245654603615</v>
      </c>
      <c r="DJ37" s="6">
        <f>[1]!ErlangC_ServiceLevel(DA37/60,DB$3,DE37*(1-DA$16),DC$3/60)</f>
        <v>1</v>
      </c>
      <c r="DK37" s="6">
        <f>[1]!ErlangC_ServiceLevel(DD37/60/DA$7,DB$6,DH37*(1-DA$16),DC$6/60)</f>
        <v>0.73373530570962164</v>
      </c>
      <c r="DL37" s="14">
        <f>[1]!ErlangC_ASA(DA37/60,DB$3,DE37*(1-DA$16))*60</f>
        <v>0</v>
      </c>
      <c r="DM37" s="17">
        <f>[2]!Abandon(DE37,DD$3,DA37,DB$3*60)</f>
        <v>0</v>
      </c>
      <c r="DN37" s="6">
        <f t="shared" si="75"/>
        <v>0.72394291342025285</v>
      </c>
      <c r="DP37" s="8">
        <v>0.45833333333333331</v>
      </c>
      <c r="DQ37" s="13">
        <v>9.4080092532219009E-2</v>
      </c>
      <c r="DR37" s="9">
        <f t="shared" si="28"/>
        <v>0</v>
      </c>
      <c r="DS37" s="9">
        <f t="shared" si="76"/>
        <v>6.021505376344086</v>
      </c>
      <c r="DT37" s="9">
        <f t="shared" si="29"/>
        <v>0</v>
      </c>
      <c r="DU37" s="9">
        <f t="shared" si="77"/>
        <v>63.731675586341908</v>
      </c>
      <c r="DV37" s="2">
        <f>[1]!ErlangC_Agents(DR37/60,DS$3,0.9,DT$3/60)</f>
        <v>1</v>
      </c>
      <c r="DW37" s="10">
        <f t="shared" si="78"/>
        <v>2.1582456546036148</v>
      </c>
      <c r="DX37" s="10">
        <f t="shared" si="30"/>
        <v>0</v>
      </c>
      <c r="DY37" s="2">
        <f>[1]!ErlangC_Agents(DU37/60/DR$7,DS$6,0.8,DT$6/60)</f>
        <v>18</v>
      </c>
      <c r="DZ37" s="14">
        <f t="shared" si="31"/>
        <v>21.158245654603615</v>
      </c>
      <c r="EA37" s="6">
        <f>[1]!ErlangC_ServiceLevel(DR37/60,DS$3,DV37*(1-DR$16),DT$3/60)</f>
        <v>1</v>
      </c>
      <c r="EB37" s="6">
        <f>[1]!ErlangC_ServiceLevel(DU37/60/DR$7,DS$6,DY37*(1-DR$16),DT$6/60)</f>
        <v>0.69828579472649666</v>
      </c>
      <c r="EC37" s="14">
        <f>[1]!ErlangC_ASA(DR37/60,DS$3,DV37*(1-DR$16))*60</f>
        <v>0</v>
      </c>
      <c r="ED37" s="17">
        <f>[2]!Abandon(DV37,DU$3,DR37,DS$3*60)</f>
        <v>0</v>
      </c>
      <c r="EE37" s="6">
        <f t="shared" si="79"/>
        <v>0.7262840171565893</v>
      </c>
      <c r="EG37" s="8">
        <v>0.45833333333333331</v>
      </c>
      <c r="EH37" s="13">
        <v>9.4080092532219009E-2</v>
      </c>
      <c r="EI37" s="9">
        <f t="shared" si="32"/>
        <v>0</v>
      </c>
      <c r="EJ37" s="9">
        <f t="shared" si="80"/>
        <v>6.2222222222222232</v>
      </c>
      <c r="EK37" s="9">
        <f t="shared" si="33"/>
        <v>0</v>
      </c>
      <c r="EL37" s="9">
        <f t="shared" si="81"/>
        <v>65.85606477255331</v>
      </c>
      <c r="EM37" s="2">
        <f>[1]!ErlangC_Agents(EI37/60,EJ$3,0.9,EK$3/60)</f>
        <v>1</v>
      </c>
      <c r="EN37" s="10">
        <f t="shared" si="82"/>
        <v>2.2301871764237364</v>
      </c>
      <c r="EO37" s="10">
        <f t="shared" si="34"/>
        <v>0</v>
      </c>
      <c r="EP37" s="2">
        <f>[1]!ErlangC_Agents(EL37/60/EI$7,EJ$6,0.8,EK$6/60)</f>
        <v>19</v>
      </c>
      <c r="EQ37" s="14">
        <f t="shared" si="35"/>
        <v>22.230187176423737</v>
      </c>
      <c r="ER37" s="6">
        <f>[1]!ErlangC_ServiceLevel(EI37/60,EJ$3,EM37*(1-EI$16),EK$3/60)</f>
        <v>1</v>
      </c>
      <c r="ES37" s="6">
        <f>[1]!ErlangC_ServiceLevel(EL37/60/EI$7,EJ$6,EP37*(1-EI$16),EK$6/60)</f>
        <v>0.75954015148044585</v>
      </c>
      <c r="ET37" s="14">
        <f>[1]!ErlangC_ASA(EI37/60,EJ$3,EM37*(1-EI$16))*60</f>
        <v>0</v>
      </c>
      <c r="EU37" s="17">
        <f>[2]!Abandon(EM37,EL$3,EI37,EJ$3*60)</f>
        <v>0</v>
      </c>
      <c r="EV37" s="6">
        <f t="shared" si="83"/>
        <v>0.71430462456260746</v>
      </c>
      <c r="EX37" s="8">
        <v>0.45833333333333331</v>
      </c>
      <c r="EY37" s="13">
        <v>9.4080092532219009E-2</v>
      </c>
      <c r="EZ37" s="9">
        <f t="shared" si="36"/>
        <v>0</v>
      </c>
      <c r="FA37" s="9">
        <f t="shared" si="84"/>
        <v>6.021505376344086</v>
      </c>
      <c r="FB37" s="9">
        <f t="shared" si="37"/>
        <v>0</v>
      </c>
      <c r="FC37" s="9">
        <f t="shared" si="85"/>
        <v>63.731675586341908</v>
      </c>
      <c r="FD37" s="2">
        <f>[1]!ErlangC_Agents(EZ37/60,FA$3,0.9,FB$3/60)</f>
        <v>1</v>
      </c>
      <c r="FE37" s="10">
        <f t="shared" si="86"/>
        <v>2.1582456546036148</v>
      </c>
      <c r="FF37" s="10">
        <f t="shared" si="38"/>
        <v>0</v>
      </c>
      <c r="FG37" s="2">
        <f>[1]!ErlangC_Agents(FC37/60/EZ$7,FA$6,0.8,FB$6/60)</f>
        <v>18</v>
      </c>
      <c r="FH37" s="14">
        <f t="shared" si="39"/>
        <v>21.158245654603615</v>
      </c>
      <c r="FI37" s="6">
        <f>[1]!ErlangC_ServiceLevel(EZ37/60,FA$3,FD37*(1-EZ$16),FB$3/60)</f>
        <v>1</v>
      </c>
      <c r="FJ37" s="6">
        <f>[1]!ErlangC_ServiceLevel(FC37/60/EZ$7,FA$6,FG37*(1-EZ$16),FB$6/60)</f>
        <v>0.69828579472649666</v>
      </c>
      <c r="FK37" s="14">
        <f>[1]!ErlangC_ASA(EZ37/60,FA$3,FD37*(1-EZ$16))*60</f>
        <v>0</v>
      </c>
      <c r="FL37" s="17">
        <f>[2]!Abandon(FD37,FC$3,EZ37,FA$3*60)</f>
        <v>0</v>
      </c>
      <c r="FM37" s="6">
        <f t="shared" si="87"/>
        <v>0.7262840171565893</v>
      </c>
      <c r="FO37" s="8">
        <v>0.45833333333333331</v>
      </c>
      <c r="FP37" s="13">
        <v>9.4080092532219009E-2</v>
      </c>
      <c r="FQ37" s="9">
        <f t="shared" si="40"/>
        <v>0</v>
      </c>
      <c r="FR37" s="9">
        <f t="shared" si="88"/>
        <v>6.2222222222222232</v>
      </c>
      <c r="FS37" s="9">
        <f t="shared" si="41"/>
        <v>0</v>
      </c>
      <c r="FT37" s="9">
        <f t="shared" si="89"/>
        <v>67.424066314756956</v>
      </c>
      <c r="FU37" s="2">
        <f>[1]!ErlangC_Agents(FQ37/60,FR$3,0.9,FS$3/60)</f>
        <v>1</v>
      </c>
      <c r="FV37" s="10">
        <f t="shared" si="90"/>
        <v>2.2301871764237364</v>
      </c>
      <c r="FW37" s="10">
        <f t="shared" si="42"/>
        <v>0</v>
      </c>
      <c r="FX37" s="2">
        <f>[1]!ErlangC_Agents(FT37/60/FQ$7,FR$6,0.8,FS$6/60)</f>
        <v>19</v>
      </c>
      <c r="FY37" s="14">
        <f t="shared" si="43"/>
        <v>22.230187176423737</v>
      </c>
      <c r="FZ37" s="6">
        <f>[1]!ErlangC_ServiceLevel(FQ37/60,FR$3,FU37*(1-FQ$16),FS$3/60)</f>
        <v>1</v>
      </c>
      <c r="GA37" s="6">
        <f>[1]!ErlangC_ServiceLevel(FT37/60/FQ$7,FR$6,FX37*(1-FQ$16),FS$6/60)</f>
        <v>0.71383667340568402</v>
      </c>
      <c r="GB37" s="14">
        <f>[1]!ErlangC_ASA(FQ37/60,FR$3,FU37*(1-FQ$16))*60</f>
        <v>0</v>
      </c>
      <c r="GC37" s="17">
        <f>[2]!Abandon(FU37,FT$3,FQ37,FR$3*60)</f>
        <v>0</v>
      </c>
      <c r="GD37" s="6">
        <f t="shared" si="91"/>
        <v>0.72997902192107444</v>
      </c>
      <c r="GF37" s="8">
        <v>0.45833333333333331</v>
      </c>
      <c r="GG37" s="13">
        <v>9.4080092532219009E-2</v>
      </c>
      <c r="GH37" s="9">
        <f t="shared" si="44"/>
        <v>0</v>
      </c>
      <c r="GI37" s="9">
        <f t="shared" si="92"/>
        <v>6.021505376344086</v>
      </c>
      <c r="GJ37" s="9">
        <f t="shared" si="45"/>
        <v>0</v>
      </c>
      <c r="GK37" s="9">
        <f t="shared" si="93"/>
        <v>66.766517280929619</v>
      </c>
      <c r="GL37" s="2">
        <f>[1]!ErlangC_Agents(GH37/60,GI$3,0.9,GJ$3/60)</f>
        <v>1</v>
      </c>
      <c r="GM37" s="10">
        <f t="shared" si="94"/>
        <v>2.1582456546036148</v>
      </c>
      <c r="GN37" s="10">
        <f t="shared" si="46"/>
        <v>0</v>
      </c>
      <c r="GO37" s="2">
        <f>[1]!ErlangC_Agents(GK37/60/GH$7,GI$6,0.8,GJ$6/60)</f>
        <v>19</v>
      </c>
      <c r="GP37" s="14">
        <f t="shared" si="47"/>
        <v>22.158245654603615</v>
      </c>
      <c r="GQ37" s="6">
        <f>[1]!ErlangC_ServiceLevel(GH37/60,GI$3,GL37*(1-GH$16),GJ$3/60)</f>
        <v>1</v>
      </c>
      <c r="GR37" s="6">
        <f>[1]!ErlangC_ServiceLevel(GK37/60/GH$7,GI$6,GO37*(1-GH$16),GJ$6/60)</f>
        <v>0.73373530570962164</v>
      </c>
      <c r="GS37" s="14">
        <f>[1]!ErlangC_ASA(GH37/60,GI$3,GL37*(1-GH$16))*60</f>
        <v>0</v>
      </c>
      <c r="GT37" s="17">
        <f>[2]!Abandon(GL37,GK$3,GH37,GI$3*60)</f>
        <v>0</v>
      </c>
      <c r="GU37" s="6">
        <f t="shared" si="95"/>
        <v>0.72394291342025285</v>
      </c>
    </row>
    <row r="38" spans="1:203">
      <c r="A38" s="8">
        <v>0.5</v>
      </c>
      <c r="B38" s="13">
        <v>8.0137330796649822E-2</v>
      </c>
      <c r="C38" s="9">
        <f t="shared" si="0"/>
        <v>0</v>
      </c>
      <c r="D38" s="9">
        <f t="shared" si="48"/>
        <v>10.322580645161292</v>
      </c>
      <c r="E38" s="9">
        <f t="shared" si="1"/>
        <v>0</v>
      </c>
      <c r="F38" s="9">
        <f t="shared" si="49"/>
        <v>165.9618270046748</v>
      </c>
      <c r="G38" s="2">
        <f>[1]!ErlangC_Agents(C38/60,D$3,0.9,E$3/60)</f>
        <v>1</v>
      </c>
      <c r="H38" s="10">
        <f t="shared" si="50"/>
        <v>2.7748872702046485</v>
      </c>
      <c r="I38" s="10">
        <f t="shared" si="2"/>
        <v>0</v>
      </c>
      <c r="J38" s="2">
        <f>[1]!ErlangC_Agents(F38/60/C$7,D$6,0.8,E$6/60)</f>
        <v>26</v>
      </c>
      <c r="K38" s="14">
        <f t="shared" si="3"/>
        <v>29.774887270204648</v>
      </c>
      <c r="L38" s="6">
        <f>[1]!ErlangC_ServiceLevel(C38/60,D$3,G38*(1-C$16),E$3/60)</f>
        <v>1</v>
      </c>
      <c r="M38" s="6">
        <f>[1]!ErlangC_ServiceLevel(F38/60/C$7,D$6,J38*(1-C$16),E$6/60)</f>
        <v>0.64941873533783701</v>
      </c>
      <c r="N38" s="14">
        <f>[1]!ErlangC_ASA(C38/60,D$3,G38*(1-C$16))*60</f>
        <v>0</v>
      </c>
      <c r="O38" s="17">
        <f>[2]!Abandon(G38,F$3,C38,D$3*60)</f>
        <v>0</v>
      </c>
      <c r="P38" s="6">
        <f t="shared" si="51"/>
        <v>0.75537444934148212</v>
      </c>
      <c r="R38" s="8">
        <v>0.5</v>
      </c>
      <c r="S38" s="13">
        <v>8.0137330796649822E-2</v>
      </c>
      <c r="T38" s="9">
        <f t="shared" si="4"/>
        <v>0</v>
      </c>
      <c r="U38" s="9">
        <f t="shared" si="52"/>
        <v>9.5238095238095237</v>
      </c>
      <c r="V38" s="9">
        <f t="shared" si="5"/>
        <v>0</v>
      </c>
      <c r="W38" s="9">
        <f t="shared" si="53"/>
        <v>168.57459942580979</v>
      </c>
      <c r="X38" s="2" t="e">
        <f ca="1">[3]!ErlangC_Agents(T38/60,U$3,0.9,V$3/60)</f>
        <v>#NAME?</v>
      </c>
      <c r="Y38" s="10">
        <f t="shared" si="54"/>
        <v>2.8446265005404792</v>
      </c>
      <c r="Z38" s="10">
        <f t="shared" si="6"/>
        <v>0</v>
      </c>
      <c r="AA38" s="2">
        <f>[1]!ErlangC_Agents(W38/60/T$7,U$6,0.8,V$6/60)</f>
        <v>29</v>
      </c>
      <c r="AB38" s="14" t="e">
        <f t="shared" ca="1" si="7"/>
        <v>#NAME?</v>
      </c>
      <c r="AC38" s="6" t="e">
        <f ca="1">[1]!ErlangC_ServiceLevel(T38/60,U$3,X38*(1-T$16),V$3/60)</f>
        <v>#VALUE!</v>
      </c>
      <c r="AD38" s="6">
        <f>[1]!ErlangC_ServiceLevel(W38/60/T$7,U$6,AA38*(1-T$16),V$6/60)</f>
        <v>0.65628254957494814</v>
      </c>
      <c r="AE38" s="14" t="e">
        <f ca="1">[1]!ErlangC_ASA(T38/60,U$3,X38*(1-T$16))*60</f>
        <v>#VALUE!</v>
      </c>
      <c r="AF38" s="17" t="e">
        <f ca="1">[4]!Abandon(X38,W$3,T38,U$3*60)</f>
        <v>#NAME?</v>
      </c>
      <c r="AG38" s="6" t="e">
        <f t="shared" ca="1" si="55"/>
        <v>#NAME?</v>
      </c>
      <c r="AI38" s="8">
        <v>0.5</v>
      </c>
      <c r="AJ38" s="13">
        <v>8.0137330796649822E-2</v>
      </c>
      <c r="AK38" s="9">
        <f t="shared" si="8"/>
        <v>0</v>
      </c>
      <c r="AL38" s="9">
        <f t="shared" si="56"/>
        <v>10.666666666666666</v>
      </c>
      <c r="AM38" s="9">
        <f t="shared" si="9"/>
        <v>0</v>
      </c>
      <c r="AN38" s="9">
        <f t="shared" si="57"/>
        <v>157.68958640631095</v>
      </c>
      <c r="AO38" s="2" t="e">
        <f ca="1">[3]!ErlangC_Agents(AK38/60,AL$3,0.9,AM$3/60)</f>
        <v>#NAME?</v>
      </c>
      <c r="AP38" s="10">
        <f t="shared" si="58"/>
        <v>3.1859816806053365</v>
      </c>
      <c r="AQ38" s="10">
        <f t="shared" si="10"/>
        <v>0</v>
      </c>
      <c r="AR38" s="2">
        <f>[1]!ErlangC_Agents(AN38/60/AK$7,AL$6,0.8,AM$6/60)</f>
        <v>28</v>
      </c>
      <c r="AS38" s="14" t="e">
        <f t="shared" ca="1" si="11"/>
        <v>#NAME?</v>
      </c>
      <c r="AT38" s="6" t="e">
        <f ca="1">[1]!ErlangC_ServiceLevel(AK38/60,AL$3,AO38*(1-AK$16),AM$3/60)</f>
        <v>#VALUE!</v>
      </c>
      <c r="AU38" s="6">
        <f>[1]!ErlangC_ServiceLevel(AN38/60/AK$7,AL$6,AR38*(1-AK$16),AM$6/60)</f>
        <v>0.68142908213771614</v>
      </c>
      <c r="AV38" s="14" t="e">
        <f ca="1">[1]!ErlangC_ASA(AK38/60,AL$3,AO38*(1-AK$16))*60</f>
        <v>#VALUE!</v>
      </c>
      <c r="AW38" s="17" t="e">
        <f ca="1">[4]!Abandon(AO38,AN$3,AK38,AL$3*60)</f>
        <v>#NAME?</v>
      </c>
      <c r="AX38" s="6" t="e">
        <f t="shared" ca="1" si="59"/>
        <v>#NAME?</v>
      </c>
      <c r="AZ38" s="8">
        <v>0.5</v>
      </c>
      <c r="BA38" s="13">
        <v>8.0137330796649822E-2</v>
      </c>
      <c r="BB38" s="9">
        <f t="shared" si="12"/>
        <v>0</v>
      </c>
      <c r="BC38" s="9">
        <f t="shared" si="60"/>
        <v>10.133333333333333</v>
      </c>
      <c r="BD38" s="9">
        <f t="shared" si="13"/>
        <v>0</v>
      </c>
      <c r="BE38" s="9">
        <f t="shared" si="61"/>
        <v>149.58968415374633</v>
      </c>
      <c r="BF38" s="2">
        <f>[1]!ErlangC_Agents(BB38/60,BC$3,0.9,BD$3/60)</f>
        <v>1</v>
      </c>
      <c r="BG38" s="10">
        <f t="shared" si="62"/>
        <v>3.0266825965750699</v>
      </c>
      <c r="BH38" s="10">
        <f t="shared" si="14"/>
        <v>0</v>
      </c>
      <c r="BI38" s="2">
        <f>[1]!ErlangC_Agents(BE38/60/BB$7,BC$6,0.8,BD$6/60)</f>
        <v>26</v>
      </c>
      <c r="BJ38" s="14">
        <f t="shared" si="15"/>
        <v>30.026682596575071</v>
      </c>
      <c r="BK38" s="6">
        <f>[1]!ErlangC_ServiceLevel(BB38/60,BC$3,BF38*(1-BB$16),BD$3/60)</f>
        <v>1</v>
      </c>
      <c r="BL38" s="6">
        <f>[1]!ErlangC_ServiceLevel(BE38/60/BB$7,BC$6,BI38*(1-BB$16),BD$6/60)</f>
        <v>0.63327649712012857</v>
      </c>
      <c r="BM38" s="14">
        <f>[1]!ErlangC_ASA(BB38/60,BC$3,BF38*(1-BB$16))*60</f>
        <v>0</v>
      </c>
      <c r="BN38" s="17">
        <f>[2]!Abandon(BF38,BE$3,BB38,BC$3*60)</f>
        <v>0</v>
      </c>
      <c r="BO38" s="6">
        <f t="shared" si="63"/>
        <v>0.75608345278653133</v>
      </c>
      <c r="BQ38" s="8">
        <v>0.5</v>
      </c>
      <c r="BR38" s="13">
        <v>8.0137330796649822E-2</v>
      </c>
      <c r="BS38" s="9">
        <f t="shared" si="16"/>
        <v>0</v>
      </c>
      <c r="BT38" s="9">
        <f t="shared" si="64"/>
        <v>9.4623655913978499</v>
      </c>
      <c r="BU38" s="9">
        <f t="shared" si="17"/>
        <v>0</v>
      </c>
      <c r="BV38" s="9">
        <f t="shared" si="65"/>
        <v>138.30152250389565</v>
      </c>
      <c r="BW38" s="2" t="e">
        <f ca="1">[3]!ErlangC_Agents(BS38/60,BT$3,0.9,BU$3/60)</f>
        <v>#NAME?</v>
      </c>
      <c r="BX38" s="10">
        <f t="shared" si="66"/>
        <v>2.8262740715047343</v>
      </c>
      <c r="BY38" s="10">
        <f t="shared" si="18"/>
        <v>0</v>
      </c>
      <c r="BZ38" s="2">
        <f>[1]!ErlangC_Agents(BV38/60/BS$7,BT$6,0.8,BU$6/60)</f>
        <v>24</v>
      </c>
      <c r="CA38" s="14" t="e">
        <f t="shared" ca="1" si="19"/>
        <v>#NAME?</v>
      </c>
      <c r="CB38" s="6" t="e">
        <f ca="1">[3]!ErlangC_ServiceLevel(BS38/60,BT$3,BW38*(1-BS$16),BU$3/60)</f>
        <v>#NAME?</v>
      </c>
      <c r="CC38" s="6">
        <f>[1]!ErlangC_ServiceLevel(BV38/60/BS$7,BT$6,BZ38*(1-BS$16),BU$6/60)</f>
        <v>0.58666873119989682</v>
      </c>
      <c r="CD38" s="14" t="e">
        <f ca="1">[3]!ErlangC_ASA(BS38/60,BT$3,BW38*(1-BS$16))*60</f>
        <v>#NAME?</v>
      </c>
      <c r="CE38" s="17" t="e">
        <f ca="1">[4]!Abandon(BW38,BV$3,BS38,BT$3*60)</f>
        <v>#NAME?</v>
      </c>
      <c r="CF38" s="6" t="e">
        <f t="shared" ca="1" si="67"/>
        <v>#NAME?</v>
      </c>
      <c r="CH38" s="8">
        <v>0.5</v>
      </c>
      <c r="CI38" s="13">
        <v>8.0137330796649822E-2</v>
      </c>
      <c r="CJ38" s="9">
        <f t="shared" si="20"/>
        <v>0</v>
      </c>
      <c r="CK38" s="9">
        <f t="shared" si="68"/>
        <v>8.8888888888888893</v>
      </c>
      <c r="CL38" s="9">
        <f t="shared" si="21"/>
        <v>0</v>
      </c>
      <c r="CM38" s="9">
        <f t="shared" si="69"/>
        <v>146.918439793858</v>
      </c>
      <c r="CN38" s="2">
        <f>[1]!ErlangC_Agents(CJ38/60,CK$3,0.9,CL$3/60)</f>
        <v>1</v>
      </c>
      <c r="CO38" s="10">
        <f t="shared" si="70"/>
        <v>2.6549847338377806</v>
      </c>
      <c r="CP38" s="10">
        <f t="shared" si="22"/>
        <v>0</v>
      </c>
      <c r="CQ38" s="2">
        <f>[1]!ErlangC_Agents(CM38/60/CJ$7,CK$6,0.8,CL$6/60)</f>
        <v>26</v>
      </c>
      <c r="CR38" s="14">
        <f t="shared" si="23"/>
        <v>29.654984733837779</v>
      </c>
      <c r="CS38" s="6">
        <f>[1]!ErlangC_ServiceLevel(CJ38/60,CK$3,CN38*(1-CJ$16),CL$3/60)</f>
        <v>1</v>
      </c>
      <c r="CT38" s="6">
        <f>[1]!ErlangC_ServiceLevel(CM38/60/CJ$7,CK$6,CQ38*(1-CJ$16),CL$6/60)</f>
        <v>0.63592622231611695</v>
      </c>
      <c r="CU38" s="14">
        <f>[1]!ErlangC_ASA(CJ38/60,CK$3,CN38*(1-CJ$16))*60</f>
        <v>0</v>
      </c>
      <c r="CV38" s="17">
        <f>[2]!Abandon(CN38,CM$3,CJ38,CK$3*60)</f>
        <v>0</v>
      </c>
      <c r="CW38" s="6">
        <f t="shared" si="71"/>
        <v>0.75770836589984913</v>
      </c>
      <c r="CY38" s="8">
        <v>0.5</v>
      </c>
      <c r="CZ38" s="13">
        <v>9.4391935182087758E-2</v>
      </c>
      <c r="DA38" s="9">
        <f t="shared" si="24"/>
        <v>0</v>
      </c>
      <c r="DB38" s="9">
        <f t="shared" si="72"/>
        <v>6.021505376344086</v>
      </c>
      <c r="DC38" s="9">
        <f t="shared" si="25"/>
        <v>0</v>
      </c>
      <c r="DD38" s="9">
        <f t="shared" si="73"/>
        <v>66.98782496793325</v>
      </c>
      <c r="DE38" s="2">
        <f>[1]!ErlangC_Agents(DA38/60,DB$3,0.9,DC$3/60)</f>
        <v>1</v>
      </c>
      <c r="DF38" s="10">
        <f t="shared" si="74"/>
        <v>2.1582456546036148</v>
      </c>
      <c r="DG38" s="10">
        <f t="shared" si="26"/>
        <v>0</v>
      </c>
      <c r="DH38" s="2">
        <f>[1]!ErlangC_Agents(DD38/60/DA$7,DB$6,0.8,DC$6/60)</f>
        <v>19</v>
      </c>
      <c r="DI38" s="14">
        <f t="shared" si="27"/>
        <v>22.158245654603615</v>
      </c>
      <c r="DJ38" s="6">
        <f>[1]!ErlangC_ServiceLevel(DA38/60,DB$3,DE38*(1-DA$16),DC$3/60)</f>
        <v>1</v>
      </c>
      <c r="DK38" s="6">
        <f>[1]!ErlangC_ServiceLevel(DD38/60/DA$7,DB$6,DH38*(1-DA$16),DC$6/60)</f>
        <v>0.72715864857214407</v>
      </c>
      <c r="DL38" s="14">
        <f>[1]!ErlangC_ASA(DA38/60,DB$3,DE38*(1-DA$16))*60</f>
        <v>0</v>
      </c>
      <c r="DM38" s="17">
        <f>[2]!Abandon(DE38,DD$3,DA38,DB$3*60)</f>
        <v>0</v>
      </c>
      <c r="DN38" s="6">
        <f t="shared" si="75"/>
        <v>0.726162380013746</v>
      </c>
      <c r="DP38" s="8">
        <v>0.5</v>
      </c>
      <c r="DQ38" s="13">
        <v>9.4391935182087758E-2</v>
      </c>
      <c r="DR38" s="9">
        <f t="shared" si="28"/>
        <v>0</v>
      </c>
      <c r="DS38" s="9">
        <f t="shared" si="76"/>
        <v>6.021505376344086</v>
      </c>
      <c r="DT38" s="9">
        <f t="shared" si="29"/>
        <v>0</v>
      </c>
      <c r="DU38" s="9">
        <f t="shared" si="77"/>
        <v>63.942923833027187</v>
      </c>
      <c r="DV38" s="2">
        <f>[1]!ErlangC_Agents(DR38/60,DS$3,0.9,DT$3/60)</f>
        <v>1</v>
      </c>
      <c r="DW38" s="10">
        <f t="shared" si="78"/>
        <v>2.1582456546036148</v>
      </c>
      <c r="DX38" s="10">
        <f t="shared" si="30"/>
        <v>0</v>
      </c>
      <c r="DY38" s="2">
        <f>[1]!ErlangC_Agents(DU38/60/DR$7,DS$6,0.8,DT$6/60)</f>
        <v>18</v>
      </c>
      <c r="DZ38" s="14">
        <f t="shared" si="31"/>
        <v>21.158245654603615</v>
      </c>
      <c r="EA38" s="6">
        <f>[1]!ErlangC_ServiceLevel(DR38/60,DS$3,DV38*(1-DR$16),DT$3/60)</f>
        <v>1</v>
      </c>
      <c r="EB38" s="6">
        <f>[1]!ErlangC_ServiceLevel(DU38/60/DR$7,DS$6,DY38*(1-DR$16),DT$6/60)</f>
        <v>0.6911960042859786</v>
      </c>
      <c r="EC38" s="14">
        <f>[1]!ErlangC_ASA(DR38/60,DS$3,DV38*(1-DR$16))*60</f>
        <v>0</v>
      </c>
      <c r="ED38" s="17">
        <f>[2]!Abandon(DV38,DU$3,DR38,DS$3*60)</f>
        <v>0</v>
      </c>
      <c r="EE38" s="6">
        <f t="shared" si="79"/>
        <v>0.7285027292173758</v>
      </c>
      <c r="EG38" s="8">
        <v>0.5</v>
      </c>
      <c r="EH38" s="13">
        <v>9.4391935182087758E-2</v>
      </c>
      <c r="EI38" s="9">
        <f t="shared" si="32"/>
        <v>0</v>
      </c>
      <c r="EJ38" s="9">
        <f t="shared" si="80"/>
        <v>6.2222222222222232</v>
      </c>
      <c r="EK38" s="9">
        <f t="shared" si="33"/>
        <v>0</v>
      </c>
      <c r="EL38" s="9">
        <f t="shared" si="81"/>
        <v>66.074354627461432</v>
      </c>
      <c r="EM38" s="2">
        <f>[1]!ErlangC_Agents(EI38/60,EJ$3,0.9,EK$3/60)</f>
        <v>1</v>
      </c>
      <c r="EN38" s="10">
        <f t="shared" si="82"/>
        <v>2.2301871764237364</v>
      </c>
      <c r="EO38" s="10">
        <f t="shared" si="34"/>
        <v>0</v>
      </c>
      <c r="EP38" s="2">
        <f>[1]!ErlangC_Agents(EL38/60/EI$7,EJ$6,0.8,EK$6/60)</f>
        <v>19</v>
      </c>
      <c r="EQ38" s="14">
        <f t="shared" si="35"/>
        <v>22.230187176423737</v>
      </c>
      <c r="ER38" s="6">
        <f>[1]!ErlangC_ServiceLevel(EI38/60,EJ$3,EM38*(1-EI$16),EK$3/60)</f>
        <v>1</v>
      </c>
      <c r="ES38" s="6">
        <f>[1]!ErlangC_ServiceLevel(EL38/60/EI$7,EJ$6,EP38*(1-EI$16),EK$6/60)</f>
        <v>0.75353369791414992</v>
      </c>
      <c r="ET38" s="14">
        <f>[1]!ErlangC_ASA(EI38/60,EJ$3,EM38*(1-EI$16))*60</f>
        <v>0</v>
      </c>
      <c r="EU38" s="17">
        <f>[2]!Abandon(EM38,EL$3,EI38,EJ$3*60)</f>
        <v>0</v>
      </c>
      <c r="EV38" s="6">
        <f t="shared" si="83"/>
        <v>0.71648674099110476</v>
      </c>
      <c r="EX38" s="8">
        <v>0.5</v>
      </c>
      <c r="EY38" s="13">
        <v>9.4391935182087758E-2</v>
      </c>
      <c r="EZ38" s="9">
        <f t="shared" si="36"/>
        <v>0</v>
      </c>
      <c r="FA38" s="9">
        <f t="shared" si="84"/>
        <v>6.021505376344086</v>
      </c>
      <c r="FB38" s="9">
        <f t="shared" si="37"/>
        <v>0</v>
      </c>
      <c r="FC38" s="9">
        <f t="shared" si="85"/>
        <v>63.942923833027187</v>
      </c>
      <c r="FD38" s="2">
        <f>[1]!ErlangC_Agents(EZ38/60,FA$3,0.9,FB$3/60)</f>
        <v>1</v>
      </c>
      <c r="FE38" s="10">
        <f t="shared" si="86"/>
        <v>2.1582456546036148</v>
      </c>
      <c r="FF38" s="10">
        <f t="shared" si="38"/>
        <v>0</v>
      </c>
      <c r="FG38" s="2">
        <f>[1]!ErlangC_Agents(FC38/60/EZ$7,FA$6,0.8,FB$6/60)</f>
        <v>18</v>
      </c>
      <c r="FH38" s="14">
        <f t="shared" si="39"/>
        <v>21.158245654603615</v>
      </c>
      <c r="FI38" s="6">
        <f>[1]!ErlangC_ServiceLevel(EZ38/60,FA$3,FD38*(1-EZ$16),FB$3/60)</f>
        <v>1</v>
      </c>
      <c r="FJ38" s="6">
        <f>[1]!ErlangC_ServiceLevel(FC38/60/EZ$7,FA$6,FG38*(1-EZ$16),FB$6/60)</f>
        <v>0.6911960042859786</v>
      </c>
      <c r="FK38" s="14">
        <f>[1]!ErlangC_ASA(EZ38/60,FA$3,FD38*(1-EZ$16))*60</f>
        <v>0</v>
      </c>
      <c r="FL38" s="17">
        <f>[2]!Abandon(FD38,FC$3,EZ38,FA$3*60)</f>
        <v>0</v>
      </c>
      <c r="FM38" s="6">
        <f t="shared" si="87"/>
        <v>0.7285027292173758</v>
      </c>
      <c r="FO38" s="8">
        <v>0.5</v>
      </c>
      <c r="FP38" s="13">
        <v>9.4391935182087758E-2</v>
      </c>
      <c r="FQ38" s="9">
        <f t="shared" si="40"/>
        <v>0</v>
      </c>
      <c r="FR38" s="9">
        <f t="shared" si="88"/>
        <v>6.2222222222222232</v>
      </c>
      <c r="FS38" s="9">
        <f t="shared" si="41"/>
        <v>0</v>
      </c>
      <c r="FT38" s="9">
        <f t="shared" si="89"/>
        <v>67.647553547162886</v>
      </c>
      <c r="FU38" s="2">
        <f>[1]!ErlangC_Agents(FQ38/60,FR$3,0.9,FS$3/60)</f>
        <v>1</v>
      </c>
      <c r="FV38" s="10">
        <f t="shared" si="90"/>
        <v>2.2301871764237364</v>
      </c>
      <c r="FW38" s="10">
        <f t="shared" si="42"/>
        <v>0</v>
      </c>
      <c r="FX38" s="2">
        <f>[1]!ErlangC_Agents(FT38/60/FQ$7,FR$6,0.8,FS$6/60)</f>
        <v>19</v>
      </c>
      <c r="FY38" s="14">
        <f t="shared" si="43"/>
        <v>22.230187176423737</v>
      </c>
      <c r="FZ38" s="6">
        <f>[1]!ErlangC_ServiceLevel(FQ38/60,FR$3,FU38*(1-FQ$16),FS$3/60)</f>
        <v>1</v>
      </c>
      <c r="GA38" s="6">
        <f>[1]!ErlangC_ServiceLevel(FT38/60/FQ$7,FR$6,FX38*(1-FQ$16),FS$6/60)</f>
        <v>0.70682491709814288</v>
      </c>
      <c r="GB38" s="14">
        <f>[1]!ErlangC_ASA(FQ38/60,FR$3,FU38*(1-FQ$16))*60</f>
        <v>0</v>
      </c>
      <c r="GC38" s="17">
        <f>[2]!Abandon(FU38,FT$3,FQ38,FR$3*60)</f>
        <v>0</v>
      </c>
      <c r="GD38" s="6">
        <f t="shared" si="91"/>
        <v>0.73221309350263153</v>
      </c>
      <c r="GF38" s="8">
        <v>0.5</v>
      </c>
      <c r="GG38" s="13">
        <v>9.4391935182087758E-2</v>
      </c>
      <c r="GH38" s="9">
        <f t="shared" si="44"/>
        <v>0</v>
      </c>
      <c r="GI38" s="9">
        <f t="shared" si="92"/>
        <v>6.021505376344086</v>
      </c>
      <c r="GJ38" s="9">
        <f t="shared" si="45"/>
        <v>0</v>
      </c>
      <c r="GK38" s="9">
        <f t="shared" si="93"/>
        <v>66.98782496793325</v>
      </c>
      <c r="GL38" s="2">
        <f>[1]!ErlangC_Agents(GH38/60,GI$3,0.9,GJ$3/60)</f>
        <v>1</v>
      </c>
      <c r="GM38" s="10">
        <f t="shared" si="94"/>
        <v>2.1582456546036148</v>
      </c>
      <c r="GN38" s="10">
        <f t="shared" si="46"/>
        <v>0</v>
      </c>
      <c r="GO38" s="2">
        <f>[1]!ErlangC_Agents(GK38/60/GH$7,GI$6,0.8,GJ$6/60)</f>
        <v>19</v>
      </c>
      <c r="GP38" s="14">
        <f t="shared" si="47"/>
        <v>22.158245654603615</v>
      </c>
      <c r="GQ38" s="6">
        <f>[1]!ErlangC_ServiceLevel(GH38/60,GI$3,GL38*(1-GH$16),GJ$3/60)</f>
        <v>1</v>
      </c>
      <c r="GR38" s="6">
        <f>[1]!ErlangC_ServiceLevel(GK38/60/GH$7,GI$6,GO38*(1-GH$16),GJ$6/60)</f>
        <v>0.72715864857214407</v>
      </c>
      <c r="GS38" s="14">
        <f>[1]!ErlangC_ASA(GH38/60,GI$3,GL38*(1-GH$16))*60</f>
        <v>0</v>
      </c>
      <c r="GT38" s="17">
        <f>[2]!Abandon(GL38,GK$3,GH38,GI$3*60)</f>
        <v>0</v>
      </c>
      <c r="GU38" s="6">
        <f t="shared" si="95"/>
        <v>0.726162380013746</v>
      </c>
    </row>
    <row r="39" spans="1:203">
      <c r="A39" s="8">
        <v>0.54166666666666663</v>
      </c>
      <c r="B39" s="13">
        <v>7.9271359531150901E-2</v>
      </c>
      <c r="C39" s="9">
        <f t="shared" si="0"/>
        <v>0</v>
      </c>
      <c r="D39" s="9">
        <f t="shared" si="48"/>
        <v>10.322580645161292</v>
      </c>
      <c r="E39" s="9">
        <f t="shared" si="1"/>
        <v>0</v>
      </c>
      <c r="F39" s="9">
        <f t="shared" si="49"/>
        <v>164.16842844838348</v>
      </c>
      <c r="G39" s="2">
        <f>[1]!ErlangC_Agents(C39/60,D$3,0.9,E$3/60)</f>
        <v>1</v>
      </c>
      <c r="H39" s="10">
        <f t="shared" si="50"/>
        <v>2.7748872702046485</v>
      </c>
      <c r="I39" s="10">
        <f t="shared" si="2"/>
        <v>0</v>
      </c>
      <c r="J39" s="2">
        <f>[1]!ErlangC_Agents(F39/60/C$7,D$6,0.8,E$6/60)</f>
        <v>26</v>
      </c>
      <c r="K39" s="14">
        <f t="shared" si="3"/>
        <v>29.774887270204648</v>
      </c>
      <c r="L39" s="6">
        <f>[1]!ErlangC_ServiceLevel(C39/60,D$3,G39*(1-C$16),E$3/60)</f>
        <v>1</v>
      </c>
      <c r="M39" s="6">
        <f>[1]!ErlangC_ServiceLevel(F39/60/C$7,D$6,J39*(1-C$16),E$6/60)</f>
        <v>0.67959512692618995</v>
      </c>
      <c r="N39" s="14">
        <f>[1]!ErlangC_ASA(C39/60,D$3,G39*(1-C$16))*60</f>
        <v>0</v>
      </c>
      <c r="O39" s="17">
        <f>[2]!Abandon(G39,F$3,C39,D$3*60)</f>
        <v>0</v>
      </c>
      <c r="P39" s="6">
        <f t="shared" si="51"/>
        <v>0.74777375497901577</v>
      </c>
      <c r="R39" s="8">
        <v>0.54166666666666663</v>
      </c>
      <c r="S39" s="13">
        <v>7.9271359531150901E-2</v>
      </c>
      <c r="T39" s="9">
        <f t="shared" si="4"/>
        <v>0</v>
      </c>
      <c r="U39" s="9">
        <f t="shared" si="52"/>
        <v>9.5238095238095237</v>
      </c>
      <c r="V39" s="9">
        <f t="shared" si="5"/>
        <v>0</v>
      </c>
      <c r="W39" s="9">
        <f t="shared" si="53"/>
        <v>166.75296701374242</v>
      </c>
      <c r="X39" s="2" t="e">
        <f ca="1">[3]!ErlangC_Agents(T39/60,U$3,0.9,V$3/60)</f>
        <v>#NAME?</v>
      </c>
      <c r="Y39" s="10">
        <f t="shared" si="54"/>
        <v>2.8446265005404792</v>
      </c>
      <c r="Z39" s="10">
        <f t="shared" si="6"/>
        <v>0</v>
      </c>
      <c r="AA39" s="2">
        <f>[1]!ErlangC_Agents(W39/60/T$7,U$6,0.8,V$6/60)</f>
        <v>29</v>
      </c>
      <c r="AB39" s="14" t="e">
        <f t="shared" ca="1" si="7"/>
        <v>#NAME?</v>
      </c>
      <c r="AC39" s="6" t="e">
        <f ca="1">[1]!ErlangC_ServiceLevel(T39/60,U$3,X39*(1-T$16),V$3/60)</f>
        <v>#VALUE!</v>
      </c>
      <c r="AD39" s="6">
        <f>[1]!ErlangC_ServiceLevel(W39/60/T$7,U$6,AA39*(1-T$16),V$6/60)</f>
        <v>0.68765453940318799</v>
      </c>
      <c r="AE39" s="14" t="e">
        <f ca="1">[1]!ErlangC_ASA(T39/60,U$3,X39*(1-T$16))*60</f>
        <v>#VALUE!</v>
      </c>
      <c r="AF39" s="17" t="e">
        <f ca="1">[4]!Abandon(X39,W$3,T39,U$3*60)</f>
        <v>#NAME?</v>
      </c>
      <c r="AG39" s="6" t="e">
        <f t="shared" ca="1" si="55"/>
        <v>#NAME?</v>
      </c>
      <c r="AI39" s="8">
        <v>0.54166666666666663</v>
      </c>
      <c r="AJ39" s="13">
        <v>7.9271359531150901E-2</v>
      </c>
      <c r="AK39" s="9">
        <f t="shared" si="8"/>
        <v>0</v>
      </c>
      <c r="AL39" s="9">
        <f t="shared" si="56"/>
        <v>10.666666666666666</v>
      </c>
      <c r="AM39" s="9">
        <f t="shared" si="9"/>
        <v>0</v>
      </c>
      <c r="AN39" s="9">
        <f t="shared" si="57"/>
        <v>155.98557843226467</v>
      </c>
      <c r="AO39" s="2" t="e">
        <f ca="1">[3]!ErlangC_Agents(AK39/60,AL$3,0.9,AM$3/60)</f>
        <v>#NAME?</v>
      </c>
      <c r="AP39" s="10">
        <f t="shared" si="58"/>
        <v>3.1859816806053365</v>
      </c>
      <c r="AQ39" s="10">
        <f t="shared" si="10"/>
        <v>0</v>
      </c>
      <c r="AR39" s="2">
        <f>[1]!ErlangC_Agents(AN39/60/AK$7,AL$6,0.8,AM$6/60)</f>
        <v>27</v>
      </c>
      <c r="AS39" s="14" t="e">
        <f t="shared" ca="1" si="11"/>
        <v>#NAME?</v>
      </c>
      <c r="AT39" s="6" t="e">
        <f ca="1">[1]!ErlangC_ServiceLevel(AK39/60,AL$3,AO39*(1-AK$16),AM$3/60)</f>
        <v>#VALUE!</v>
      </c>
      <c r="AU39" s="6">
        <f>[1]!ErlangC_ServiceLevel(AN39/60/AK$7,AL$6,AR39*(1-AK$16),AM$6/60)</f>
        <v>0.58548666514110204</v>
      </c>
      <c r="AV39" s="14" t="e">
        <f ca="1">[1]!ErlangC_ASA(AK39/60,AL$3,AO39*(1-AK$16))*60</f>
        <v>#VALUE!</v>
      </c>
      <c r="AW39" s="17" t="e">
        <f ca="1">[4]!Abandon(AO39,AN$3,AK39,AL$3*60)</f>
        <v>#NAME?</v>
      </c>
      <c r="AX39" s="6" t="e">
        <f t="shared" ca="1" si="59"/>
        <v>#NAME?</v>
      </c>
      <c r="AZ39" s="8">
        <v>0.54166666666666663</v>
      </c>
      <c r="BA39" s="13">
        <v>7.9271359531150901E-2</v>
      </c>
      <c r="BB39" s="9">
        <f t="shared" si="12"/>
        <v>0</v>
      </c>
      <c r="BC39" s="9">
        <f t="shared" si="60"/>
        <v>10.133333333333333</v>
      </c>
      <c r="BD39" s="9">
        <f t="shared" si="13"/>
        <v>0</v>
      </c>
      <c r="BE39" s="9">
        <f t="shared" si="61"/>
        <v>147.97320445814836</v>
      </c>
      <c r="BF39" s="2">
        <f>[1]!ErlangC_Agents(BB39/60,BC$3,0.9,BD$3/60)</f>
        <v>1</v>
      </c>
      <c r="BG39" s="10">
        <f t="shared" si="62"/>
        <v>3.0266825965750699</v>
      </c>
      <c r="BH39" s="10">
        <f t="shared" si="14"/>
        <v>0</v>
      </c>
      <c r="BI39" s="2">
        <f>[1]!ErlangC_Agents(BE39/60/BB$7,BC$6,0.8,BD$6/60)</f>
        <v>26</v>
      </c>
      <c r="BJ39" s="14">
        <f t="shared" si="15"/>
        <v>30.026682596575071</v>
      </c>
      <c r="BK39" s="6">
        <f>[1]!ErlangC_ServiceLevel(BB39/60,BC$3,BF39*(1-BB$16),BD$3/60)</f>
        <v>1</v>
      </c>
      <c r="BL39" s="6">
        <f>[1]!ErlangC_ServiceLevel(BE39/60/BB$7,BC$6,BI39*(1-BB$16),BD$6/60)</f>
        <v>0.66429817919225009</v>
      </c>
      <c r="BM39" s="14">
        <f>[1]!ErlangC_ASA(BB39/60,BC$3,BF39*(1-BB$16))*60</f>
        <v>0</v>
      </c>
      <c r="BN39" s="17">
        <f>[2]!Abandon(BF39,BE$3,BB39,BC$3*60)</f>
        <v>0</v>
      </c>
      <c r="BO39" s="6">
        <f t="shared" si="63"/>
        <v>0.74852094870738883</v>
      </c>
      <c r="BQ39" s="8">
        <v>0.54166666666666663</v>
      </c>
      <c r="BR39" s="13">
        <v>7.9271359531150901E-2</v>
      </c>
      <c r="BS39" s="9">
        <f t="shared" si="16"/>
        <v>0</v>
      </c>
      <c r="BT39" s="9">
        <f t="shared" si="64"/>
        <v>9.4623655913978499</v>
      </c>
      <c r="BU39" s="9">
        <f t="shared" si="17"/>
        <v>0</v>
      </c>
      <c r="BV39" s="9">
        <f t="shared" si="65"/>
        <v>136.80702370698623</v>
      </c>
      <c r="BW39" s="2" t="e">
        <f ca="1">[3]!ErlangC_Agents(BS39/60,BT$3,0.9,BU$3/60)</f>
        <v>#NAME?</v>
      </c>
      <c r="BX39" s="10">
        <f t="shared" si="66"/>
        <v>2.8262740715047343</v>
      </c>
      <c r="BY39" s="10">
        <f t="shared" si="18"/>
        <v>0</v>
      </c>
      <c r="BZ39" s="2">
        <f>[1]!ErlangC_Agents(BV39/60/BS$7,BT$6,0.8,BU$6/60)</f>
        <v>24</v>
      </c>
      <c r="CA39" s="14" t="e">
        <f t="shared" ca="1" si="19"/>
        <v>#NAME?</v>
      </c>
      <c r="CB39" s="6" t="e">
        <f ca="1">[3]!ErlangC_ServiceLevel(BS39/60,BT$3,BW39*(1-BS$16),BU$3/60)</f>
        <v>#NAME?</v>
      </c>
      <c r="CC39" s="6">
        <f>[1]!ErlangC_ServiceLevel(BV39/60/BS$7,BT$6,BZ39*(1-BS$16),BU$6/60)</f>
        <v>0.61941474946041597</v>
      </c>
      <c r="CD39" s="14" t="e">
        <f ca="1">[3]!ErlangC_ASA(BS39/60,BT$3,BW39*(1-BS$16))*60</f>
        <v>#NAME?</v>
      </c>
      <c r="CE39" s="17" t="e">
        <f ca="1">[4]!Abandon(BW39,BV$3,BS39,BT$3*60)</f>
        <v>#NAME?</v>
      </c>
      <c r="CF39" s="6" t="e">
        <f t="shared" ca="1" si="67"/>
        <v>#NAME?</v>
      </c>
      <c r="CH39" s="8">
        <v>0.54166666666666663</v>
      </c>
      <c r="CI39" s="13">
        <v>7.9271359531150901E-2</v>
      </c>
      <c r="CJ39" s="9">
        <f t="shared" si="20"/>
        <v>0</v>
      </c>
      <c r="CK39" s="9">
        <f t="shared" si="68"/>
        <v>8.8888888888888893</v>
      </c>
      <c r="CL39" s="9">
        <f t="shared" si="21"/>
        <v>0</v>
      </c>
      <c r="CM39" s="9">
        <f t="shared" si="69"/>
        <v>145.33082580710999</v>
      </c>
      <c r="CN39" s="2">
        <f>[1]!ErlangC_Agents(CJ39/60,CK$3,0.9,CL$3/60)</f>
        <v>1</v>
      </c>
      <c r="CO39" s="10">
        <f t="shared" si="70"/>
        <v>2.6549847338377806</v>
      </c>
      <c r="CP39" s="10">
        <f t="shared" si="22"/>
        <v>0</v>
      </c>
      <c r="CQ39" s="2">
        <f>[1]!ErlangC_Agents(CM39/60/CJ$7,CK$6,0.8,CL$6/60)</f>
        <v>26</v>
      </c>
      <c r="CR39" s="14">
        <f t="shared" si="23"/>
        <v>29.654984733837779</v>
      </c>
      <c r="CS39" s="6">
        <f>[1]!ErlangC_ServiceLevel(CJ39/60,CK$3,CN39*(1-CJ$16),CL$3/60)</f>
        <v>1</v>
      </c>
      <c r="CT39" s="6">
        <f>[1]!ErlangC_ServiceLevel(CM39/60/CJ$7,CK$6,CQ39*(1-CJ$16),CL$6/60)</f>
        <v>0.66669777786494944</v>
      </c>
      <c r="CU39" s="14">
        <f>[1]!ErlangC_ASA(CJ39/60,CK$3,CN39*(1-CJ$16))*60</f>
        <v>0</v>
      </c>
      <c r="CV39" s="17">
        <f>[2]!Abandon(CN39,CM$3,CJ39,CK$3*60)</f>
        <v>0</v>
      </c>
      <c r="CW39" s="6">
        <f t="shared" si="71"/>
        <v>0.75006034314271497</v>
      </c>
      <c r="CY39" s="8">
        <v>0.54166666666666663</v>
      </c>
      <c r="CZ39" s="13">
        <v>8.3619189095713017E-2</v>
      </c>
      <c r="DA39" s="9">
        <f t="shared" si="24"/>
        <v>0</v>
      </c>
      <c r="DB39" s="9">
        <f t="shared" si="72"/>
        <v>6.021505376344086</v>
      </c>
      <c r="DC39" s="9">
        <f t="shared" si="25"/>
        <v>0</v>
      </c>
      <c r="DD39" s="9">
        <f t="shared" si="73"/>
        <v>59.342650325989879</v>
      </c>
      <c r="DE39" s="2">
        <f>[1]!ErlangC_Agents(DA39/60,DB$3,0.9,DC$3/60)</f>
        <v>1</v>
      </c>
      <c r="DF39" s="10">
        <f t="shared" si="74"/>
        <v>2.1582456546036148</v>
      </c>
      <c r="DG39" s="10">
        <f t="shared" si="26"/>
        <v>0</v>
      </c>
      <c r="DH39" s="2">
        <f>[1]!ErlangC_Agents(DD39/60/DA$7,DB$6,0.8,DC$6/60)</f>
        <v>17</v>
      </c>
      <c r="DI39" s="14">
        <f t="shared" si="27"/>
        <v>20.158245654603615</v>
      </c>
      <c r="DJ39" s="6">
        <f>[1]!ErlangC_ServiceLevel(DA39/60,DB$3,DE39*(1-DA$16),DC$3/60)</f>
        <v>1</v>
      </c>
      <c r="DK39" s="6">
        <f>[1]!ErlangC_ServiceLevel(DD39/60/DA$7,DB$6,DH39*(1-DA$16),DC$6/60)</f>
        <v>0.70573157867909364</v>
      </c>
      <c r="DL39" s="14">
        <f>[1]!ErlangC_ASA(DA39/60,DB$3,DE39*(1-DA$16))*60</f>
        <v>0</v>
      </c>
      <c r="DM39" s="17">
        <f>[2]!Abandon(DE39,DD$3,DA39,DB$3*60)</f>
        <v>0</v>
      </c>
      <c r="DN39" s="6">
        <f t="shared" si="75"/>
        <v>0.71392902685357995</v>
      </c>
      <c r="DP39" s="8">
        <v>0.54166666666666663</v>
      </c>
      <c r="DQ39" s="13">
        <v>8.3619189095713017E-2</v>
      </c>
      <c r="DR39" s="9">
        <f t="shared" si="28"/>
        <v>0</v>
      </c>
      <c r="DS39" s="9">
        <f t="shared" si="76"/>
        <v>6.021505376344086</v>
      </c>
      <c r="DT39" s="9">
        <f t="shared" si="29"/>
        <v>0</v>
      </c>
      <c r="DU39" s="9">
        <f t="shared" si="77"/>
        <v>56.645257129353979</v>
      </c>
      <c r="DV39" s="2">
        <f>[1]!ErlangC_Agents(DR39/60,DS$3,0.9,DT$3/60)</f>
        <v>1</v>
      </c>
      <c r="DW39" s="10">
        <f t="shared" si="78"/>
        <v>2.1582456546036148</v>
      </c>
      <c r="DX39" s="10">
        <f t="shared" si="30"/>
        <v>0</v>
      </c>
      <c r="DY39" s="2">
        <f>[1]!ErlangC_Agents(DU39/60/DR$7,DS$6,0.8,DT$6/60)</f>
        <v>17</v>
      </c>
      <c r="DZ39" s="14">
        <f t="shared" si="31"/>
        <v>20.158245654603615</v>
      </c>
      <c r="EA39" s="6">
        <f>[1]!ErlangC_ServiceLevel(DR39/60,DS$3,DV39*(1-DR$16),DT$3/60)</f>
        <v>1</v>
      </c>
      <c r="EB39" s="6">
        <f>[1]!ErlangC_ServiceLevel(DU39/60/DR$7,DS$6,DY39*(1-DR$16),DT$6/60)</f>
        <v>0.78659493604308217</v>
      </c>
      <c r="EC39" s="14">
        <f>[1]!ErlangC_ASA(DR39/60,DS$3,DV39*(1-DR$16))*60</f>
        <v>0</v>
      </c>
      <c r="ED39" s="17">
        <f>[2]!Abandon(DV39,DU$3,DR39,DS$3*60)</f>
        <v>0</v>
      </c>
      <c r="EE39" s="6">
        <f t="shared" si="79"/>
        <v>0.68419326905827604</v>
      </c>
      <c r="EG39" s="8">
        <v>0.54166666666666663</v>
      </c>
      <c r="EH39" s="13">
        <v>8.3619189095713017E-2</v>
      </c>
      <c r="EI39" s="9">
        <f t="shared" si="32"/>
        <v>0</v>
      </c>
      <c r="EJ39" s="9">
        <f t="shared" si="80"/>
        <v>6.2222222222222232</v>
      </c>
      <c r="EK39" s="9">
        <f t="shared" si="33"/>
        <v>0</v>
      </c>
      <c r="EL39" s="9">
        <f t="shared" si="81"/>
        <v>58.533432366999115</v>
      </c>
      <c r="EM39" s="2">
        <f>[1]!ErlangC_Agents(EI39/60,EJ$3,0.9,EK$3/60)</f>
        <v>1</v>
      </c>
      <c r="EN39" s="10">
        <f t="shared" si="82"/>
        <v>2.2301871764237364</v>
      </c>
      <c r="EO39" s="10">
        <f t="shared" si="34"/>
        <v>0</v>
      </c>
      <c r="EP39" s="2">
        <f>[1]!ErlangC_Agents(EL39/60/EI$7,EJ$6,0.8,EK$6/60)</f>
        <v>17</v>
      </c>
      <c r="EQ39" s="14">
        <f t="shared" si="35"/>
        <v>20.230187176423737</v>
      </c>
      <c r="ER39" s="6">
        <f>[1]!ErlangC_ServiceLevel(EI39/60,EJ$3,EM39*(1-EI$16),EK$3/60)</f>
        <v>1</v>
      </c>
      <c r="ES39" s="6">
        <f>[1]!ErlangC_ServiceLevel(EL39/60/EI$7,EJ$6,EP39*(1-EI$16),EK$6/60)</f>
        <v>0.73204213854840705</v>
      </c>
      <c r="ET39" s="14">
        <f>[1]!ErlangC_ASA(EI39/60,EJ$3,EM39*(1-EI$16))*60</f>
        <v>0</v>
      </c>
      <c r="EU39" s="17">
        <f>[2]!Abandon(EM39,EL$3,EI39,EJ$3*60)</f>
        <v>0</v>
      </c>
      <c r="EV39" s="6">
        <f t="shared" si="83"/>
        <v>0.70448551637437506</v>
      </c>
      <c r="EX39" s="8">
        <v>0.54166666666666663</v>
      </c>
      <c r="EY39" s="13">
        <v>8.3619189095713017E-2</v>
      </c>
      <c r="EZ39" s="9">
        <f t="shared" si="36"/>
        <v>0</v>
      </c>
      <c r="FA39" s="9">
        <f t="shared" si="84"/>
        <v>6.021505376344086</v>
      </c>
      <c r="FB39" s="9">
        <f t="shared" si="37"/>
        <v>0</v>
      </c>
      <c r="FC39" s="9">
        <f t="shared" si="85"/>
        <v>56.645257129353979</v>
      </c>
      <c r="FD39" s="2">
        <f>[1]!ErlangC_Agents(EZ39/60,FA$3,0.9,FB$3/60)</f>
        <v>1</v>
      </c>
      <c r="FE39" s="10">
        <f t="shared" si="86"/>
        <v>2.1582456546036148</v>
      </c>
      <c r="FF39" s="10">
        <f t="shared" si="38"/>
        <v>0</v>
      </c>
      <c r="FG39" s="2">
        <f>[1]!ErlangC_Agents(FC39/60/EZ$7,FA$6,0.8,FB$6/60)</f>
        <v>17</v>
      </c>
      <c r="FH39" s="14">
        <f t="shared" si="39"/>
        <v>20.158245654603615</v>
      </c>
      <c r="FI39" s="6">
        <f>[1]!ErlangC_ServiceLevel(EZ39/60,FA$3,FD39*(1-EZ$16),FB$3/60)</f>
        <v>1</v>
      </c>
      <c r="FJ39" s="6">
        <f>[1]!ErlangC_ServiceLevel(FC39/60/EZ$7,FA$6,FG39*(1-EZ$16),FB$6/60)</f>
        <v>0.78659493604308217</v>
      </c>
      <c r="FK39" s="14">
        <f>[1]!ErlangC_ASA(EZ39/60,FA$3,FD39*(1-EZ$16))*60</f>
        <v>0</v>
      </c>
      <c r="FL39" s="17">
        <f>[2]!Abandon(FD39,FC$3,EZ39,FA$3*60)</f>
        <v>0</v>
      </c>
      <c r="FM39" s="6">
        <f t="shared" si="87"/>
        <v>0.68419326905827604</v>
      </c>
      <c r="FO39" s="8">
        <v>0.54166666666666663</v>
      </c>
      <c r="FP39" s="13">
        <v>8.3619189095713017E-2</v>
      </c>
      <c r="FQ39" s="9">
        <f t="shared" si="40"/>
        <v>0</v>
      </c>
      <c r="FR39" s="9">
        <f t="shared" si="88"/>
        <v>6.2222222222222232</v>
      </c>
      <c r="FS39" s="9">
        <f t="shared" si="41"/>
        <v>0</v>
      </c>
      <c r="FT39" s="9">
        <f t="shared" si="89"/>
        <v>59.927085518594325</v>
      </c>
      <c r="FU39" s="2">
        <f>[1]!ErlangC_Agents(FQ39/60,FR$3,0.9,FS$3/60)</f>
        <v>1</v>
      </c>
      <c r="FV39" s="10">
        <f t="shared" si="90"/>
        <v>2.2301871764237364</v>
      </c>
      <c r="FW39" s="10">
        <f t="shared" si="42"/>
        <v>0</v>
      </c>
      <c r="FX39" s="2">
        <f>[1]!ErlangC_Agents(FT39/60/FQ$7,FR$6,0.8,FS$6/60)</f>
        <v>17</v>
      </c>
      <c r="FY39" s="14">
        <f t="shared" si="43"/>
        <v>20.230187176423737</v>
      </c>
      <c r="FZ39" s="6">
        <f>[1]!ErlangC_ServiceLevel(FQ39/60,FR$3,FU39*(1-FQ$16),FS$3/60)</f>
        <v>1</v>
      </c>
      <c r="GA39" s="6">
        <f>[1]!ErlangC_ServiceLevel(FT39/60/FQ$7,FR$6,FX39*(1-FQ$16),FS$6/60)</f>
        <v>0.68557101391194364</v>
      </c>
      <c r="GB39" s="14">
        <f>[1]!ErlangC_ASA(FQ39/60,FR$3,FU39*(1-FQ$16))*60</f>
        <v>0</v>
      </c>
      <c r="GC39" s="17">
        <f>[2]!Abandon(FU39,FT$3,FQ39,FR$3*60)</f>
        <v>0</v>
      </c>
      <c r="GD39" s="6">
        <f t="shared" si="91"/>
        <v>0.71979435645843592</v>
      </c>
      <c r="GF39" s="8">
        <v>0.54166666666666663</v>
      </c>
      <c r="GG39" s="13">
        <v>8.3619189095713017E-2</v>
      </c>
      <c r="GH39" s="9">
        <f t="shared" si="44"/>
        <v>0</v>
      </c>
      <c r="GI39" s="9">
        <f t="shared" si="92"/>
        <v>6.021505376344086</v>
      </c>
      <c r="GJ39" s="9">
        <f t="shared" si="45"/>
        <v>0</v>
      </c>
      <c r="GK39" s="9">
        <f t="shared" si="93"/>
        <v>59.342650325989879</v>
      </c>
      <c r="GL39" s="2">
        <f>[1]!ErlangC_Agents(GH39/60,GI$3,0.9,GJ$3/60)</f>
        <v>1</v>
      </c>
      <c r="GM39" s="10">
        <f t="shared" si="94"/>
        <v>2.1582456546036148</v>
      </c>
      <c r="GN39" s="10">
        <f t="shared" si="46"/>
        <v>0</v>
      </c>
      <c r="GO39" s="2">
        <f>[1]!ErlangC_Agents(GK39/60/GH$7,GI$6,0.8,GJ$6/60)</f>
        <v>17</v>
      </c>
      <c r="GP39" s="14">
        <f t="shared" si="47"/>
        <v>20.158245654603615</v>
      </c>
      <c r="GQ39" s="6">
        <f>[1]!ErlangC_ServiceLevel(GH39/60,GI$3,GL39*(1-GH$16),GJ$3/60)</f>
        <v>1</v>
      </c>
      <c r="GR39" s="6">
        <f>[1]!ErlangC_ServiceLevel(GK39/60/GH$7,GI$6,GO39*(1-GH$16),GJ$6/60)</f>
        <v>0.70573157867909364</v>
      </c>
      <c r="GS39" s="14">
        <f>[1]!ErlangC_ASA(GH39/60,GI$3,GL39*(1-GH$16))*60</f>
        <v>0</v>
      </c>
      <c r="GT39" s="17">
        <f>[2]!Abandon(GL39,GK$3,GH39,GI$3*60)</f>
        <v>0</v>
      </c>
      <c r="GU39" s="6">
        <f t="shared" si="95"/>
        <v>0.71392902685357995</v>
      </c>
    </row>
    <row r="40" spans="1:203">
      <c r="A40" s="8">
        <v>0.58333333333333337</v>
      </c>
      <c r="B40" s="13">
        <v>7.9271359531150901E-2</v>
      </c>
      <c r="C40" s="9">
        <f t="shared" si="0"/>
        <v>0</v>
      </c>
      <c r="D40" s="9">
        <f t="shared" si="48"/>
        <v>10.322580645161292</v>
      </c>
      <c r="E40" s="9">
        <f t="shared" si="1"/>
        <v>0</v>
      </c>
      <c r="F40" s="9">
        <f t="shared" si="49"/>
        <v>164.16842844838348</v>
      </c>
      <c r="G40" s="2">
        <f>[1]!ErlangC_Agents(C40/60,D$3,0.9,E$3/60)</f>
        <v>1</v>
      </c>
      <c r="H40" s="10">
        <f t="shared" si="50"/>
        <v>2.7748872702046485</v>
      </c>
      <c r="I40" s="10">
        <f t="shared" si="2"/>
        <v>0</v>
      </c>
      <c r="J40" s="2">
        <f>[1]!ErlangC_Agents(F40/60/C$7,D$6,0.8,E$6/60)</f>
        <v>26</v>
      </c>
      <c r="K40" s="14">
        <f t="shared" si="3"/>
        <v>29.774887270204648</v>
      </c>
      <c r="L40" s="6">
        <f>[1]!ErlangC_ServiceLevel(C40/60,D$3,G40*(1-C$16),E$3/60)</f>
        <v>1</v>
      </c>
      <c r="M40" s="6">
        <f>[1]!ErlangC_ServiceLevel(F40/60/C$7,D$6,J40*(1-C$16),E$6/60)</f>
        <v>0.67959512692618995</v>
      </c>
      <c r="N40" s="14">
        <f>[1]!ErlangC_ASA(C40/60,D$3,G40*(1-C$16))*60</f>
        <v>0</v>
      </c>
      <c r="O40" s="17">
        <f>[2]!Abandon(G40,F$3,C40,D$3*60)</f>
        <v>0</v>
      </c>
      <c r="P40" s="6">
        <f t="shared" si="51"/>
        <v>0.74777375497901577</v>
      </c>
      <c r="R40" s="8">
        <v>0.58333333333333337</v>
      </c>
      <c r="S40" s="13">
        <v>7.9271359531150901E-2</v>
      </c>
      <c r="T40" s="9">
        <f t="shared" si="4"/>
        <v>0</v>
      </c>
      <c r="U40" s="9">
        <f t="shared" si="52"/>
        <v>9.5238095238095237</v>
      </c>
      <c r="V40" s="9">
        <f t="shared" si="5"/>
        <v>0</v>
      </c>
      <c r="W40" s="9">
        <f t="shared" si="53"/>
        <v>166.75296701374242</v>
      </c>
      <c r="X40" s="2" t="e">
        <f ca="1">[3]!ErlangC_Agents(T40/60,U$3,0.9,V$3/60)</f>
        <v>#NAME?</v>
      </c>
      <c r="Y40" s="10">
        <f t="shared" si="54"/>
        <v>2.8446265005404792</v>
      </c>
      <c r="Z40" s="10">
        <f t="shared" si="6"/>
        <v>0</v>
      </c>
      <c r="AA40" s="2">
        <f>[1]!ErlangC_Agents(W40/60/T$7,U$6,0.8,V$6/60)</f>
        <v>29</v>
      </c>
      <c r="AB40" s="14" t="e">
        <f t="shared" ca="1" si="7"/>
        <v>#NAME?</v>
      </c>
      <c r="AC40" s="6" t="e">
        <f ca="1">[1]!ErlangC_ServiceLevel(T40/60,U$3,X40*(1-T$16),V$3/60)</f>
        <v>#VALUE!</v>
      </c>
      <c r="AD40" s="6">
        <f>[1]!ErlangC_ServiceLevel(W40/60/T$7,U$6,AA40*(1-T$16),V$6/60)</f>
        <v>0.68765453940318799</v>
      </c>
      <c r="AE40" s="14" t="e">
        <f ca="1">[1]!ErlangC_ASA(T40/60,U$3,X40*(1-T$16))*60</f>
        <v>#VALUE!</v>
      </c>
      <c r="AF40" s="17" t="e">
        <f ca="1">[4]!Abandon(X40,W$3,T40,U$3*60)</f>
        <v>#NAME?</v>
      </c>
      <c r="AG40" s="6" t="e">
        <f t="shared" ca="1" si="55"/>
        <v>#NAME?</v>
      </c>
      <c r="AI40" s="8">
        <v>0.58333333333333337</v>
      </c>
      <c r="AJ40" s="13">
        <v>7.9271359531150901E-2</v>
      </c>
      <c r="AK40" s="9">
        <f t="shared" si="8"/>
        <v>0</v>
      </c>
      <c r="AL40" s="9">
        <f t="shared" si="56"/>
        <v>10.666666666666666</v>
      </c>
      <c r="AM40" s="9">
        <f t="shared" si="9"/>
        <v>0</v>
      </c>
      <c r="AN40" s="9">
        <f t="shared" si="57"/>
        <v>155.98557843226467</v>
      </c>
      <c r="AO40" s="2" t="e">
        <f ca="1">[3]!ErlangC_Agents(AK40/60,AL$3,0.9,AM$3/60)</f>
        <v>#NAME?</v>
      </c>
      <c r="AP40" s="10">
        <f t="shared" si="58"/>
        <v>3.1859816806053365</v>
      </c>
      <c r="AQ40" s="10">
        <f t="shared" si="10"/>
        <v>0</v>
      </c>
      <c r="AR40" s="2">
        <f>[1]!ErlangC_Agents(AN40/60/AK$7,AL$6,0.8,AM$6/60)</f>
        <v>27</v>
      </c>
      <c r="AS40" s="14" t="e">
        <f t="shared" ca="1" si="11"/>
        <v>#NAME?</v>
      </c>
      <c r="AT40" s="6" t="e">
        <f ca="1">[1]!ErlangC_ServiceLevel(AK40/60,AL$3,AO40*(1-AK$16),AM$3/60)</f>
        <v>#VALUE!</v>
      </c>
      <c r="AU40" s="6">
        <f>[1]!ErlangC_ServiceLevel(AN40/60/AK$7,AL$6,AR40*(1-AK$16),AM$6/60)</f>
        <v>0.58548666514110204</v>
      </c>
      <c r="AV40" s="14" t="e">
        <f ca="1">[1]!ErlangC_ASA(AK40/60,AL$3,AO40*(1-AK$16))*60</f>
        <v>#VALUE!</v>
      </c>
      <c r="AW40" s="17" t="e">
        <f ca="1">[4]!Abandon(AO40,AN$3,AK40,AL$3*60)</f>
        <v>#NAME?</v>
      </c>
      <c r="AX40" s="6" t="e">
        <f t="shared" ca="1" si="59"/>
        <v>#NAME?</v>
      </c>
      <c r="AZ40" s="8">
        <v>0.58333333333333337</v>
      </c>
      <c r="BA40" s="13">
        <v>7.9271359531150901E-2</v>
      </c>
      <c r="BB40" s="9">
        <f t="shared" si="12"/>
        <v>0</v>
      </c>
      <c r="BC40" s="9">
        <f t="shared" si="60"/>
        <v>10.133333333333333</v>
      </c>
      <c r="BD40" s="9">
        <f t="shared" si="13"/>
        <v>0</v>
      </c>
      <c r="BE40" s="9">
        <f t="shared" si="61"/>
        <v>147.97320445814836</v>
      </c>
      <c r="BF40" s="2">
        <f>[1]!ErlangC_Agents(BB40/60,BC$3,0.9,BD$3/60)</f>
        <v>1</v>
      </c>
      <c r="BG40" s="10">
        <f t="shared" si="62"/>
        <v>3.0266825965750699</v>
      </c>
      <c r="BH40" s="10">
        <f t="shared" si="14"/>
        <v>0</v>
      </c>
      <c r="BI40" s="2">
        <f>[1]!ErlangC_Agents(BE40/60/BB$7,BC$6,0.8,BD$6/60)</f>
        <v>26</v>
      </c>
      <c r="BJ40" s="14">
        <f t="shared" si="15"/>
        <v>30.026682596575071</v>
      </c>
      <c r="BK40" s="6">
        <f>[1]!ErlangC_ServiceLevel(BB40/60,BC$3,BF40*(1-BB$16),BD$3/60)</f>
        <v>1</v>
      </c>
      <c r="BL40" s="6">
        <f>[1]!ErlangC_ServiceLevel(BE40/60/BB$7,BC$6,BI40*(1-BB$16),BD$6/60)</f>
        <v>0.66429817919225009</v>
      </c>
      <c r="BM40" s="14">
        <f>[1]!ErlangC_ASA(BB40/60,BC$3,BF40*(1-BB$16))*60</f>
        <v>0</v>
      </c>
      <c r="BN40" s="17">
        <f>[2]!Abandon(BF40,BE$3,BB40,BC$3*60)</f>
        <v>0</v>
      </c>
      <c r="BO40" s="6">
        <f t="shared" si="63"/>
        <v>0.74852094870738883</v>
      </c>
      <c r="BQ40" s="8">
        <v>0.58333333333333337</v>
      </c>
      <c r="BR40" s="13">
        <v>7.9271359531150901E-2</v>
      </c>
      <c r="BS40" s="9">
        <f t="shared" si="16"/>
        <v>0</v>
      </c>
      <c r="BT40" s="9">
        <f t="shared" si="64"/>
        <v>9.4623655913978499</v>
      </c>
      <c r="BU40" s="9">
        <f t="shared" si="17"/>
        <v>0</v>
      </c>
      <c r="BV40" s="9">
        <f t="shared" si="65"/>
        <v>136.80702370698623</v>
      </c>
      <c r="BW40" s="2" t="e">
        <f ca="1">[3]!ErlangC_Agents(BS40/60,BT$3,0.9,BU$3/60)</f>
        <v>#NAME?</v>
      </c>
      <c r="BX40" s="10">
        <f t="shared" si="66"/>
        <v>2.8262740715047343</v>
      </c>
      <c r="BY40" s="10">
        <f t="shared" si="18"/>
        <v>0</v>
      </c>
      <c r="BZ40" s="2">
        <f>[1]!ErlangC_Agents(BV40/60/BS$7,BT$6,0.8,BU$6/60)</f>
        <v>24</v>
      </c>
      <c r="CA40" s="14" t="e">
        <f t="shared" ca="1" si="19"/>
        <v>#NAME?</v>
      </c>
      <c r="CB40" s="6" t="e">
        <f ca="1">[3]!ErlangC_ServiceLevel(BS40/60,BT$3,BW40*(1-BS$16),BU$3/60)</f>
        <v>#NAME?</v>
      </c>
      <c r="CC40" s="6">
        <f>[1]!ErlangC_ServiceLevel(BV40/60/BS$7,BT$6,BZ40*(1-BS$16),BU$6/60)</f>
        <v>0.61941474946041597</v>
      </c>
      <c r="CD40" s="14" t="e">
        <f ca="1">[3]!ErlangC_ASA(BS40/60,BT$3,BW40*(1-BS$16))*60</f>
        <v>#NAME?</v>
      </c>
      <c r="CE40" s="17" t="e">
        <f ca="1">[4]!Abandon(BW40,BV$3,BS40,BT$3*60)</f>
        <v>#NAME?</v>
      </c>
      <c r="CF40" s="6" t="e">
        <f t="shared" ca="1" si="67"/>
        <v>#NAME?</v>
      </c>
      <c r="CH40" s="8">
        <v>0.58333333333333337</v>
      </c>
      <c r="CI40" s="13">
        <v>7.9271359531150901E-2</v>
      </c>
      <c r="CJ40" s="9">
        <f t="shared" si="20"/>
        <v>0</v>
      </c>
      <c r="CK40" s="9">
        <f t="shared" si="68"/>
        <v>8.8888888888888893</v>
      </c>
      <c r="CL40" s="9">
        <f t="shared" si="21"/>
        <v>0</v>
      </c>
      <c r="CM40" s="9">
        <f t="shared" si="69"/>
        <v>145.33082580710999</v>
      </c>
      <c r="CN40" s="2">
        <f>[1]!ErlangC_Agents(CJ40/60,CK$3,0.9,CL$3/60)</f>
        <v>1</v>
      </c>
      <c r="CO40" s="10">
        <f t="shared" si="70"/>
        <v>2.6549847338377806</v>
      </c>
      <c r="CP40" s="10">
        <f t="shared" si="22"/>
        <v>0</v>
      </c>
      <c r="CQ40" s="2">
        <f>[1]!ErlangC_Agents(CM40/60/CJ$7,CK$6,0.8,CL$6/60)</f>
        <v>26</v>
      </c>
      <c r="CR40" s="14">
        <f t="shared" si="23"/>
        <v>29.654984733837779</v>
      </c>
      <c r="CS40" s="6">
        <f>[1]!ErlangC_ServiceLevel(CJ40/60,CK$3,CN40*(1-CJ$16),CL$3/60)</f>
        <v>1</v>
      </c>
      <c r="CT40" s="6">
        <f>[1]!ErlangC_ServiceLevel(CM40/60/CJ$7,CK$6,CQ40*(1-CJ$16),CL$6/60)</f>
        <v>0.66669777786494944</v>
      </c>
      <c r="CU40" s="14">
        <f>[1]!ErlangC_ASA(CJ40/60,CK$3,CN40*(1-CJ$16))*60</f>
        <v>0</v>
      </c>
      <c r="CV40" s="17">
        <f>[2]!Abandon(CN40,CM$3,CJ40,CK$3*60)</f>
        <v>0</v>
      </c>
      <c r="CW40" s="6">
        <f t="shared" si="71"/>
        <v>0.75006034314271497</v>
      </c>
      <c r="CY40" s="8">
        <v>0.58333333333333337</v>
      </c>
      <c r="CZ40" s="13">
        <v>8.8931853876204142E-2</v>
      </c>
      <c r="DA40" s="9">
        <f t="shared" si="24"/>
        <v>0</v>
      </c>
      <c r="DB40" s="9">
        <f t="shared" si="72"/>
        <v>6.021505376344086</v>
      </c>
      <c r="DC40" s="9">
        <f t="shared" si="25"/>
        <v>0</v>
      </c>
      <c r="DD40" s="9">
        <f t="shared" si="73"/>
        <v>63.112928557306162</v>
      </c>
      <c r="DE40" s="2">
        <f>[1]!ErlangC_Agents(DA40/60,DB$3,0.9,DC$3/60)</f>
        <v>1</v>
      </c>
      <c r="DF40" s="10">
        <f t="shared" si="74"/>
        <v>2.1582456546036148</v>
      </c>
      <c r="DG40" s="10">
        <f t="shared" si="26"/>
        <v>0</v>
      </c>
      <c r="DH40" s="2">
        <f>[1]!ErlangC_Agents(DD40/60/DA$7,DB$6,0.8,DC$6/60)</f>
        <v>18</v>
      </c>
      <c r="DI40" s="14">
        <f t="shared" si="27"/>
        <v>21.158245654603615</v>
      </c>
      <c r="DJ40" s="6">
        <f>[1]!ErlangC_ServiceLevel(DA40/60,DB$3,DE40*(1-DA$16),DC$3/60)</f>
        <v>1</v>
      </c>
      <c r="DK40" s="6">
        <f>[1]!ErlangC_ServiceLevel(DD40/60/DA$7,DB$6,DH40*(1-DA$16),DC$6/60)</f>
        <v>0.7183530065093181</v>
      </c>
      <c r="DL40" s="14">
        <f>[1]!ErlangC_ASA(DA40/60,DB$3,DE40*(1-DA$16))*60</f>
        <v>0</v>
      </c>
      <c r="DM40" s="17">
        <f>[2]!Abandon(DE40,DD$3,DA40,DB$3*60)</f>
        <v>0</v>
      </c>
      <c r="DN40" s="6">
        <f t="shared" si="75"/>
        <v>0.71978539992573176</v>
      </c>
      <c r="DP40" s="8">
        <v>0.58333333333333337</v>
      </c>
      <c r="DQ40" s="13">
        <v>8.8931853876204142E-2</v>
      </c>
      <c r="DR40" s="9">
        <f t="shared" si="28"/>
        <v>0</v>
      </c>
      <c r="DS40" s="9">
        <f t="shared" si="76"/>
        <v>6.021505376344086</v>
      </c>
      <c r="DT40" s="9">
        <f t="shared" si="29"/>
        <v>0</v>
      </c>
      <c r="DU40" s="9">
        <f t="shared" si="77"/>
        <v>60.244159077428606</v>
      </c>
      <c r="DV40" s="2">
        <f>[1]!ErlangC_Agents(DR40/60,DS$3,0.9,DT$3/60)</f>
        <v>1</v>
      </c>
      <c r="DW40" s="10">
        <f t="shared" si="78"/>
        <v>2.1582456546036148</v>
      </c>
      <c r="DX40" s="10">
        <f t="shared" si="30"/>
        <v>0</v>
      </c>
      <c r="DY40" s="2">
        <f>[1]!ErlangC_Agents(DU40/60/DR$7,DS$6,0.8,DT$6/60)</f>
        <v>18</v>
      </c>
      <c r="DZ40" s="14">
        <f t="shared" si="31"/>
        <v>21.158245654603615</v>
      </c>
      <c r="EA40" s="6">
        <f>[1]!ErlangC_ServiceLevel(DR40/60,DS$3,DV40*(1-DR$16),DT$3/60)</f>
        <v>1</v>
      </c>
      <c r="EB40" s="6">
        <f>[1]!ErlangC_ServiceLevel(DU40/60/DR$7,DS$6,DY40*(1-DR$16),DT$6/60)</f>
        <v>0.79862707304332625</v>
      </c>
      <c r="EC40" s="14">
        <f>[1]!ErlangC_ASA(DR40/60,DS$3,DV40*(1-DR$16))*60</f>
        <v>0</v>
      </c>
      <c r="ED40" s="17">
        <f>[2]!Abandon(DV40,DU$3,DR40,DS$3*60)</f>
        <v>0</v>
      </c>
      <c r="EE40" s="6">
        <f t="shared" si="79"/>
        <v>0.68965509804397018</v>
      </c>
      <c r="EG40" s="8">
        <v>0.58333333333333337</v>
      </c>
      <c r="EH40" s="13">
        <v>8.8931853876204142E-2</v>
      </c>
      <c r="EI40" s="9">
        <f t="shared" si="32"/>
        <v>0</v>
      </c>
      <c r="EJ40" s="9">
        <f t="shared" si="80"/>
        <v>6.2222222222222232</v>
      </c>
      <c r="EK40" s="9">
        <f t="shared" si="33"/>
        <v>0</v>
      </c>
      <c r="EL40" s="9">
        <f t="shared" si="81"/>
        <v>62.252297713342898</v>
      </c>
      <c r="EM40" s="2">
        <f>[1]!ErlangC_Agents(EI40/60,EJ$3,0.9,EK$3/60)</f>
        <v>1</v>
      </c>
      <c r="EN40" s="10">
        <f t="shared" si="82"/>
        <v>2.2301871764237364</v>
      </c>
      <c r="EO40" s="10">
        <f t="shared" si="34"/>
        <v>0</v>
      </c>
      <c r="EP40" s="2">
        <f>[1]!ErlangC_Agents(EL40/60/EI$7,EJ$6,0.8,EK$6/60)</f>
        <v>18</v>
      </c>
      <c r="EQ40" s="14">
        <f t="shared" si="35"/>
        <v>21.230187176423737</v>
      </c>
      <c r="ER40" s="6">
        <f>[1]!ErlangC_ServiceLevel(EI40/60,EJ$3,EM40*(1-EI$16),EK$3/60)</f>
        <v>1</v>
      </c>
      <c r="ES40" s="6">
        <f>[1]!ErlangC_ServiceLevel(EL40/60/EI$7,EJ$6,EP40*(1-EI$16),EK$6/60)</f>
        <v>0.74458217057066356</v>
      </c>
      <c r="ET40" s="14">
        <f>[1]!ErlangC_ASA(EI40/60,EJ$3,EM40*(1-EI$16))*60</f>
        <v>0</v>
      </c>
      <c r="EU40" s="17">
        <f>[2]!Abandon(EM40,EL$3,EI40,EJ$3*60)</f>
        <v>0</v>
      </c>
      <c r="EV40" s="6">
        <f t="shared" si="83"/>
        <v>0.71022870667326976</v>
      </c>
      <c r="EX40" s="8">
        <v>0.58333333333333337</v>
      </c>
      <c r="EY40" s="13">
        <v>8.8931853876204142E-2</v>
      </c>
      <c r="EZ40" s="9">
        <f t="shared" si="36"/>
        <v>0</v>
      </c>
      <c r="FA40" s="9">
        <f t="shared" si="84"/>
        <v>6.021505376344086</v>
      </c>
      <c r="FB40" s="9">
        <f t="shared" si="37"/>
        <v>0</v>
      </c>
      <c r="FC40" s="9">
        <f t="shared" si="85"/>
        <v>60.244159077428606</v>
      </c>
      <c r="FD40" s="2">
        <f>[1]!ErlangC_Agents(EZ40/60,FA$3,0.9,FB$3/60)</f>
        <v>1</v>
      </c>
      <c r="FE40" s="10">
        <f t="shared" si="86"/>
        <v>2.1582456546036148</v>
      </c>
      <c r="FF40" s="10">
        <f t="shared" si="38"/>
        <v>0</v>
      </c>
      <c r="FG40" s="2">
        <f>[1]!ErlangC_Agents(FC40/60/EZ$7,FA$6,0.8,FB$6/60)</f>
        <v>18</v>
      </c>
      <c r="FH40" s="14">
        <f t="shared" si="39"/>
        <v>21.158245654603615</v>
      </c>
      <c r="FI40" s="6">
        <f>[1]!ErlangC_ServiceLevel(EZ40/60,FA$3,FD40*(1-EZ$16),FB$3/60)</f>
        <v>1</v>
      </c>
      <c r="FJ40" s="6">
        <f>[1]!ErlangC_ServiceLevel(FC40/60/EZ$7,FA$6,FG40*(1-EZ$16),FB$6/60)</f>
        <v>0.79862707304332625</v>
      </c>
      <c r="FK40" s="14">
        <f>[1]!ErlangC_ASA(EZ40/60,FA$3,FD40*(1-EZ$16))*60</f>
        <v>0</v>
      </c>
      <c r="FL40" s="17">
        <f>[2]!Abandon(FD40,FC$3,EZ40,FA$3*60)</f>
        <v>0</v>
      </c>
      <c r="FM40" s="6">
        <f t="shared" si="87"/>
        <v>0.68965509804397018</v>
      </c>
      <c r="FO40" s="8">
        <v>0.58333333333333337</v>
      </c>
      <c r="FP40" s="13">
        <v>8.8931853876204142E-2</v>
      </c>
      <c r="FQ40" s="9">
        <f t="shared" si="40"/>
        <v>0</v>
      </c>
      <c r="FR40" s="9">
        <f t="shared" si="88"/>
        <v>6.2222222222222232</v>
      </c>
      <c r="FS40" s="9">
        <f t="shared" si="41"/>
        <v>0</v>
      </c>
      <c r="FT40" s="9">
        <f t="shared" si="89"/>
        <v>63.734495277946301</v>
      </c>
      <c r="FU40" s="2">
        <f>[1]!ErlangC_Agents(FQ40/60,FR$3,0.9,FS$3/60)</f>
        <v>1</v>
      </c>
      <c r="FV40" s="10">
        <f t="shared" si="90"/>
        <v>2.2301871764237364</v>
      </c>
      <c r="FW40" s="10">
        <f t="shared" si="42"/>
        <v>0</v>
      </c>
      <c r="FX40" s="2">
        <f>[1]!ErlangC_Agents(FT40/60/FQ$7,FR$6,0.8,FS$6/60)</f>
        <v>18</v>
      </c>
      <c r="FY40" s="14">
        <f t="shared" si="43"/>
        <v>21.230187176423737</v>
      </c>
      <c r="FZ40" s="6">
        <f>[1]!ErlangC_ServiceLevel(FQ40/60,FR$3,FU40*(1-FQ$16),FS$3/60)</f>
        <v>1</v>
      </c>
      <c r="GA40" s="6">
        <f>[1]!ErlangC_ServiceLevel(FT40/60/FQ$7,FR$6,FX40*(1-FQ$16),FS$6/60)</f>
        <v>0.69819197005819544</v>
      </c>
      <c r="GB40" s="14">
        <f>[1]!ErlangC_ASA(FQ40/60,FR$3,FU40*(1-FQ$16))*60</f>
        <v>0</v>
      </c>
      <c r="GC40" s="17">
        <f>[2]!Abandon(FU40,FT$3,FQ40,FR$3*60)</f>
        <v>0</v>
      </c>
      <c r="GD40" s="6">
        <f t="shared" si="91"/>
        <v>0.72574327721574283</v>
      </c>
      <c r="GF40" s="8">
        <v>0.58333333333333337</v>
      </c>
      <c r="GG40" s="13">
        <v>8.8931853876204142E-2</v>
      </c>
      <c r="GH40" s="9">
        <f t="shared" si="44"/>
        <v>0</v>
      </c>
      <c r="GI40" s="9">
        <f t="shared" si="92"/>
        <v>6.021505376344086</v>
      </c>
      <c r="GJ40" s="9">
        <f t="shared" si="45"/>
        <v>0</v>
      </c>
      <c r="GK40" s="9">
        <f t="shared" si="93"/>
        <v>63.112928557306162</v>
      </c>
      <c r="GL40" s="2">
        <f>[1]!ErlangC_Agents(GH40/60,GI$3,0.9,GJ$3/60)</f>
        <v>1</v>
      </c>
      <c r="GM40" s="10">
        <f t="shared" si="94"/>
        <v>2.1582456546036148</v>
      </c>
      <c r="GN40" s="10">
        <f t="shared" si="46"/>
        <v>0</v>
      </c>
      <c r="GO40" s="2">
        <f>[1]!ErlangC_Agents(GK40/60/GH$7,GI$6,0.8,GJ$6/60)</f>
        <v>18</v>
      </c>
      <c r="GP40" s="14">
        <f t="shared" si="47"/>
        <v>21.158245654603615</v>
      </c>
      <c r="GQ40" s="6">
        <f>[1]!ErlangC_ServiceLevel(GH40/60,GI$3,GL40*(1-GH$16),GJ$3/60)</f>
        <v>1</v>
      </c>
      <c r="GR40" s="6">
        <f>[1]!ErlangC_ServiceLevel(GK40/60/GH$7,GI$6,GO40*(1-GH$16),GJ$6/60)</f>
        <v>0.7183530065093181</v>
      </c>
      <c r="GS40" s="14">
        <f>[1]!ErlangC_ASA(GH40/60,GI$3,GL40*(1-GH$16))*60</f>
        <v>0</v>
      </c>
      <c r="GT40" s="17">
        <f>[2]!Abandon(GL40,GK$3,GH40,GI$3*60)</f>
        <v>0</v>
      </c>
      <c r="GU40" s="6">
        <f t="shared" si="95"/>
        <v>0.71978539992573176</v>
      </c>
    </row>
    <row r="41" spans="1:203">
      <c r="A41" s="8">
        <v>0.625</v>
      </c>
      <c r="B41" s="13">
        <v>7.6537864374904341E-2</v>
      </c>
      <c r="C41" s="9">
        <f t="shared" si="0"/>
        <v>0</v>
      </c>
      <c r="D41" s="9">
        <f t="shared" si="48"/>
        <v>10.322580645161292</v>
      </c>
      <c r="E41" s="9">
        <f t="shared" si="1"/>
        <v>0</v>
      </c>
      <c r="F41" s="9">
        <f t="shared" si="49"/>
        <v>158.50744815705997</v>
      </c>
      <c r="G41" s="2">
        <f>[1]!ErlangC_Agents(C41/60,D$3,0.9,E$3/60)</f>
        <v>1</v>
      </c>
      <c r="H41" s="10">
        <f t="shared" si="50"/>
        <v>2.7748872702046485</v>
      </c>
      <c r="I41" s="10">
        <f t="shared" si="2"/>
        <v>0</v>
      </c>
      <c r="J41" s="2">
        <f>[1]!ErlangC_Agents(F41/60/C$7,D$6,0.8,E$6/60)</f>
        <v>25</v>
      </c>
      <c r="K41" s="14">
        <f t="shared" si="3"/>
        <v>28.774887270204648</v>
      </c>
      <c r="L41" s="6">
        <f>[1]!ErlangC_ServiceLevel(C41/60,D$3,G41*(1-C$16),E$3/60)</f>
        <v>1</v>
      </c>
      <c r="M41" s="6">
        <f>[1]!ErlangC_ServiceLevel(F41/60/C$7,D$6,J41*(1-C$16),E$6/60)</f>
        <v>0.64889059968319329</v>
      </c>
      <c r="N41" s="14">
        <f>[1]!ErlangC_ASA(C41/60,D$3,G41*(1-C$16))*60</f>
        <v>0</v>
      </c>
      <c r="O41" s="17">
        <f>[2]!Abandon(G41,F$3,C41,D$3*60)</f>
        <v>0</v>
      </c>
      <c r="P41" s="6">
        <f t="shared" si="51"/>
        <v>0.74893490483855307</v>
      </c>
      <c r="R41" s="8">
        <v>0.625</v>
      </c>
      <c r="S41" s="13">
        <v>7.6537864374904341E-2</v>
      </c>
      <c r="T41" s="9">
        <f t="shared" si="4"/>
        <v>0</v>
      </c>
      <c r="U41" s="9">
        <f t="shared" si="52"/>
        <v>9.5238095238095237</v>
      </c>
      <c r="V41" s="9">
        <f t="shared" si="5"/>
        <v>0</v>
      </c>
      <c r="W41" s="9">
        <f t="shared" si="53"/>
        <v>161.00286470292377</v>
      </c>
      <c r="X41" s="2" t="e">
        <f ca="1">[3]!ErlangC_Agents(T41/60,U$3,0.9,V$3/60)</f>
        <v>#NAME?</v>
      </c>
      <c r="Y41" s="10">
        <f t="shared" si="54"/>
        <v>2.8446265005404792</v>
      </c>
      <c r="Z41" s="10">
        <f t="shared" si="6"/>
        <v>0</v>
      </c>
      <c r="AA41" s="2">
        <f>[1]!ErlangC_Agents(W41/60/T$7,U$6,0.8,V$6/60)</f>
        <v>28</v>
      </c>
      <c r="AB41" s="14" t="e">
        <f t="shared" ca="1" si="7"/>
        <v>#NAME?</v>
      </c>
      <c r="AC41" s="6" t="e">
        <f ca="1">[1]!ErlangC_ServiceLevel(T41/60,U$3,X41*(1-T$16),V$3/60)</f>
        <v>#VALUE!</v>
      </c>
      <c r="AD41" s="6">
        <f>[1]!ErlangC_ServiceLevel(W41/60/T$7,U$6,AA41*(1-T$16),V$6/60)</f>
        <v>0.67125063817814901</v>
      </c>
      <c r="AE41" s="14" t="e">
        <f ca="1">[1]!ErlangC_ASA(T41/60,U$3,X41*(1-T$16))*60</f>
        <v>#VALUE!</v>
      </c>
      <c r="AF41" s="17" t="e">
        <f ca="1">[4]!Abandon(X41,W$3,T41,U$3*60)</f>
        <v>#NAME?</v>
      </c>
      <c r="AG41" s="6" t="e">
        <f t="shared" ca="1" si="55"/>
        <v>#NAME?</v>
      </c>
      <c r="AI41" s="8">
        <v>0.625</v>
      </c>
      <c r="AJ41" s="13">
        <v>7.6537864374904341E-2</v>
      </c>
      <c r="AK41" s="9">
        <f t="shared" si="8"/>
        <v>0</v>
      </c>
      <c r="AL41" s="9">
        <f t="shared" si="56"/>
        <v>10.666666666666666</v>
      </c>
      <c r="AM41" s="9">
        <f t="shared" si="9"/>
        <v>0</v>
      </c>
      <c r="AN41" s="9">
        <f t="shared" si="57"/>
        <v>150.60676538287629</v>
      </c>
      <c r="AO41" s="2" t="e">
        <f ca="1">[3]!ErlangC_Agents(AK41/60,AL$3,0.9,AM$3/60)</f>
        <v>#NAME?</v>
      </c>
      <c r="AP41" s="10">
        <f t="shared" si="58"/>
        <v>3.1859816806053365</v>
      </c>
      <c r="AQ41" s="10">
        <f t="shared" si="10"/>
        <v>0</v>
      </c>
      <c r="AR41" s="2">
        <f>[1]!ErlangC_Agents(AN41/60/AK$7,AL$6,0.8,AM$6/60)</f>
        <v>27</v>
      </c>
      <c r="AS41" s="14" t="e">
        <f t="shared" ca="1" si="11"/>
        <v>#NAME?</v>
      </c>
      <c r="AT41" s="6" t="e">
        <f ca="1">[1]!ErlangC_ServiceLevel(AK41/60,AL$3,AO41*(1-AK$16),AM$3/60)</f>
        <v>#VALUE!</v>
      </c>
      <c r="AU41" s="6">
        <f>[1]!ErlangC_ServiceLevel(AN41/60/AK$7,AL$6,AR41*(1-AK$16),AM$6/60)</f>
        <v>0.69019372722428163</v>
      </c>
      <c r="AV41" s="14" t="e">
        <f ca="1">[1]!ErlangC_ASA(AK41/60,AL$3,AO41*(1-AK$16))*60</f>
        <v>#VALUE!</v>
      </c>
      <c r="AW41" s="17" t="e">
        <f ca="1">[4]!Abandon(AO41,AN$3,AK41,AL$3*60)</f>
        <v>#NAME?</v>
      </c>
      <c r="AX41" s="6" t="e">
        <f t="shared" ca="1" si="59"/>
        <v>#NAME?</v>
      </c>
      <c r="AZ41" s="8">
        <v>0.625</v>
      </c>
      <c r="BA41" s="13">
        <v>7.6537864374904341E-2</v>
      </c>
      <c r="BB41" s="9">
        <f t="shared" si="12"/>
        <v>0</v>
      </c>
      <c r="BC41" s="9">
        <f t="shared" si="60"/>
        <v>10.133333333333333</v>
      </c>
      <c r="BD41" s="9">
        <f t="shared" si="13"/>
        <v>0</v>
      </c>
      <c r="BE41" s="9">
        <f t="shared" si="61"/>
        <v>142.87068016648811</v>
      </c>
      <c r="BF41" s="2">
        <f>[1]!ErlangC_Agents(BB41/60,BC$3,0.9,BD$3/60)</f>
        <v>1</v>
      </c>
      <c r="BG41" s="10">
        <f t="shared" si="62"/>
        <v>3.0266825965750699</v>
      </c>
      <c r="BH41" s="10">
        <f t="shared" si="14"/>
        <v>0</v>
      </c>
      <c r="BI41" s="2">
        <f>[1]!ErlangC_Agents(BE41/60/BB$7,BC$6,0.8,BD$6/60)</f>
        <v>25</v>
      </c>
      <c r="BJ41" s="14">
        <f t="shared" si="15"/>
        <v>29.026682596575071</v>
      </c>
      <c r="BK41" s="6">
        <f>[1]!ErlangC_ServiceLevel(BB41/60,BC$3,BF41*(1-BB$16),BD$3/60)</f>
        <v>1</v>
      </c>
      <c r="BL41" s="6">
        <f>[1]!ErlangC_ServiceLevel(BE41/60/BB$7,BC$6,BI41*(1-BB$16),BD$6/60)</f>
        <v>0.63310433442711478</v>
      </c>
      <c r="BM41" s="14">
        <f>[1]!ErlangC_ASA(BB41/60,BC$3,BF41*(1-BB$16))*60</f>
        <v>0</v>
      </c>
      <c r="BN41" s="17">
        <f>[2]!Abandon(BF41,BE$3,BB41,BC$3*60)</f>
        <v>0</v>
      </c>
      <c r="BO41" s="6">
        <f t="shared" si="63"/>
        <v>0.74961434869538746</v>
      </c>
      <c r="BQ41" s="8">
        <v>0.625</v>
      </c>
      <c r="BR41" s="13">
        <v>7.6537864374904341E-2</v>
      </c>
      <c r="BS41" s="9">
        <f t="shared" si="16"/>
        <v>0</v>
      </c>
      <c r="BT41" s="9">
        <f t="shared" si="64"/>
        <v>9.4623655913978499</v>
      </c>
      <c r="BU41" s="9">
        <f t="shared" si="17"/>
        <v>0</v>
      </c>
      <c r="BV41" s="9">
        <f t="shared" si="65"/>
        <v>132.08954013088331</v>
      </c>
      <c r="BW41" s="2" t="e">
        <f ca="1">[3]!ErlangC_Agents(BS41/60,BT$3,0.9,BU$3/60)</f>
        <v>#NAME?</v>
      </c>
      <c r="BX41" s="10">
        <f t="shared" si="66"/>
        <v>2.8262740715047343</v>
      </c>
      <c r="BY41" s="10">
        <f t="shared" si="18"/>
        <v>0</v>
      </c>
      <c r="BZ41" s="2">
        <f>[1]!ErlangC_Agents(BV41/60/BS$7,BT$6,0.8,BU$6/60)</f>
        <v>23</v>
      </c>
      <c r="CA41" s="14" t="e">
        <f t="shared" ca="1" si="19"/>
        <v>#NAME?</v>
      </c>
      <c r="CB41" s="6" t="e">
        <f ca="1">[3]!ErlangC_ServiceLevel(BS41/60,BT$3,BW41*(1-BS$16),BU$3/60)</f>
        <v>#NAME?</v>
      </c>
      <c r="CC41" s="6">
        <f>[1]!ErlangC_ServiceLevel(BV41/60/BS$7,BT$6,BZ41*(1-BS$16),BU$6/60)</f>
        <v>0.57406107381736871</v>
      </c>
      <c r="CD41" s="14" t="e">
        <f ca="1">[3]!ErlangC_ASA(BS41/60,BT$3,BW41*(1-BS$16))*60</f>
        <v>#NAME?</v>
      </c>
      <c r="CE41" s="17" t="e">
        <f ca="1">[4]!Abandon(BW41,BV$3,BS41,BT$3*60)</f>
        <v>#NAME?</v>
      </c>
      <c r="CF41" s="6" t="e">
        <f t="shared" ca="1" si="67"/>
        <v>#NAME?</v>
      </c>
      <c r="CH41" s="8">
        <v>0.625</v>
      </c>
      <c r="CI41" s="13">
        <v>7.6537864374904341E-2</v>
      </c>
      <c r="CJ41" s="9">
        <f t="shared" si="20"/>
        <v>0</v>
      </c>
      <c r="CK41" s="9">
        <f t="shared" si="68"/>
        <v>8.8888888888888893</v>
      </c>
      <c r="CL41" s="9">
        <f t="shared" si="21"/>
        <v>0</v>
      </c>
      <c r="CM41" s="9">
        <f t="shared" si="69"/>
        <v>140.31941802065796</v>
      </c>
      <c r="CN41" s="2">
        <f>[1]!ErlangC_Agents(CJ41/60,CK$3,0.9,CL$3/60)</f>
        <v>1</v>
      </c>
      <c r="CO41" s="10">
        <f t="shared" si="70"/>
        <v>2.6549847338377806</v>
      </c>
      <c r="CP41" s="10">
        <f t="shared" si="22"/>
        <v>0</v>
      </c>
      <c r="CQ41" s="2">
        <f>[1]!ErlangC_Agents(CM41/60/CJ$7,CK$6,0.8,CL$6/60)</f>
        <v>25</v>
      </c>
      <c r="CR41" s="14">
        <f t="shared" si="23"/>
        <v>28.654984733837779</v>
      </c>
      <c r="CS41" s="6">
        <f>[1]!ErlangC_ServiceLevel(CJ41/60,CK$3,CN41*(1-CJ$16),CL$3/60)</f>
        <v>1</v>
      </c>
      <c r="CT41" s="6">
        <f>[1]!ErlangC_ServiceLevel(CM41/60/CJ$7,CK$6,CQ41*(1-CJ$16),CL$6/60)</f>
        <v>0.63568262464593173</v>
      </c>
      <c r="CU41" s="14">
        <f>[1]!ErlangC_ASA(CJ41/60,CK$3,CN41*(1-CJ$16))*60</f>
        <v>0</v>
      </c>
      <c r="CV41" s="17">
        <f>[2]!Abandon(CN41,CM$3,CJ41,CK$3*60)</f>
        <v>0</v>
      </c>
      <c r="CW41" s="6">
        <f t="shared" si="71"/>
        <v>0.7512519314613022</v>
      </c>
      <c r="CY41" s="8">
        <v>0.625</v>
      </c>
      <c r="CZ41" s="13">
        <v>9.1908533715860316E-2</v>
      </c>
      <c r="DA41" s="9">
        <f t="shared" si="24"/>
        <v>0</v>
      </c>
      <c r="DB41" s="9">
        <f t="shared" si="72"/>
        <v>6.021505376344086</v>
      </c>
      <c r="DC41" s="9">
        <f t="shared" si="25"/>
        <v>0</v>
      </c>
      <c r="DD41" s="9">
        <f t="shared" si="73"/>
        <v>65.22541102415893</v>
      </c>
      <c r="DE41" s="2">
        <f>[1]!ErlangC_Agents(DA41/60,DB$3,0.9,DC$3/60)</f>
        <v>1</v>
      </c>
      <c r="DF41" s="10">
        <f t="shared" si="74"/>
        <v>2.1582456546036148</v>
      </c>
      <c r="DG41" s="10">
        <f t="shared" si="26"/>
        <v>0</v>
      </c>
      <c r="DH41" s="2">
        <f>[1]!ErlangC_Agents(DD41/60/DA$7,DB$6,0.8,DC$6/60)</f>
        <v>19</v>
      </c>
      <c r="DI41" s="14">
        <f t="shared" si="27"/>
        <v>22.158245654603615</v>
      </c>
      <c r="DJ41" s="6">
        <f>[1]!ErlangC_ServiceLevel(DA41/60,DB$3,DE41*(1-DA$16),DC$3/60)</f>
        <v>1</v>
      </c>
      <c r="DK41" s="6">
        <f>[1]!ErlangC_ServiceLevel(DD41/60/DA$7,DB$6,DH41*(1-DA$16),DC$6/60)</f>
        <v>0.77627120597971488</v>
      </c>
      <c r="DL41" s="14">
        <f>[1]!ErlangC_ASA(DA41/60,DB$3,DE41*(1-DA$16))*60</f>
        <v>0</v>
      </c>
      <c r="DM41" s="17">
        <f>[2]!Abandon(DE41,DD$3,DA41,DB$3*60)</f>
        <v>0</v>
      </c>
      <c r="DN41" s="6">
        <f t="shared" si="75"/>
        <v>0.70848735514192862</v>
      </c>
      <c r="DP41" s="8">
        <v>0.625</v>
      </c>
      <c r="DQ41" s="13">
        <v>9.1908533715860316E-2</v>
      </c>
      <c r="DR41" s="9">
        <f t="shared" si="28"/>
        <v>0</v>
      </c>
      <c r="DS41" s="9">
        <f t="shared" si="76"/>
        <v>6.021505376344086</v>
      </c>
      <c r="DT41" s="9">
        <f t="shared" si="29"/>
        <v>0</v>
      </c>
      <c r="DU41" s="9">
        <f t="shared" si="77"/>
        <v>62.260619613969887</v>
      </c>
      <c r="DV41" s="2">
        <f>[1]!ErlangC_Agents(DR41/60,DS$3,0.9,DT$3/60)</f>
        <v>1</v>
      </c>
      <c r="DW41" s="10">
        <f t="shared" si="78"/>
        <v>2.1582456546036148</v>
      </c>
      <c r="DX41" s="10">
        <f t="shared" si="30"/>
        <v>0</v>
      </c>
      <c r="DY41" s="2">
        <f>[1]!ErlangC_Agents(DU41/60/DR$7,DS$6,0.8,DT$6/60)</f>
        <v>18</v>
      </c>
      <c r="DZ41" s="14">
        <f t="shared" si="31"/>
        <v>21.158245654603615</v>
      </c>
      <c r="EA41" s="6">
        <f>[1]!ErlangC_ServiceLevel(DR41/60,DS$3,DV41*(1-DR$16),DT$3/60)</f>
        <v>1</v>
      </c>
      <c r="EB41" s="6">
        <f>[1]!ErlangC_ServiceLevel(DU41/60/DR$7,DS$6,DY41*(1-DR$16),DT$6/60)</f>
        <v>0.74433768214247054</v>
      </c>
      <c r="EC41" s="14">
        <f>[1]!ErlangC_ASA(DR41/60,DS$3,DV41*(1-DR$16))*60</f>
        <v>0</v>
      </c>
      <c r="ED41" s="17">
        <f>[2]!Abandon(DV41,DU$3,DR41,DS$3*60)</f>
        <v>0</v>
      </c>
      <c r="EE41" s="6">
        <f t="shared" si="79"/>
        <v>0.71083371316965849</v>
      </c>
      <c r="EG41" s="8">
        <v>0.625</v>
      </c>
      <c r="EH41" s="13">
        <v>9.1908533715860316E-2</v>
      </c>
      <c r="EI41" s="9">
        <f t="shared" si="32"/>
        <v>0</v>
      </c>
      <c r="EJ41" s="9">
        <f t="shared" si="80"/>
        <v>6.2222222222222232</v>
      </c>
      <c r="EK41" s="9">
        <f t="shared" si="33"/>
        <v>0</v>
      </c>
      <c r="EL41" s="9">
        <f t="shared" si="81"/>
        <v>64.335973601102225</v>
      </c>
      <c r="EM41" s="2">
        <f>[1]!ErlangC_Agents(EI41/60,EJ$3,0.9,EK$3/60)</f>
        <v>1</v>
      </c>
      <c r="EN41" s="10">
        <f t="shared" si="82"/>
        <v>2.2301871764237364</v>
      </c>
      <c r="EO41" s="10">
        <f t="shared" si="34"/>
        <v>0</v>
      </c>
      <c r="EP41" s="2">
        <f>[1]!ErlangC_Agents(EL41/60/EI$7,EJ$6,0.8,EK$6/60)</f>
        <v>19</v>
      </c>
      <c r="EQ41" s="14">
        <f t="shared" si="35"/>
        <v>22.230187176423737</v>
      </c>
      <c r="ER41" s="6">
        <f>[1]!ErlangC_ServiceLevel(EI41/60,EJ$3,EM41*(1-EI$16),EK$3/60)</f>
        <v>1</v>
      </c>
      <c r="ES41" s="6">
        <f>[1]!ErlangC_ServiceLevel(EL41/60/EI$7,EJ$6,EP41*(1-EI$16),EK$6/60)</f>
        <v>0.79834676521750692</v>
      </c>
      <c r="ET41" s="14">
        <f>[1]!ErlangC_ASA(EI41/60,EJ$3,EM41*(1-EI$16))*60</f>
        <v>0</v>
      </c>
      <c r="EU41" s="17">
        <f>[2]!Abandon(EM41,EL$3,EI41,EJ$3*60)</f>
        <v>0</v>
      </c>
      <c r="EV41" s="6">
        <f t="shared" si="83"/>
        <v>0.6991091592514338</v>
      </c>
      <c r="EX41" s="8">
        <v>0.625</v>
      </c>
      <c r="EY41" s="13">
        <v>9.1908533715860316E-2</v>
      </c>
      <c r="EZ41" s="9">
        <f t="shared" si="36"/>
        <v>0</v>
      </c>
      <c r="FA41" s="9">
        <f t="shared" si="84"/>
        <v>6.021505376344086</v>
      </c>
      <c r="FB41" s="9">
        <f t="shared" si="37"/>
        <v>0</v>
      </c>
      <c r="FC41" s="9">
        <f t="shared" si="85"/>
        <v>62.260619613969887</v>
      </c>
      <c r="FD41" s="2">
        <f>[1]!ErlangC_Agents(EZ41/60,FA$3,0.9,FB$3/60)</f>
        <v>1</v>
      </c>
      <c r="FE41" s="10">
        <f t="shared" si="86"/>
        <v>2.1582456546036148</v>
      </c>
      <c r="FF41" s="10">
        <f t="shared" si="38"/>
        <v>0</v>
      </c>
      <c r="FG41" s="2">
        <f>[1]!ErlangC_Agents(FC41/60/EZ$7,FA$6,0.8,FB$6/60)</f>
        <v>18</v>
      </c>
      <c r="FH41" s="14">
        <f t="shared" si="39"/>
        <v>21.158245654603615</v>
      </c>
      <c r="FI41" s="6">
        <f>[1]!ErlangC_ServiceLevel(EZ41/60,FA$3,FD41*(1-EZ$16),FB$3/60)</f>
        <v>1</v>
      </c>
      <c r="FJ41" s="6">
        <f>[1]!ErlangC_ServiceLevel(FC41/60/EZ$7,FA$6,FG41*(1-EZ$16),FB$6/60)</f>
        <v>0.74433768214247054</v>
      </c>
      <c r="FK41" s="14">
        <f>[1]!ErlangC_ASA(EZ41/60,FA$3,FD41*(1-EZ$16))*60</f>
        <v>0</v>
      </c>
      <c r="FL41" s="17">
        <f>[2]!Abandon(FD41,FC$3,EZ41,FA$3*60)</f>
        <v>0</v>
      </c>
      <c r="FM41" s="6">
        <f t="shared" si="87"/>
        <v>0.71083371316965849</v>
      </c>
      <c r="FO41" s="8">
        <v>0.625</v>
      </c>
      <c r="FP41" s="13">
        <v>9.1908533715860316E-2</v>
      </c>
      <c r="FQ41" s="9">
        <f t="shared" si="40"/>
        <v>0</v>
      </c>
      <c r="FR41" s="9">
        <f t="shared" si="88"/>
        <v>6.2222222222222232</v>
      </c>
      <c r="FS41" s="9">
        <f t="shared" si="41"/>
        <v>0</v>
      </c>
      <c r="FT41" s="9">
        <f t="shared" si="89"/>
        <v>65.867782496366559</v>
      </c>
      <c r="FU41" s="2">
        <f>[1]!ErlangC_Agents(FQ41/60,FR$3,0.9,FS$3/60)</f>
        <v>1</v>
      </c>
      <c r="FV41" s="10">
        <f t="shared" si="90"/>
        <v>2.2301871764237364</v>
      </c>
      <c r="FW41" s="10">
        <f t="shared" si="42"/>
        <v>0</v>
      </c>
      <c r="FX41" s="2">
        <f>[1]!ErlangC_Agents(FT41/60/FQ$7,FR$6,0.8,FS$6/60)</f>
        <v>19</v>
      </c>
      <c r="FY41" s="14">
        <f t="shared" si="43"/>
        <v>22.230187176423737</v>
      </c>
      <c r="FZ41" s="6">
        <f>[1]!ErlangC_ServiceLevel(FQ41/60,FR$3,FU41*(1-FQ$16),FS$3/60)</f>
        <v>1</v>
      </c>
      <c r="GA41" s="6">
        <f>[1]!ErlangC_ServiceLevel(FT41/60/FQ$7,FR$6,FX41*(1-FQ$16),FS$6/60)</f>
        <v>0.75922057232548457</v>
      </c>
      <c r="GB41" s="14">
        <f>[1]!ErlangC_ASA(FQ41/60,FR$3,FU41*(1-FQ$16))*60</f>
        <v>0</v>
      </c>
      <c r="GC41" s="17">
        <f>[2]!Abandon(FU41,FT$3,FQ41,FR$3*60)</f>
        <v>0</v>
      </c>
      <c r="GD41" s="6">
        <f t="shared" si="91"/>
        <v>0.7144217598167778</v>
      </c>
      <c r="GF41" s="8">
        <v>0.625</v>
      </c>
      <c r="GG41" s="13">
        <v>9.1908533715860316E-2</v>
      </c>
      <c r="GH41" s="9">
        <f t="shared" si="44"/>
        <v>0</v>
      </c>
      <c r="GI41" s="9">
        <f t="shared" si="92"/>
        <v>6.021505376344086</v>
      </c>
      <c r="GJ41" s="9">
        <f t="shared" si="45"/>
        <v>0</v>
      </c>
      <c r="GK41" s="9">
        <f t="shared" si="93"/>
        <v>65.22541102415893</v>
      </c>
      <c r="GL41" s="2">
        <f>[1]!ErlangC_Agents(GH41/60,GI$3,0.9,GJ$3/60)</f>
        <v>1</v>
      </c>
      <c r="GM41" s="10">
        <f t="shared" si="94"/>
        <v>2.1582456546036148</v>
      </c>
      <c r="GN41" s="10">
        <f t="shared" si="46"/>
        <v>0</v>
      </c>
      <c r="GO41" s="2">
        <f>[1]!ErlangC_Agents(GK41/60/GH$7,GI$6,0.8,GJ$6/60)</f>
        <v>19</v>
      </c>
      <c r="GP41" s="14">
        <f t="shared" si="47"/>
        <v>22.158245654603615</v>
      </c>
      <c r="GQ41" s="6">
        <f>[1]!ErlangC_ServiceLevel(GH41/60,GI$3,GL41*(1-GH$16),GJ$3/60)</f>
        <v>1</v>
      </c>
      <c r="GR41" s="6">
        <f>[1]!ErlangC_ServiceLevel(GK41/60/GH$7,GI$6,GO41*(1-GH$16),GJ$6/60)</f>
        <v>0.77627120597971488</v>
      </c>
      <c r="GS41" s="14">
        <f>[1]!ErlangC_ASA(GH41/60,GI$3,GL41*(1-GH$16))*60</f>
        <v>0</v>
      </c>
      <c r="GT41" s="17">
        <f>[2]!Abandon(GL41,GK$3,GH41,GI$3*60)</f>
        <v>0</v>
      </c>
      <c r="GU41" s="6">
        <f t="shared" si="95"/>
        <v>0.70848735514192862</v>
      </c>
    </row>
    <row r="42" spans="1:203">
      <c r="A42" s="8">
        <v>0.66666666666666663</v>
      </c>
      <c r="B42" s="13">
        <v>7.3804369218657753E-2</v>
      </c>
      <c r="C42" s="9">
        <f t="shared" si="0"/>
        <v>0</v>
      </c>
      <c r="D42" s="9">
        <f t="shared" si="48"/>
        <v>10.322580645161292</v>
      </c>
      <c r="E42" s="9">
        <f t="shared" si="1"/>
        <v>0</v>
      </c>
      <c r="F42" s="9">
        <f t="shared" si="49"/>
        <v>152.84646786573637</v>
      </c>
      <c r="G42" s="2">
        <f>[1]!ErlangC_Agents(C42/60,D$3,0.9,E$3/60)</f>
        <v>1</v>
      </c>
      <c r="H42" s="10">
        <f t="shared" si="50"/>
        <v>2.7748872702046485</v>
      </c>
      <c r="I42" s="10">
        <f t="shared" si="2"/>
        <v>0</v>
      </c>
      <c r="J42" s="2">
        <f>[1]!ErlangC_Agents(F42/60/C$7,D$6,0.8,E$6/60)</f>
        <v>24</v>
      </c>
      <c r="K42" s="14">
        <f t="shared" si="3"/>
        <v>27.774887270204648</v>
      </c>
      <c r="L42" s="6">
        <f>[1]!ErlangC_ServiceLevel(C42/60,D$3,G42*(1-C$16),E$3/60)</f>
        <v>1</v>
      </c>
      <c r="M42" s="6">
        <f>[1]!ErlangC_ServiceLevel(F42/60/C$7,D$6,J42*(1-C$16),E$6/60)</f>
        <v>0.61483305013695089</v>
      </c>
      <c r="N42" s="14">
        <f>[1]!ErlangC_ASA(C42/60,D$3,G42*(1-C$16))*60</f>
        <v>0</v>
      </c>
      <c r="O42" s="17">
        <f>[2]!Abandon(G42,F$3,C42,D$3*60)</f>
        <v>0</v>
      </c>
      <c r="P42" s="6">
        <f t="shared" si="51"/>
        <v>0.75017966618844401</v>
      </c>
      <c r="R42" s="8">
        <v>0.66666666666666663</v>
      </c>
      <c r="S42" s="13">
        <v>7.3804369218657753E-2</v>
      </c>
      <c r="T42" s="9">
        <f t="shared" si="4"/>
        <v>0</v>
      </c>
      <c r="U42" s="9">
        <f t="shared" si="52"/>
        <v>9.5238095238095237</v>
      </c>
      <c r="V42" s="9">
        <f t="shared" si="5"/>
        <v>0</v>
      </c>
      <c r="W42" s="9">
        <f t="shared" si="53"/>
        <v>155.25276239210504</v>
      </c>
      <c r="X42" s="2" t="e">
        <f ca="1">[3]!ErlangC_Agents(T42/60,U$3,0.9,V$3/60)</f>
        <v>#NAME?</v>
      </c>
      <c r="Y42" s="10">
        <f t="shared" si="54"/>
        <v>2.8446265005404792</v>
      </c>
      <c r="Z42" s="10">
        <f t="shared" si="6"/>
        <v>0</v>
      </c>
      <c r="AA42" s="2">
        <f>[1]!ErlangC_Agents(W42/60/T$7,U$6,0.8,V$6/60)</f>
        <v>27</v>
      </c>
      <c r="AB42" s="14" t="e">
        <f t="shared" ca="1" si="7"/>
        <v>#NAME?</v>
      </c>
      <c r="AC42" s="6" t="e">
        <f ca="1">[1]!ErlangC_ServiceLevel(T42/60,U$3,X42*(1-T$16),V$3/60)</f>
        <v>#VALUE!</v>
      </c>
      <c r="AD42" s="6">
        <f>[1]!ErlangC_ServiceLevel(W42/60/T$7,U$6,AA42*(1-T$16),V$6/60)</f>
        <v>0.65373384540853208</v>
      </c>
      <c r="AE42" s="14" t="e">
        <f ca="1">[1]!ErlangC_ASA(T42/60,U$3,X42*(1-T$16))*60</f>
        <v>#VALUE!</v>
      </c>
      <c r="AF42" s="17" t="e">
        <f ca="1">[4]!Abandon(X42,W$3,T42,U$3*60)</f>
        <v>#NAME?</v>
      </c>
      <c r="AG42" s="6" t="e">
        <f t="shared" ca="1" si="55"/>
        <v>#NAME?</v>
      </c>
      <c r="AI42" s="8">
        <v>0.66666666666666663</v>
      </c>
      <c r="AJ42" s="13">
        <v>7.3804369218657753E-2</v>
      </c>
      <c r="AK42" s="9">
        <f t="shared" si="8"/>
        <v>0</v>
      </c>
      <c r="AL42" s="9">
        <f t="shared" si="56"/>
        <v>10.666666666666666</v>
      </c>
      <c r="AM42" s="9">
        <f t="shared" si="9"/>
        <v>0</v>
      </c>
      <c r="AN42" s="9">
        <f t="shared" si="57"/>
        <v>145.22795233348785</v>
      </c>
      <c r="AO42" s="2" t="e">
        <f ca="1">[3]!ErlangC_Agents(AK42/60,AL$3,0.9,AM$3/60)</f>
        <v>#NAME?</v>
      </c>
      <c r="AP42" s="10">
        <f t="shared" si="58"/>
        <v>3.1859816806053365</v>
      </c>
      <c r="AQ42" s="10">
        <f t="shared" si="10"/>
        <v>0</v>
      </c>
      <c r="AR42" s="2">
        <f>[1]!ErlangC_Agents(AN42/60/AK$7,AL$6,0.8,AM$6/60)</f>
        <v>26</v>
      </c>
      <c r="AS42" s="14" t="e">
        <f t="shared" ca="1" si="11"/>
        <v>#NAME?</v>
      </c>
      <c r="AT42" s="6" t="e">
        <f ca="1">[1]!ErlangC_ServiceLevel(AK42/60,AL$3,AO42*(1-AK$16),AM$3/60)</f>
        <v>#VALUE!</v>
      </c>
      <c r="AU42" s="6">
        <f>[1]!ErlangC_ServiceLevel(AN42/60/AK$7,AL$6,AR42*(1-AK$16),AM$6/60)</f>
        <v>0.66862237258968915</v>
      </c>
      <c r="AV42" s="14" t="e">
        <f ca="1">[1]!ErlangC_ASA(AK42/60,AL$3,AO42*(1-AK$16))*60</f>
        <v>#VALUE!</v>
      </c>
      <c r="AW42" s="17" t="e">
        <f ca="1">[4]!Abandon(AO42,AN$3,AK42,AL$3*60)</f>
        <v>#NAME?</v>
      </c>
      <c r="AX42" s="6" t="e">
        <f t="shared" ca="1" si="59"/>
        <v>#NAME?</v>
      </c>
      <c r="AZ42" s="8">
        <v>0.66666666666666663</v>
      </c>
      <c r="BA42" s="13">
        <v>7.3804369218657753E-2</v>
      </c>
      <c r="BB42" s="9">
        <f t="shared" si="12"/>
        <v>0</v>
      </c>
      <c r="BC42" s="9">
        <f t="shared" si="60"/>
        <v>10.133333333333333</v>
      </c>
      <c r="BD42" s="9">
        <f t="shared" si="13"/>
        <v>0</v>
      </c>
      <c r="BE42" s="9">
        <f t="shared" si="61"/>
        <v>137.76815587482781</v>
      </c>
      <c r="BF42" s="2">
        <f>[1]!ErlangC_Agents(BB42/60,BC$3,0.9,BD$3/60)</f>
        <v>1</v>
      </c>
      <c r="BG42" s="10">
        <f t="shared" si="62"/>
        <v>3.0266825965750699</v>
      </c>
      <c r="BH42" s="10">
        <f t="shared" si="14"/>
        <v>0</v>
      </c>
      <c r="BI42" s="2">
        <f>[1]!ErlangC_Agents(BE42/60/BB$7,BC$6,0.8,BD$6/60)</f>
        <v>24</v>
      </c>
      <c r="BJ42" s="14">
        <f t="shared" si="15"/>
        <v>28.026682596575071</v>
      </c>
      <c r="BK42" s="6">
        <f>[1]!ErlangC_ServiceLevel(BB42/60,BC$3,BF42*(1-BB$16),BD$3/60)</f>
        <v>1</v>
      </c>
      <c r="BL42" s="6">
        <f>[1]!ErlangC_ServiceLevel(BE42/60/BB$7,BC$6,BI42*(1-BB$16),BD$6/60)</f>
        <v>0.59858374580412621</v>
      </c>
      <c r="BM42" s="14">
        <f>[1]!ErlangC_ASA(BB42/60,BC$3,BF42*(1-BB$16))*60</f>
        <v>0</v>
      </c>
      <c r="BN42" s="17">
        <f>[2]!Abandon(BF42,BE$3,BB42,BC$3*60)</f>
        <v>0</v>
      </c>
      <c r="BO42" s="6">
        <f t="shared" si="63"/>
        <v>0.75078577432800009</v>
      </c>
      <c r="BQ42" s="8">
        <v>0.66666666666666663</v>
      </c>
      <c r="BR42" s="13">
        <v>7.3804369218657753E-2</v>
      </c>
      <c r="BS42" s="9">
        <f t="shared" si="16"/>
        <v>0</v>
      </c>
      <c r="BT42" s="9">
        <f t="shared" si="64"/>
        <v>9.4623655913978499</v>
      </c>
      <c r="BU42" s="9">
        <f t="shared" si="17"/>
        <v>0</v>
      </c>
      <c r="BV42" s="9">
        <f t="shared" si="65"/>
        <v>127.37205655478031</v>
      </c>
      <c r="BW42" s="2" t="e">
        <f ca="1">[3]!ErlangC_Agents(BS42/60,BT$3,0.9,BU$3/60)</f>
        <v>#NAME?</v>
      </c>
      <c r="BX42" s="10">
        <f t="shared" si="66"/>
        <v>2.8262740715047343</v>
      </c>
      <c r="BY42" s="10">
        <f t="shared" si="18"/>
        <v>0</v>
      </c>
      <c r="BZ42" s="2">
        <f>[1]!ErlangC_Agents(BV42/60/BS$7,BT$6,0.8,BU$6/60)</f>
        <v>23</v>
      </c>
      <c r="CA42" s="14" t="e">
        <f t="shared" ca="1" si="19"/>
        <v>#NAME?</v>
      </c>
      <c r="CB42" s="6" t="e">
        <f ca="1">[3]!ErlangC_ServiceLevel(BS42/60,BT$3,BW42*(1-BS$16),BU$3/60)</f>
        <v>#NAME?</v>
      </c>
      <c r="CC42" s="6">
        <f>[1]!ErlangC_ServiceLevel(BV42/60/BS$7,BT$6,BZ42*(1-BS$16),BU$6/60)</f>
        <v>0.67515437897049113</v>
      </c>
      <c r="CD42" s="14" t="e">
        <f ca="1">[3]!ErlangC_ASA(BS42/60,BT$3,BW42*(1-BS$16))*60</f>
        <v>#NAME?</v>
      </c>
      <c r="CE42" s="17" t="e">
        <f ca="1">[4]!Abandon(BW42,BV$3,BS42,BT$3*60)</f>
        <v>#NAME?</v>
      </c>
      <c r="CF42" s="6" t="e">
        <f t="shared" ca="1" si="67"/>
        <v>#NAME?</v>
      </c>
      <c r="CH42" s="8">
        <v>0.66666666666666663</v>
      </c>
      <c r="CI42" s="13">
        <v>7.3804369218657753E-2</v>
      </c>
      <c r="CJ42" s="9">
        <f t="shared" si="20"/>
        <v>0</v>
      </c>
      <c r="CK42" s="9">
        <f t="shared" si="68"/>
        <v>8.8888888888888893</v>
      </c>
      <c r="CL42" s="9">
        <f t="shared" si="21"/>
        <v>0</v>
      </c>
      <c r="CM42" s="9">
        <f t="shared" si="69"/>
        <v>135.30801023420588</v>
      </c>
      <c r="CN42" s="2">
        <f>[1]!ErlangC_Agents(CJ42/60,CK$3,0.9,CL$3/60)</f>
        <v>1</v>
      </c>
      <c r="CO42" s="10">
        <f t="shared" si="70"/>
        <v>2.6549847338377806</v>
      </c>
      <c r="CP42" s="10">
        <f t="shared" si="22"/>
        <v>0</v>
      </c>
      <c r="CQ42" s="2">
        <f>[1]!ErlangC_Agents(CM42/60/CJ$7,CK$6,0.8,CL$6/60)</f>
        <v>24</v>
      </c>
      <c r="CR42" s="14">
        <f t="shared" si="23"/>
        <v>27.654984733837779</v>
      </c>
      <c r="CS42" s="6">
        <f>[1]!ErlangC_ServiceLevel(CJ42/60,CK$3,CN42*(1-CJ$16),CL$3/60)</f>
        <v>1</v>
      </c>
      <c r="CT42" s="6">
        <f>[1]!ErlangC_ServiceLevel(CM42/60/CJ$7,CK$6,CQ42*(1-CJ$16),CL$6/60)</f>
        <v>0.60135625424327199</v>
      </c>
      <c r="CU42" s="14">
        <f>[1]!ErlangC_ASA(CJ42/60,CK$3,CN42*(1-CJ$16))*60</f>
        <v>0</v>
      </c>
      <c r="CV42" s="17">
        <f>[2]!Abandon(CN42,CM$3,CJ42,CK$3*60)</f>
        <v>0</v>
      </c>
      <c r="CW42" s="6">
        <f t="shared" si="71"/>
        <v>0.75252969508101897</v>
      </c>
      <c r="CY42" s="8">
        <v>0.66666666666666663</v>
      </c>
      <c r="CZ42" s="13">
        <v>8.5756728713904218E-2</v>
      </c>
      <c r="DA42" s="9">
        <f t="shared" si="24"/>
        <v>0</v>
      </c>
      <c r="DB42" s="9">
        <f t="shared" si="72"/>
        <v>6.021505376344086</v>
      </c>
      <c r="DC42" s="9">
        <f t="shared" si="25"/>
        <v>0</v>
      </c>
      <c r="DD42" s="9">
        <f t="shared" si="73"/>
        <v>60.859613925996534</v>
      </c>
      <c r="DE42" s="2">
        <f>[1]!ErlangC_Agents(DA42/60,DB$3,0.9,DC$3/60)</f>
        <v>1</v>
      </c>
      <c r="DF42" s="10">
        <f t="shared" si="74"/>
        <v>2.1582456546036148</v>
      </c>
      <c r="DG42" s="10">
        <f t="shared" si="26"/>
        <v>0</v>
      </c>
      <c r="DH42" s="2">
        <f>[1]!ErlangC_Agents(DD42/60/DA$7,DB$6,0.8,DC$6/60)</f>
        <v>18</v>
      </c>
      <c r="DI42" s="14">
        <f t="shared" si="27"/>
        <v>21.158245654603615</v>
      </c>
      <c r="DJ42" s="6">
        <f>[1]!ErlangC_ServiceLevel(DA42/60,DB$3,DE42*(1-DA$16),DC$3/60)</f>
        <v>1</v>
      </c>
      <c r="DK42" s="6">
        <f>[1]!ErlangC_ServiceLevel(DD42/60/DA$7,DB$6,DH42*(1-DA$16),DC$6/60)</f>
        <v>0.78308457590712832</v>
      </c>
      <c r="DL42" s="14">
        <f>[1]!ErlangC_ASA(DA42/60,DB$3,DE42*(1-DA$16))*60</f>
        <v>0</v>
      </c>
      <c r="DM42" s="17">
        <f>[2]!Abandon(DE42,DD$3,DA42,DB$3*60)</f>
        <v>0</v>
      </c>
      <c r="DN42" s="6">
        <f t="shared" si="75"/>
        <v>0.69611913794401026</v>
      </c>
      <c r="DP42" s="8">
        <v>0.66666666666666663</v>
      </c>
      <c r="DQ42" s="13">
        <v>8.5756728713904218E-2</v>
      </c>
      <c r="DR42" s="9">
        <f t="shared" si="28"/>
        <v>0</v>
      </c>
      <c r="DS42" s="9">
        <f t="shared" si="76"/>
        <v>6.021505376344086</v>
      </c>
      <c r="DT42" s="9">
        <f t="shared" si="29"/>
        <v>0</v>
      </c>
      <c r="DU42" s="9">
        <f t="shared" si="77"/>
        <v>58.09326783845124</v>
      </c>
      <c r="DV42" s="2">
        <f>[1]!ErlangC_Agents(DR42/60,DS$3,0.9,DT$3/60)</f>
        <v>1</v>
      </c>
      <c r="DW42" s="10">
        <f t="shared" si="78"/>
        <v>2.1582456546036148</v>
      </c>
      <c r="DX42" s="10">
        <f t="shared" si="30"/>
        <v>0</v>
      </c>
      <c r="DY42" s="2">
        <f>[1]!ErlangC_Agents(DU42/60/DR$7,DS$6,0.8,DT$6/60)</f>
        <v>17</v>
      </c>
      <c r="DZ42" s="14">
        <f t="shared" si="31"/>
        <v>20.158245654603615</v>
      </c>
      <c r="EA42" s="6">
        <f>[1]!ErlangC_ServiceLevel(DR42/60,DS$3,DV42*(1-DR$16),DT$3/60)</f>
        <v>1</v>
      </c>
      <c r="EB42" s="6">
        <f>[1]!ErlangC_ServiceLevel(DU42/60/DR$7,DS$6,DY42*(1-DR$16),DT$6/60)</f>
        <v>0.74559583561109488</v>
      </c>
      <c r="EC42" s="14">
        <f>[1]!ErlangC_ASA(DR42/60,DS$3,DV42*(1-DR$16))*60</f>
        <v>0</v>
      </c>
      <c r="ED42" s="17">
        <f>[2]!Abandon(DV42,DU$3,DR42,DS$3*60)</f>
        <v>0</v>
      </c>
      <c r="EE42" s="6">
        <f t="shared" si="79"/>
        <v>0.70015597549070219</v>
      </c>
      <c r="EG42" s="8">
        <v>0.66666666666666663</v>
      </c>
      <c r="EH42" s="13">
        <v>8.5756728713904218E-2</v>
      </c>
      <c r="EI42" s="9">
        <f t="shared" si="32"/>
        <v>0</v>
      </c>
      <c r="EJ42" s="9">
        <f t="shared" si="80"/>
        <v>6.2222222222222232</v>
      </c>
      <c r="EK42" s="9">
        <f t="shared" si="33"/>
        <v>0</v>
      </c>
      <c r="EL42" s="9">
        <f t="shared" si="81"/>
        <v>60.029710099732952</v>
      </c>
      <c r="EM42" s="2">
        <f>[1]!ErlangC_Agents(EI42/60,EJ$3,0.9,EK$3/60)</f>
        <v>1</v>
      </c>
      <c r="EN42" s="10">
        <f t="shared" si="82"/>
        <v>2.2301871764237364</v>
      </c>
      <c r="EO42" s="10">
        <f t="shared" si="34"/>
        <v>0</v>
      </c>
      <c r="EP42" s="2">
        <f>[1]!ErlangC_Agents(EL42/60/EI$7,EJ$6,0.8,EK$6/60)</f>
        <v>17</v>
      </c>
      <c r="EQ42" s="14">
        <f t="shared" si="35"/>
        <v>20.230187176423737</v>
      </c>
      <c r="ER42" s="6">
        <f>[1]!ErlangC_ServiceLevel(EI42/60,EJ$3,EM42*(1-EI$16),EK$3/60)</f>
        <v>1</v>
      </c>
      <c r="ES42" s="6">
        <f>[1]!ErlangC_ServiceLevel(EL42/60/EI$7,EJ$6,EP42*(1-EI$16),EK$6/60)</f>
        <v>0.68192802492623683</v>
      </c>
      <c r="ET42" s="14">
        <f>[1]!ErlangC_ASA(EI42/60,EJ$3,EM42*(1-EI$16))*60</f>
        <v>0</v>
      </c>
      <c r="EU42" s="17">
        <f>[2]!Abandon(EM42,EL$3,EI42,EJ$3*60)</f>
        <v>0</v>
      </c>
      <c r="EV42" s="6">
        <f t="shared" si="83"/>
        <v>0.72092165509766093</v>
      </c>
      <c r="EX42" s="8">
        <v>0.66666666666666663</v>
      </c>
      <c r="EY42" s="13">
        <v>8.5756728713904218E-2</v>
      </c>
      <c r="EZ42" s="9">
        <f t="shared" si="36"/>
        <v>0</v>
      </c>
      <c r="FA42" s="9">
        <f t="shared" si="84"/>
        <v>6.021505376344086</v>
      </c>
      <c r="FB42" s="9">
        <f t="shared" si="37"/>
        <v>0</v>
      </c>
      <c r="FC42" s="9">
        <f t="shared" si="85"/>
        <v>58.09326783845124</v>
      </c>
      <c r="FD42" s="2">
        <f>[1]!ErlangC_Agents(EZ42/60,FA$3,0.9,FB$3/60)</f>
        <v>1</v>
      </c>
      <c r="FE42" s="10">
        <f t="shared" si="86"/>
        <v>2.1582456546036148</v>
      </c>
      <c r="FF42" s="10">
        <f t="shared" si="38"/>
        <v>0</v>
      </c>
      <c r="FG42" s="2">
        <f>[1]!ErlangC_Agents(FC42/60/EZ$7,FA$6,0.8,FB$6/60)</f>
        <v>17</v>
      </c>
      <c r="FH42" s="14">
        <f t="shared" si="39"/>
        <v>20.158245654603615</v>
      </c>
      <c r="FI42" s="6">
        <f>[1]!ErlangC_ServiceLevel(EZ42/60,FA$3,FD42*(1-EZ$16),FB$3/60)</f>
        <v>1</v>
      </c>
      <c r="FJ42" s="6">
        <f>[1]!ErlangC_ServiceLevel(FC42/60/EZ$7,FA$6,FG42*(1-EZ$16),FB$6/60)</f>
        <v>0.74559583561109488</v>
      </c>
      <c r="FK42" s="14">
        <f>[1]!ErlangC_ASA(EZ42/60,FA$3,FD42*(1-EZ$16))*60</f>
        <v>0</v>
      </c>
      <c r="FL42" s="17">
        <f>[2]!Abandon(FD42,FC$3,EZ42,FA$3*60)</f>
        <v>0</v>
      </c>
      <c r="FM42" s="6">
        <f t="shared" si="87"/>
        <v>0.70015597549070219</v>
      </c>
      <c r="FO42" s="8">
        <v>0.66666666666666663</v>
      </c>
      <c r="FP42" s="13">
        <v>8.5756728713904218E-2</v>
      </c>
      <c r="FQ42" s="9">
        <f t="shared" si="40"/>
        <v>0</v>
      </c>
      <c r="FR42" s="9">
        <f t="shared" si="88"/>
        <v>6.2222222222222232</v>
      </c>
      <c r="FS42" s="9">
        <f t="shared" si="41"/>
        <v>0</v>
      </c>
      <c r="FT42" s="9">
        <f t="shared" si="89"/>
        <v>61.458988911631351</v>
      </c>
      <c r="FU42" s="2">
        <f>[1]!ErlangC_Agents(FQ42/60,FR$3,0.9,FS$3/60)</f>
        <v>1</v>
      </c>
      <c r="FV42" s="10">
        <f t="shared" si="90"/>
        <v>2.2301871764237364</v>
      </c>
      <c r="FW42" s="10">
        <f t="shared" si="42"/>
        <v>0</v>
      </c>
      <c r="FX42" s="2">
        <f>[1]!ErlangC_Agents(FT42/60/FQ$7,FR$6,0.8,FS$6/60)</f>
        <v>18</v>
      </c>
      <c r="FY42" s="14">
        <f t="shared" si="43"/>
        <v>21.230187176423737</v>
      </c>
      <c r="FZ42" s="6">
        <f>[1]!ErlangC_ServiceLevel(FQ42/60,FR$3,FU42*(1-FQ$16),FS$3/60)</f>
        <v>1</v>
      </c>
      <c r="GA42" s="6">
        <f>[1]!ErlangC_ServiceLevel(FT42/60/FQ$7,FR$6,FX42*(1-FQ$16),FS$6/60)</f>
        <v>0.76709359853989156</v>
      </c>
      <c r="GB42" s="14">
        <f>[1]!ErlangC_ASA(FQ42/60,FR$3,FU42*(1-FQ$16))*60</f>
        <v>0</v>
      </c>
      <c r="GC42" s="17">
        <f>[2]!Abandon(FU42,FT$3,FQ42,FR$3*60)</f>
        <v>0</v>
      </c>
      <c r="GD42" s="6">
        <f t="shared" si="91"/>
        <v>0.70192492473485313</v>
      </c>
      <c r="GF42" s="8">
        <v>0.66666666666666663</v>
      </c>
      <c r="GG42" s="13">
        <v>8.5756728713904218E-2</v>
      </c>
      <c r="GH42" s="9">
        <f t="shared" si="44"/>
        <v>0</v>
      </c>
      <c r="GI42" s="9">
        <f t="shared" si="92"/>
        <v>6.021505376344086</v>
      </c>
      <c r="GJ42" s="9">
        <f t="shared" si="45"/>
        <v>0</v>
      </c>
      <c r="GK42" s="9">
        <f t="shared" si="93"/>
        <v>60.859613925996534</v>
      </c>
      <c r="GL42" s="2">
        <f>[1]!ErlangC_Agents(GH42/60,GI$3,0.9,GJ$3/60)</f>
        <v>1</v>
      </c>
      <c r="GM42" s="10">
        <f t="shared" si="94"/>
        <v>2.1582456546036148</v>
      </c>
      <c r="GN42" s="10">
        <f t="shared" si="46"/>
        <v>0</v>
      </c>
      <c r="GO42" s="2">
        <f>[1]!ErlangC_Agents(GK42/60/GH$7,GI$6,0.8,GJ$6/60)</f>
        <v>18</v>
      </c>
      <c r="GP42" s="14">
        <f t="shared" si="47"/>
        <v>21.158245654603615</v>
      </c>
      <c r="GQ42" s="6">
        <f>[1]!ErlangC_ServiceLevel(GH42/60,GI$3,GL42*(1-GH$16),GJ$3/60)</f>
        <v>1</v>
      </c>
      <c r="GR42" s="6">
        <f>[1]!ErlangC_ServiceLevel(GK42/60/GH$7,GI$6,GO42*(1-GH$16),GJ$6/60)</f>
        <v>0.78308457590712832</v>
      </c>
      <c r="GS42" s="14">
        <f>[1]!ErlangC_ASA(GH42/60,GI$3,GL42*(1-GH$16))*60</f>
        <v>0</v>
      </c>
      <c r="GT42" s="17">
        <f>[2]!Abandon(GL42,GK$3,GH42,GI$3*60)</f>
        <v>0</v>
      </c>
      <c r="GU42" s="6">
        <f t="shared" si="95"/>
        <v>0.69611913794401026</v>
      </c>
    </row>
    <row r="43" spans="1:203">
      <c r="A43" s="8">
        <v>0.70833333333333337</v>
      </c>
      <c r="B43" s="13">
        <v>7.1070874062411152E-2</v>
      </c>
      <c r="C43" s="9">
        <f t="shared" si="0"/>
        <v>0</v>
      </c>
      <c r="D43" s="9">
        <f t="shared" si="48"/>
        <v>10.322580645161292</v>
      </c>
      <c r="E43" s="9">
        <f t="shared" si="1"/>
        <v>0</v>
      </c>
      <c r="F43" s="9">
        <f t="shared" si="49"/>
        <v>147.18548757441278</v>
      </c>
      <c r="G43" s="2">
        <f>[1]!ErlangC_Agents(C43/60,D$3,0.9,E$3/60)</f>
        <v>1</v>
      </c>
      <c r="H43" s="10">
        <f t="shared" si="50"/>
        <v>2.7748872702046485</v>
      </c>
      <c r="I43" s="10">
        <f t="shared" si="2"/>
        <v>0</v>
      </c>
      <c r="J43" s="2">
        <f>[1]!ErlangC_Agents(F43/60/C$7,D$6,0.8,E$6/60)</f>
        <v>23</v>
      </c>
      <c r="K43" s="14">
        <f t="shared" si="3"/>
        <v>26.774887270204648</v>
      </c>
      <c r="L43" s="6">
        <f>[1]!ErlangC_ServiceLevel(C43/60,D$3,G43*(1-C$16),E$3/60)</f>
        <v>1</v>
      </c>
      <c r="M43" s="6">
        <f>[1]!ErlangC_ServiceLevel(F43/60/C$7,D$6,J43*(1-C$16),E$6/60)</f>
        <v>0.57698478461303881</v>
      </c>
      <c r="N43" s="14">
        <f>[1]!ErlangC_ASA(C43/60,D$3,G43*(1-C$16))*60</f>
        <v>0</v>
      </c>
      <c r="O43" s="17">
        <f>[2]!Abandon(G43,F$3,C43,D$3*60)</f>
        <v>0</v>
      </c>
      <c r="P43" s="6">
        <f t="shared" si="51"/>
        <v>0.75151740730234506</v>
      </c>
      <c r="R43" s="8">
        <v>0.70833333333333337</v>
      </c>
      <c r="S43" s="13">
        <v>7.1070874062411152E-2</v>
      </c>
      <c r="T43" s="9">
        <f t="shared" si="4"/>
        <v>0</v>
      </c>
      <c r="U43" s="9">
        <f t="shared" si="52"/>
        <v>9.5238095238095237</v>
      </c>
      <c r="V43" s="9">
        <f t="shared" si="5"/>
        <v>0</v>
      </c>
      <c r="W43" s="9">
        <f t="shared" si="53"/>
        <v>149.50266008128631</v>
      </c>
      <c r="X43" s="2" t="e">
        <f ca="1">[3]!ErlangC_Agents(T43/60,U$3,0.9,V$3/60)</f>
        <v>#NAME?</v>
      </c>
      <c r="Y43" s="10">
        <f t="shared" si="54"/>
        <v>2.8446265005404792</v>
      </c>
      <c r="Z43" s="10">
        <f t="shared" si="6"/>
        <v>0</v>
      </c>
      <c r="AA43" s="2">
        <f>[1]!ErlangC_Agents(W43/60/T$7,U$6,0.8,V$6/60)</f>
        <v>26</v>
      </c>
      <c r="AB43" s="14" t="e">
        <f t="shared" ca="1" si="7"/>
        <v>#NAME?</v>
      </c>
      <c r="AC43" s="6" t="e">
        <f ca="1">[1]!ErlangC_ServiceLevel(T43/60,U$3,X43*(1-T$16),V$3/60)</f>
        <v>#VALUE!</v>
      </c>
      <c r="AD43" s="6">
        <f>[1]!ErlangC_ServiceLevel(W43/60/T$7,U$6,AA43*(1-T$16),V$6/60)</f>
        <v>0.63499896170401904</v>
      </c>
      <c r="AE43" s="14" t="e">
        <f ca="1">[1]!ErlangC_ASA(T43/60,U$3,X43*(1-T$16))*60</f>
        <v>#VALUE!</v>
      </c>
      <c r="AF43" s="17" t="e">
        <f ca="1">[4]!Abandon(X43,W$3,T43,U$3*60)</f>
        <v>#NAME?</v>
      </c>
      <c r="AG43" s="6" t="e">
        <f t="shared" ca="1" si="55"/>
        <v>#NAME?</v>
      </c>
      <c r="AI43" s="8">
        <v>0.70833333333333337</v>
      </c>
      <c r="AJ43" s="13">
        <v>7.1070874062411152E-2</v>
      </c>
      <c r="AK43" s="9">
        <f t="shared" si="8"/>
        <v>0</v>
      </c>
      <c r="AL43" s="9">
        <f t="shared" si="56"/>
        <v>10.666666666666666</v>
      </c>
      <c r="AM43" s="9">
        <f t="shared" si="9"/>
        <v>0</v>
      </c>
      <c r="AN43" s="9">
        <f t="shared" si="57"/>
        <v>139.84913928409935</v>
      </c>
      <c r="AO43" s="2" t="e">
        <f ca="1">[3]!ErlangC_Agents(AK43/60,AL$3,0.9,AM$3/60)</f>
        <v>#NAME?</v>
      </c>
      <c r="AP43" s="10">
        <f t="shared" si="58"/>
        <v>3.1859816806053365</v>
      </c>
      <c r="AQ43" s="10">
        <f t="shared" si="10"/>
        <v>0</v>
      </c>
      <c r="AR43" s="2">
        <f>[1]!ErlangC_Agents(AN43/60/AK$7,AL$6,0.8,AM$6/60)</f>
        <v>25</v>
      </c>
      <c r="AS43" s="14" t="e">
        <f t="shared" ca="1" si="11"/>
        <v>#NAME?</v>
      </c>
      <c r="AT43" s="6" t="e">
        <f ca="1">[1]!ErlangC_ServiceLevel(AK43/60,AL$3,AO43*(1-AK$16),AM$3/60)</f>
        <v>#VALUE!</v>
      </c>
      <c r="AU43" s="6">
        <f>[1]!ErlangC_ServiceLevel(AN43/60/AK$7,AL$6,AR43*(1-AK$16),AM$6/60)</f>
        <v>0.64520601676738809</v>
      </c>
      <c r="AV43" s="14" t="e">
        <f ca="1">[1]!ErlangC_ASA(AK43/60,AL$3,AO43*(1-AK$16))*60</f>
        <v>#VALUE!</v>
      </c>
      <c r="AW43" s="17" t="e">
        <f ca="1">[4]!Abandon(AO43,AN$3,AK43,AL$3*60)</f>
        <v>#NAME?</v>
      </c>
      <c r="AX43" s="6" t="e">
        <f t="shared" ca="1" si="59"/>
        <v>#NAME?</v>
      </c>
      <c r="AZ43" s="8">
        <v>0.70833333333333337</v>
      </c>
      <c r="BA43" s="13">
        <v>7.1070874062411152E-2</v>
      </c>
      <c r="BB43" s="9">
        <f t="shared" si="12"/>
        <v>0</v>
      </c>
      <c r="BC43" s="9">
        <f t="shared" si="60"/>
        <v>10.133333333333333</v>
      </c>
      <c r="BD43" s="9">
        <f t="shared" si="13"/>
        <v>0</v>
      </c>
      <c r="BE43" s="9">
        <f t="shared" si="61"/>
        <v>132.66563158316748</v>
      </c>
      <c r="BF43" s="2">
        <f>[1]!ErlangC_Agents(BB43/60,BC$3,0.9,BD$3/60)</f>
        <v>1</v>
      </c>
      <c r="BG43" s="10">
        <f t="shared" si="62"/>
        <v>3.0266825965750699</v>
      </c>
      <c r="BH43" s="10">
        <f t="shared" si="14"/>
        <v>0</v>
      </c>
      <c r="BI43" s="2">
        <f>[1]!ErlangC_Agents(BE43/60/BB$7,BC$6,0.8,BD$6/60)</f>
        <v>23</v>
      </c>
      <c r="BJ43" s="14">
        <f t="shared" si="15"/>
        <v>27.026682596575071</v>
      </c>
      <c r="BK43" s="6">
        <f>[1]!ErlangC_ServiceLevel(BB43/60,BC$3,BF43*(1-BB$16),BD$3/60)</f>
        <v>1</v>
      </c>
      <c r="BL43" s="6">
        <f>[1]!ErlangC_ServiceLevel(BE43/60/BB$7,BC$6,BI43*(1-BB$16),BD$6/60)</f>
        <v>0.56030858972207542</v>
      </c>
      <c r="BM43" s="14">
        <f>[1]!ErlangC_ASA(BB43/60,BC$3,BF43*(1-BB$16))*60</f>
        <v>0</v>
      </c>
      <c r="BN43" s="17">
        <f>[2]!Abandon(BF43,BE$3,BB43,BC$3*60)</f>
        <v>0</v>
      </c>
      <c r="BO43" s="6">
        <f t="shared" si="63"/>
        <v>0.7520438865621536</v>
      </c>
      <c r="BQ43" s="8">
        <v>0.70833333333333337</v>
      </c>
      <c r="BR43" s="13">
        <v>7.1070874062411152E-2</v>
      </c>
      <c r="BS43" s="9">
        <f t="shared" si="16"/>
        <v>0</v>
      </c>
      <c r="BT43" s="9">
        <f t="shared" si="64"/>
        <v>9.4623655913978499</v>
      </c>
      <c r="BU43" s="9">
        <f t="shared" si="17"/>
        <v>0</v>
      </c>
      <c r="BV43" s="9">
        <f t="shared" si="65"/>
        <v>122.65457297867731</v>
      </c>
      <c r="BW43" s="2" t="e">
        <f ca="1">[3]!ErlangC_Agents(BS43/60,BT$3,0.9,BU$3/60)</f>
        <v>#NAME?</v>
      </c>
      <c r="BX43" s="10">
        <f t="shared" si="66"/>
        <v>2.8262740715047343</v>
      </c>
      <c r="BY43" s="10">
        <f t="shared" si="18"/>
        <v>0</v>
      </c>
      <c r="BZ43" s="2">
        <f>[1]!ErlangC_Agents(BV43/60/BS$7,BT$6,0.8,BU$6/60)</f>
        <v>22</v>
      </c>
      <c r="CA43" s="14" t="e">
        <f t="shared" ca="1" si="19"/>
        <v>#NAME?</v>
      </c>
      <c r="CB43" s="6" t="e">
        <f ca="1">[3]!ErlangC_ServiceLevel(BS43/60,BT$3,BW43*(1-BS$16),BU$3/60)</f>
        <v>#NAME?</v>
      </c>
      <c r="CC43" s="6">
        <f>[1]!ErlangC_ServiceLevel(BV43/60/BS$7,BT$6,BZ43*(1-BS$16),BU$6/60)</f>
        <v>0.635329175781011</v>
      </c>
      <c r="CD43" s="14" t="e">
        <f ca="1">[3]!ErlangC_ASA(BS43/60,BT$3,BW43*(1-BS$16))*60</f>
        <v>#NAME?</v>
      </c>
      <c r="CE43" s="17" t="e">
        <f ca="1">[4]!Abandon(BW43,BV$3,BS43,BT$3*60)</f>
        <v>#NAME?</v>
      </c>
      <c r="CF43" s="6" t="e">
        <f t="shared" ca="1" si="67"/>
        <v>#NAME?</v>
      </c>
      <c r="CH43" s="8">
        <v>0.70833333333333337</v>
      </c>
      <c r="CI43" s="13">
        <v>7.1070874062411152E-2</v>
      </c>
      <c r="CJ43" s="9">
        <f t="shared" si="20"/>
        <v>0</v>
      </c>
      <c r="CK43" s="9">
        <f t="shared" si="68"/>
        <v>8.8888888888888893</v>
      </c>
      <c r="CL43" s="9">
        <f t="shared" si="21"/>
        <v>0</v>
      </c>
      <c r="CM43" s="9">
        <f t="shared" si="69"/>
        <v>130.29660244775377</v>
      </c>
      <c r="CN43" s="2">
        <f>[1]!ErlangC_Agents(CJ43/60,CK$3,0.9,CL$3/60)</f>
        <v>1</v>
      </c>
      <c r="CO43" s="10">
        <f t="shared" si="70"/>
        <v>2.6549847338377806</v>
      </c>
      <c r="CP43" s="10">
        <f t="shared" si="22"/>
        <v>0</v>
      </c>
      <c r="CQ43" s="2">
        <f>[1]!ErlangC_Agents(CM43/60/CJ$7,CK$6,0.8,CL$6/60)</f>
        <v>23</v>
      </c>
      <c r="CR43" s="14">
        <f t="shared" si="23"/>
        <v>26.654984733837779</v>
      </c>
      <c r="CS43" s="6">
        <f>[1]!ErlangC_ServiceLevel(CJ43/60,CK$3,CN43*(1-CJ$16),CL$3/60)</f>
        <v>1</v>
      </c>
      <c r="CT43" s="6">
        <f>[1]!ErlangC_ServiceLevel(CM43/60/CJ$7,CK$6,CQ43*(1-CJ$16),CL$6/60)</f>
        <v>0.56329255063017003</v>
      </c>
      <c r="CU43" s="14">
        <f>[1]!ErlangC_ASA(CJ43/60,CK$3,CN43*(1-CJ$16))*60</f>
        <v>0</v>
      </c>
      <c r="CV43" s="17">
        <f>[2]!Abandon(CN43,CM$3,CJ43,CK$3*60)</f>
        <v>0</v>
      </c>
      <c r="CW43" s="6">
        <f t="shared" si="71"/>
        <v>0.75390333297209422</v>
      </c>
      <c r="CY43" s="8">
        <v>0.70833333333333337</v>
      </c>
      <c r="CZ43" s="13">
        <v>7.6191664162475692E-2</v>
      </c>
      <c r="DA43" s="9">
        <f t="shared" si="24"/>
        <v>0</v>
      </c>
      <c r="DB43" s="9">
        <f t="shared" si="72"/>
        <v>6.021505376344086</v>
      </c>
      <c r="DC43" s="9">
        <f t="shared" si="25"/>
        <v>0</v>
      </c>
      <c r="DD43" s="9">
        <f t="shared" si="73"/>
        <v>54.071503599176296</v>
      </c>
      <c r="DE43" s="2">
        <f>[1]!ErlangC_Agents(DA43/60,DB$3,0.9,DC$3/60)</f>
        <v>1</v>
      </c>
      <c r="DF43" s="10">
        <f t="shared" si="74"/>
        <v>2.1582456546036148</v>
      </c>
      <c r="DG43" s="10">
        <f t="shared" si="26"/>
        <v>0</v>
      </c>
      <c r="DH43" s="2">
        <f>[1]!ErlangC_Agents(DD43/60/DA$7,DB$6,0.8,DC$6/60)</f>
        <v>16</v>
      </c>
      <c r="DI43" s="14">
        <f t="shared" si="27"/>
        <v>19.158245654603615</v>
      </c>
      <c r="DJ43" s="6">
        <f>[1]!ErlangC_ServiceLevel(DA43/60,DB$3,DE43*(1-DA$16),DC$3/60)</f>
        <v>1</v>
      </c>
      <c r="DK43" s="6">
        <f>[1]!ErlangC_ServiceLevel(DD43/60/DA$7,DB$6,DH43*(1-DA$16),DC$6/60)</f>
        <v>0.74287869594737577</v>
      </c>
      <c r="DL43" s="14">
        <f>[1]!ErlangC_ASA(DA43/60,DB$3,DE43*(1-DA$16))*60</f>
        <v>0</v>
      </c>
      <c r="DM43" s="17">
        <f>[2]!Abandon(DE43,DD$3,DA43,DB$3*60)</f>
        <v>0</v>
      </c>
      <c r="DN43" s="6">
        <f t="shared" si="75"/>
        <v>0.69005226273408415</v>
      </c>
      <c r="DP43" s="8">
        <v>0.70833333333333337</v>
      </c>
      <c r="DQ43" s="13">
        <v>7.6191664162475692E-2</v>
      </c>
      <c r="DR43" s="9">
        <f t="shared" si="28"/>
        <v>0</v>
      </c>
      <c r="DS43" s="9">
        <f t="shared" si="76"/>
        <v>6.021505376344086</v>
      </c>
      <c r="DT43" s="9">
        <f t="shared" si="29"/>
        <v>0</v>
      </c>
      <c r="DU43" s="9">
        <f t="shared" si="77"/>
        <v>51.613707981031915</v>
      </c>
      <c r="DV43" s="2">
        <f>[1]!ErlangC_Agents(DR43/60,DS$3,0.9,DT$3/60)</f>
        <v>1</v>
      </c>
      <c r="DW43" s="10">
        <f t="shared" si="78"/>
        <v>2.1582456546036148</v>
      </c>
      <c r="DX43" s="10">
        <f t="shared" si="30"/>
        <v>0</v>
      </c>
      <c r="DY43" s="2">
        <f>[1]!ErlangC_Agents(DU43/60/DR$7,DS$6,0.8,DT$6/60)</f>
        <v>15</v>
      </c>
      <c r="DZ43" s="14">
        <f t="shared" si="31"/>
        <v>18.158245654603615</v>
      </c>
      <c r="EA43" s="6">
        <f>[1]!ErlangC_ServiceLevel(DR43/60,DS$3,DV43*(1-DR$16),DT$3/60)</f>
        <v>1</v>
      </c>
      <c r="EB43" s="6">
        <f>[1]!ErlangC_ServiceLevel(DU43/60/DR$7,DS$6,DY43*(1-DR$16),DT$6/60)</f>
        <v>0.68534984644608998</v>
      </c>
      <c r="EC43" s="14">
        <f>[1]!ErlangC_ASA(DR43/60,DS$3,DV43*(1-DR$16))*60</f>
        <v>0</v>
      </c>
      <c r="ED43" s="17">
        <f>[2]!Abandon(DV43,DU$3,DR43,DS$3*60)</f>
        <v>0</v>
      </c>
      <c r="EE43" s="6">
        <f t="shared" si="79"/>
        <v>0.69797568559324796</v>
      </c>
      <c r="EG43" s="8">
        <v>0.70833333333333337</v>
      </c>
      <c r="EH43" s="13">
        <v>7.6191664162475692E-2</v>
      </c>
      <c r="EI43" s="9">
        <f t="shared" si="32"/>
        <v>0</v>
      </c>
      <c r="EJ43" s="9">
        <f t="shared" si="80"/>
        <v>6.2222222222222232</v>
      </c>
      <c r="EK43" s="9">
        <f t="shared" si="33"/>
        <v>0</v>
      </c>
      <c r="EL43" s="9">
        <f t="shared" si="81"/>
        <v>53.334164913732984</v>
      </c>
      <c r="EM43" s="2">
        <f>[1]!ErlangC_Agents(EI43/60,EJ$3,0.9,EK$3/60)</f>
        <v>1</v>
      </c>
      <c r="EN43" s="10">
        <f t="shared" si="82"/>
        <v>2.2301871764237364</v>
      </c>
      <c r="EO43" s="10">
        <f t="shared" si="34"/>
        <v>0</v>
      </c>
      <c r="EP43" s="2">
        <f>[1]!ErlangC_Agents(EL43/60/EI$7,EJ$6,0.8,EK$6/60)</f>
        <v>16</v>
      </c>
      <c r="EQ43" s="14">
        <f t="shared" si="35"/>
        <v>19.230187176423737</v>
      </c>
      <c r="ER43" s="6">
        <f>[1]!ErlangC_ServiceLevel(EI43/60,EJ$3,EM43*(1-EI$16),EK$3/60)</f>
        <v>1</v>
      </c>
      <c r="ES43" s="6">
        <f>[1]!ErlangC_ServiceLevel(EL43/60/EI$7,EJ$6,EP43*(1-EI$16),EK$6/60)</f>
        <v>0.76531507253282027</v>
      </c>
      <c r="ET43" s="14">
        <f>[1]!ErlangC_ASA(EI43/60,EJ$3,EM43*(1-EI$16))*60</f>
        <v>0</v>
      </c>
      <c r="EU43" s="17">
        <f>[2]!Abandon(EM43,EL$3,EI43,EJ$3*60)</f>
        <v>0</v>
      </c>
      <c r="EV43" s="6">
        <f t="shared" si="83"/>
        <v>0.68103762962832648</v>
      </c>
      <c r="EX43" s="8">
        <v>0.70833333333333337</v>
      </c>
      <c r="EY43" s="13">
        <v>7.6191664162475692E-2</v>
      </c>
      <c r="EZ43" s="9">
        <f t="shared" si="36"/>
        <v>0</v>
      </c>
      <c r="FA43" s="9">
        <f t="shared" si="84"/>
        <v>6.021505376344086</v>
      </c>
      <c r="FB43" s="9">
        <f t="shared" si="37"/>
        <v>0</v>
      </c>
      <c r="FC43" s="9">
        <f t="shared" si="85"/>
        <v>51.613707981031915</v>
      </c>
      <c r="FD43" s="2">
        <f>[1]!ErlangC_Agents(EZ43/60,FA$3,0.9,FB$3/60)</f>
        <v>1</v>
      </c>
      <c r="FE43" s="10">
        <f t="shared" si="86"/>
        <v>2.1582456546036148</v>
      </c>
      <c r="FF43" s="10">
        <f t="shared" si="38"/>
        <v>0</v>
      </c>
      <c r="FG43" s="2">
        <f>[1]!ErlangC_Agents(FC43/60/EZ$7,FA$6,0.8,FB$6/60)</f>
        <v>15</v>
      </c>
      <c r="FH43" s="14">
        <f t="shared" si="39"/>
        <v>18.158245654603615</v>
      </c>
      <c r="FI43" s="6">
        <f>[1]!ErlangC_ServiceLevel(EZ43/60,FA$3,FD43*(1-EZ$16),FB$3/60)</f>
        <v>1</v>
      </c>
      <c r="FJ43" s="6">
        <f>[1]!ErlangC_ServiceLevel(FC43/60/EZ$7,FA$6,FG43*(1-EZ$16),FB$6/60)</f>
        <v>0.68534984644608998</v>
      </c>
      <c r="FK43" s="14">
        <f>[1]!ErlangC_ASA(EZ43/60,FA$3,FD43*(1-EZ$16))*60</f>
        <v>0</v>
      </c>
      <c r="FL43" s="17">
        <f>[2]!Abandon(FD43,FC$3,EZ43,FA$3*60)</f>
        <v>0</v>
      </c>
      <c r="FM43" s="6">
        <f t="shared" si="87"/>
        <v>0.69797568559324796</v>
      </c>
      <c r="FO43" s="8">
        <v>0.70833333333333337</v>
      </c>
      <c r="FP43" s="13">
        <v>7.6191664162475692E-2</v>
      </c>
      <c r="FQ43" s="9">
        <f t="shared" si="40"/>
        <v>0</v>
      </c>
      <c r="FR43" s="9">
        <f t="shared" si="88"/>
        <v>6.2222222222222232</v>
      </c>
      <c r="FS43" s="9">
        <f t="shared" si="41"/>
        <v>0</v>
      </c>
      <c r="FT43" s="9">
        <f t="shared" si="89"/>
        <v>54.604025983107576</v>
      </c>
      <c r="FU43" s="2">
        <f>[1]!ErlangC_Agents(FQ43/60,FR$3,0.9,FS$3/60)</f>
        <v>1</v>
      </c>
      <c r="FV43" s="10">
        <f t="shared" si="90"/>
        <v>2.2301871764237364</v>
      </c>
      <c r="FW43" s="10">
        <f t="shared" si="42"/>
        <v>0</v>
      </c>
      <c r="FX43" s="2">
        <f>[1]!ErlangC_Agents(FT43/60/FQ$7,FR$6,0.8,FS$6/60)</f>
        <v>16</v>
      </c>
      <c r="FY43" s="14">
        <f t="shared" si="43"/>
        <v>19.230187176423737</v>
      </c>
      <c r="FZ43" s="6">
        <f>[1]!ErlangC_ServiceLevel(FQ43/60,FR$3,FU43*(1-FQ$16),FS$3/60)</f>
        <v>1</v>
      </c>
      <c r="GA43" s="6">
        <f>[1]!ErlangC_ServiceLevel(FT43/60/FQ$7,FR$6,FX43*(1-FQ$16),FS$6/60)</f>
        <v>0.72571536019772453</v>
      </c>
      <c r="GB43" s="14">
        <f>[1]!ErlangC_ASA(FQ43/60,FR$3,FU43*(1-FQ$16))*60</f>
        <v>0</v>
      </c>
      <c r="GC43" s="17">
        <f>[2]!Abandon(FU43,FT$3,FQ43,FR$3*60)</f>
        <v>0</v>
      </c>
      <c r="GD43" s="6">
        <f t="shared" si="91"/>
        <v>0.69571202391065956</v>
      </c>
      <c r="GF43" s="8">
        <v>0.70833333333333337</v>
      </c>
      <c r="GG43" s="13">
        <v>7.6191664162475692E-2</v>
      </c>
      <c r="GH43" s="9">
        <f t="shared" si="44"/>
        <v>0</v>
      </c>
      <c r="GI43" s="9">
        <f t="shared" si="92"/>
        <v>6.021505376344086</v>
      </c>
      <c r="GJ43" s="9">
        <f t="shared" si="45"/>
        <v>0</v>
      </c>
      <c r="GK43" s="9">
        <f t="shared" si="93"/>
        <v>54.071503599176296</v>
      </c>
      <c r="GL43" s="2">
        <f>[1]!ErlangC_Agents(GH43/60,GI$3,0.9,GJ$3/60)</f>
        <v>1</v>
      </c>
      <c r="GM43" s="10">
        <f t="shared" si="94"/>
        <v>2.1582456546036148</v>
      </c>
      <c r="GN43" s="10">
        <f t="shared" si="46"/>
        <v>0</v>
      </c>
      <c r="GO43" s="2">
        <f>[1]!ErlangC_Agents(GK43/60/GH$7,GI$6,0.8,GJ$6/60)</f>
        <v>16</v>
      </c>
      <c r="GP43" s="14">
        <f t="shared" si="47"/>
        <v>19.158245654603615</v>
      </c>
      <c r="GQ43" s="6">
        <f>[1]!ErlangC_ServiceLevel(GH43/60,GI$3,GL43*(1-GH$16),GJ$3/60)</f>
        <v>1</v>
      </c>
      <c r="GR43" s="6">
        <f>[1]!ErlangC_ServiceLevel(GK43/60/GH$7,GI$6,GO43*(1-GH$16),GJ$6/60)</f>
        <v>0.74287869594737577</v>
      </c>
      <c r="GS43" s="14">
        <f>[1]!ErlangC_ASA(GH43/60,GI$3,GL43*(1-GH$16))*60</f>
        <v>0</v>
      </c>
      <c r="GT43" s="17">
        <f>[2]!Abandon(GL43,GK$3,GH43,GI$3*60)</f>
        <v>0</v>
      </c>
      <c r="GU43" s="6">
        <f t="shared" si="95"/>
        <v>0.69005226273408415</v>
      </c>
    </row>
    <row r="44" spans="1:203">
      <c r="A44" s="8">
        <v>0.75</v>
      </c>
      <c r="B44" s="13">
        <v>6.8337378906164578E-2</v>
      </c>
      <c r="C44" s="9">
        <f t="shared" si="0"/>
        <v>0</v>
      </c>
      <c r="D44" s="9">
        <f t="shared" si="48"/>
        <v>10.322580645161292</v>
      </c>
      <c r="E44" s="9">
        <f t="shared" si="1"/>
        <v>0</v>
      </c>
      <c r="F44" s="9">
        <f t="shared" si="49"/>
        <v>141.52450728308924</v>
      </c>
      <c r="G44" s="2">
        <f>[1]!ErlangC_Agents(C44/60,D$3,0.9,E$3/60)</f>
        <v>1</v>
      </c>
      <c r="H44" s="10">
        <f t="shared" si="50"/>
        <v>2.7748872702046485</v>
      </c>
      <c r="I44" s="10">
        <f t="shared" si="2"/>
        <v>0</v>
      </c>
      <c r="J44" s="2">
        <f>[1]!ErlangC_Agents(F44/60/C$7,D$6,0.8,E$6/60)</f>
        <v>23</v>
      </c>
      <c r="K44" s="14">
        <f t="shared" si="3"/>
        <v>26.774887270204648</v>
      </c>
      <c r="L44" s="6">
        <f>[1]!ErlangC_ServiceLevel(C44/60,D$3,G44*(1-C$16),E$3/60)</f>
        <v>1</v>
      </c>
      <c r="M44" s="6">
        <f>[1]!ErlangC_ServiceLevel(F44/60/C$7,D$6,J44*(1-C$16),E$6/60)</f>
        <v>0.68550782989147563</v>
      </c>
      <c r="N44" s="14">
        <f>[1]!ErlangC_ASA(C44/60,D$3,G44*(1-C$16))*60</f>
        <v>0</v>
      </c>
      <c r="O44" s="17">
        <f>[2]!Abandon(G44,F$3,C44,D$3*60)</f>
        <v>0</v>
      </c>
      <c r="P44" s="6">
        <f t="shared" si="51"/>
        <v>0.72483711574937304</v>
      </c>
      <c r="R44" s="8">
        <v>0.75</v>
      </c>
      <c r="S44" s="13">
        <v>6.8337378906164578E-2</v>
      </c>
      <c r="T44" s="9">
        <f t="shared" si="4"/>
        <v>0</v>
      </c>
      <c r="U44" s="9">
        <f t="shared" si="52"/>
        <v>9.5238095238095237</v>
      </c>
      <c r="V44" s="9">
        <f t="shared" si="5"/>
        <v>0</v>
      </c>
      <c r="W44" s="9">
        <f t="shared" si="53"/>
        <v>143.75255777046763</v>
      </c>
      <c r="X44" s="2" t="e">
        <f ca="1">[3]!ErlangC_Agents(T44/60,U$3,0.9,V$3/60)</f>
        <v>#NAME?</v>
      </c>
      <c r="Y44" s="10">
        <f t="shared" si="54"/>
        <v>2.8446265005404792</v>
      </c>
      <c r="Z44" s="10">
        <f t="shared" si="6"/>
        <v>0</v>
      </c>
      <c r="AA44" s="2">
        <f>[1]!ErlangC_Agents(W44/60/T$7,U$6,0.8,V$6/60)</f>
        <v>25</v>
      </c>
      <c r="AB44" s="14" t="e">
        <f t="shared" ca="1" si="7"/>
        <v>#NAME?</v>
      </c>
      <c r="AC44" s="6" t="e">
        <f ca="1">[1]!ErlangC_ServiceLevel(T44/60,U$3,X44*(1-T$16),V$3/60)</f>
        <v>#VALUE!</v>
      </c>
      <c r="AD44" s="6">
        <f>[1]!ErlangC_ServiceLevel(W44/60/T$7,U$6,AA44*(1-T$16),V$6/60)</f>
        <v>0.61492671181982073</v>
      </c>
      <c r="AE44" s="14" t="e">
        <f ca="1">[1]!ErlangC_ASA(T44/60,U$3,X44*(1-T$16))*60</f>
        <v>#VALUE!</v>
      </c>
      <c r="AF44" s="17" t="e">
        <f ca="1">[4]!Abandon(X44,W$3,T44,U$3*60)</f>
        <v>#NAME?</v>
      </c>
      <c r="AG44" s="6" t="e">
        <f t="shared" ca="1" si="55"/>
        <v>#NAME?</v>
      </c>
      <c r="AI44" s="8">
        <v>0.75</v>
      </c>
      <c r="AJ44" s="13">
        <v>6.8337378906164578E-2</v>
      </c>
      <c r="AK44" s="9">
        <f t="shared" si="8"/>
        <v>0</v>
      </c>
      <c r="AL44" s="9">
        <f t="shared" si="56"/>
        <v>10.666666666666666</v>
      </c>
      <c r="AM44" s="9">
        <f t="shared" si="9"/>
        <v>0</v>
      </c>
      <c r="AN44" s="9">
        <f t="shared" si="57"/>
        <v>134.47032623471094</v>
      </c>
      <c r="AO44" s="2" t="e">
        <f ca="1">[3]!ErlangC_Agents(AK44/60,AL$3,0.9,AM$3/60)</f>
        <v>#NAME?</v>
      </c>
      <c r="AP44" s="10">
        <f t="shared" si="58"/>
        <v>3.1859816806053365</v>
      </c>
      <c r="AQ44" s="10">
        <f t="shared" si="10"/>
        <v>0</v>
      </c>
      <c r="AR44" s="2">
        <f>[1]!ErlangC_Agents(AN44/60/AK$7,AL$6,0.8,AM$6/60)</f>
        <v>24</v>
      </c>
      <c r="AS44" s="14" t="e">
        <f t="shared" ca="1" si="11"/>
        <v>#NAME?</v>
      </c>
      <c r="AT44" s="6" t="e">
        <f ca="1">[1]!ErlangC_ServiceLevel(AK44/60,AL$3,AO44*(1-AK$16),AM$3/60)</f>
        <v>#VALUE!</v>
      </c>
      <c r="AU44" s="6">
        <f>[1]!ErlangC_ServiceLevel(AN44/60/AK$7,AL$6,AR44*(1-AK$16),AM$6/60)</f>
        <v>0.61973801064583245</v>
      </c>
      <c r="AV44" s="14" t="e">
        <f ca="1">[1]!ErlangC_ASA(AK44/60,AL$3,AO44*(1-AK$16))*60</f>
        <v>#VALUE!</v>
      </c>
      <c r="AW44" s="17" t="e">
        <f ca="1">[4]!Abandon(AO44,AN$3,AK44,AL$3*60)</f>
        <v>#NAME?</v>
      </c>
      <c r="AX44" s="6" t="e">
        <f t="shared" ca="1" si="59"/>
        <v>#NAME?</v>
      </c>
      <c r="AZ44" s="8">
        <v>0.75</v>
      </c>
      <c r="BA44" s="13">
        <v>6.8337378906164578E-2</v>
      </c>
      <c r="BB44" s="9">
        <f t="shared" si="12"/>
        <v>0</v>
      </c>
      <c r="BC44" s="9">
        <f t="shared" si="60"/>
        <v>10.133333333333333</v>
      </c>
      <c r="BD44" s="9">
        <f t="shared" si="13"/>
        <v>0</v>
      </c>
      <c r="BE44" s="9">
        <f t="shared" si="61"/>
        <v>127.56310729150722</v>
      </c>
      <c r="BF44" s="2">
        <f>[1]!ErlangC_Agents(BB44/60,BC$3,0.9,BD$3/60)</f>
        <v>1</v>
      </c>
      <c r="BG44" s="10">
        <f t="shared" si="62"/>
        <v>3.0266825965750699</v>
      </c>
      <c r="BH44" s="10">
        <f t="shared" si="14"/>
        <v>0</v>
      </c>
      <c r="BI44" s="2">
        <f>[1]!ErlangC_Agents(BE44/60/BB$7,BC$6,0.8,BD$6/60)</f>
        <v>23</v>
      </c>
      <c r="BJ44" s="14">
        <f t="shared" si="15"/>
        <v>27.026682596575071</v>
      </c>
      <c r="BK44" s="6">
        <f>[1]!ErlangC_ServiceLevel(BB44/60,BC$3,BF44*(1-BB$16),BD$3/60)</f>
        <v>1</v>
      </c>
      <c r="BL44" s="6">
        <f>[1]!ErlangC_ServiceLevel(BE44/60/BB$7,BC$6,BI44*(1-BB$16),BD$6/60)</f>
        <v>0.67144321156287179</v>
      </c>
      <c r="BM44" s="14">
        <f>[1]!ErlangC_ASA(BB44/60,BC$3,BF44*(1-BB$16))*60</f>
        <v>0</v>
      </c>
      <c r="BN44" s="17">
        <f>[2]!Abandon(BF44,BE$3,BB44,BC$3*60)</f>
        <v>0</v>
      </c>
      <c r="BO44" s="6">
        <f t="shared" si="63"/>
        <v>0.72552257112718088</v>
      </c>
      <c r="BQ44" s="8">
        <v>0.75</v>
      </c>
      <c r="BR44" s="13">
        <v>6.8337378906164578E-2</v>
      </c>
      <c r="BS44" s="9">
        <f t="shared" si="16"/>
        <v>0</v>
      </c>
      <c r="BT44" s="9">
        <f t="shared" si="64"/>
        <v>9.4623655913978499</v>
      </c>
      <c r="BU44" s="9">
        <f t="shared" si="17"/>
        <v>0</v>
      </c>
      <c r="BV44" s="9">
        <f t="shared" si="65"/>
        <v>117.93708940257434</v>
      </c>
      <c r="BW44" s="2" t="e">
        <f ca="1">[3]!ErlangC_Agents(BS44/60,BT$3,0.9,BU$3/60)</f>
        <v>#NAME?</v>
      </c>
      <c r="BX44" s="10">
        <f t="shared" si="66"/>
        <v>2.8262740715047343</v>
      </c>
      <c r="BY44" s="10">
        <f t="shared" si="18"/>
        <v>0</v>
      </c>
      <c r="BZ44" s="2">
        <f>[1]!ErlangC_Agents(BV44/60/BS$7,BT$6,0.8,BU$6/60)</f>
        <v>21</v>
      </c>
      <c r="CA44" s="14" t="e">
        <f t="shared" ca="1" si="19"/>
        <v>#NAME?</v>
      </c>
      <c r="CB44" s="6" t="e">
        <f ca="1">[3]!ErlangC_ServiceLevel(BS44/60,BT$3,BW44*(1-BS$16),BU$3/60)</f>
        <v>#NAME?</v>
      </c>
      <c r="CC44" s="6">
        <f>[1]!ErlangC_ServiceLevel(BV44/60/BS$7,BT$6,BZ44*(1-BS$16),BU$6/60)</f>
        <v>0.72712094581244613</v>
      </c>
      <c r="CD44" s="14" t="e">
        <f ca="1">[3]!ErlangC_ASA(BS44/60,BT$3,BW44*(1-BS$16))*60</f>
        <v>#NAME?</v>
      </c>
      <c r="CE44" s="17" t="e">
        <f ca="1">[4]!Abandon(BW44,BV$3,BS44,BT$3*60)</f>
        <v>#NAME?</v>
      </c>
      <c r="CF44" s="6" t="e">
        <f t="shared" ca="1" si="67"/>
        <v>#NAME?</v>
      </c>
      <c r="CH44" s="8">
        <v>0.75</v>
      </c>
      <c r="CI44" s="13">
        <v>6.8337378906164578E-2</v>
      </c>
      <c r="CJ44" s="9">
        <f t="shared" si="20"/>
        <v>0</v>
      </c>
      <c r="CK44" s="9">
        <f t="shared" si="68"/>
        <v>8.8888888888888893</v>
      </c>
      <c r="CL44" s="9">
        <f t="shared" si="21"/>
        <v>0</v>
      </c>
      <c r="CM44" s="9">
        <f t="shared" si="69"/>
        <v>125.28519466130172</v>
      </c>
      <c r="CN44" s="2">
        <f>[1]!ErlangC_Agents(CJ44/60,CK$3,0.9,CL$3/60)</f>
        <v>1</v>
      </c>
      <c r="CO44" s="10">
        <f t="shared" si="70"/>
        <v>2.6549847338377806</v>
      </c>
      <c r="CP44" s="10">
        <f t="shared" si="22"/>
        <v>0</v>
      </c>
      <c r="CQ44" s="2">
        <f>[1]!ErlangC_Agents(CM44/60/CJ$7,CK$6,0.8,CL$6/60)</f>
        <v>23</v>
      </c>
      <c r="CR44" s="14">
        <f t="shared" si="23"/>
        <v>26.654984733837779</v>
      </c>
      <c r="CS44" s="6">
        <f>[1]!ErlangC_ServiceLevel(CJ44/60,CK$3,CN44*(1-CJ$16),CL$3/60)</f>
        <v>1</v>
      </c>
      <c r="CT44" s="6">
        <f>[1]!ErlangC_ServiceLevel(CM44/60/CJ$7,CK$6,CQ44*(1-CJ$16),CL$6/60)</f>
        <v>0.67358854024320403</v>
      </c>
      <c r="CU44" s="14">
        <f>[1]!ErlangC_ASA(CJ44/60,CK$3,CN44*(1-CJ$16))*60</f>
        <v>0</v>
      </c>
      <c r="CV44" s="17">
        <f>[2]!Abandon(CN44,CM$3,CJ44,CK$3*60)</f>
        <v>0</v>
      </c>
      <c r="CW44" s="6">
        <f t="shared" si="71"/>
        <v>0.72704473953400672</v>
      </c>
      <c r="CY44" s="8">
        <v>0.75</v>
      </c>
      <c r="CZ44" s="13">
        <v>5.6216724971792413E-2</v>
      </c>
      <c r="DA44" s="9">
        <f t="shared" si="24"/>
        <v>0</v>
      </c>
      <c r="DB44" s="9">
        <f t="shared" si="72"/>
        <v>6.021505376344086</v>
      </c>
      <c r="DC44" s="9">
        <f t="shared" si="25"/>
        <v>0</v>
      </c>
      <c r="DD44" s="9">
        <f t="shared" si="73"/>
        <v>39.895740302562352</v>
      </c>
      <c r="DE44" s="2">
        <f>[1]!ErlangC_Agents(DA44/60,DB$3,0.9,DC$3/60)</f>
        <v>1</v>
      </c>
      <c r="DF44" s="10">
        <f t="shared" si="74"/>
        <v>2.1582456546036148</v>
      </c>
      <c r="DG44" s="10">
        <f t="shared" si="26"/>
        <v>0</v>
      </c>
      <c r="DH44" s="2">
        <f>[1]!ErlangC_Agents(DD44/60/DA$7,DB$6,0.8,DC$6/60)</f>
        <v>12</v>
      </c>
      <c r="DI44" s="14">
        <f t="shared" si="27"/>
        <v>15.158245654603615</v>
      </c>
      <c r="DJ44" s="6">
        <f>[1]!ErlangC_ServiceLevel(DA44/60,DB$3,DE44*(1-DA$16),DC$3/60)</f>
        <v>1</v>
      </c>
      <c r="DK44" s="6">
        <f>[1]!ErlangC_ServiceLevel(DD44/60/DA$7,DB$6,DH44*(1-DA$16),DC$6/60)</f>
        <v>0.65766416823125484</v>
      </c>
      <c r="DL44" s="14">
        <f>[1]!ErlangC_ASA(DA44/60,DB$3,DE44*(1-DA$16))*60</f>
        <v>0</v>
      </c>
      <c r="DM44" s="17">
        <f>[2]!Abandon(DE44,DD$3,DA44,DB$3*60)</f>
        <v>0</v>
      </c>
      <c r="DN44" s="6">
        <f t="shared" si="75"/>
        <v>0.66432629289436218</v>
      </c>
      <c r="DP44" s="8">
        <v>0.75</v>
      </c>
      <c r="DQ44" s="13">
        <v>5.6216724971792413E-2</v>
      </c>
      <c r="DR44" s="9">
        <f t="shared" si="28"/>
        <v>0</v>
      </c>
      <c r="DS44" s="9">
        <f t="shared" si="76"/>
        <v>6.021505376344086</v>
      </c>
      <c r="DT44" s="9">
        <f t="shared" si="29"/>
        <v>0</v>
      </c>
      <c r="DU44" s="9">
        <f t="shared" si="77"/>
        <v>38.082297561536791</v>
      </c>
      <c r="DV44" s="2">
        <f>[1]!ErlangC_Agents(DR44/60,DS$3,0.9,DT$3/60)</f>
        <v>1</v>
      </c>
      <c r="DW44" s="10">
        <f t="shared" si="78"/>
        <v>2.1582456546036148</v>
      </c>
      <c r="DX44" s="10">
        <f t="shared" si="30"/>
        <v>0</v>
      </c>
      <c r="DY44" s="2">
        <f>[1]!ErlangC_Agents(DU44/60/DR$7,DS$6,0.8,DT$6/60)</f>
        <v>12</v>
      </c>
      <c r="DZ44" s="14">
        <f t="shared" si="31"/>
        <v>15.158245654603615</v>
      </c>
      <c r="EA44" s="6">
        <f>[1]!ErlangC_ServiceLevel(DR44/60,DS$3,DV44*(1-DR$16),DT$3/60)</f>
        <v>1</v>
      </c>
      <c r="EB44" s="6">
        <f>[1]!ErlangC_ServiceLevel(DU44/60/DR$7,DS$6,DY44*(1-DR$16),DT$6/60)</f>
        <v>0.73317963867354274</v>
      </c>
      <c r="EC44" s="14">
        <f>[1]!ErlangC_ASA(DR44/60,DS$3,DV44*(1-DR$16))*60</f>
        <v>0</v>
      </c>
      <c r="ED44" s="17">
        <f>[2]!Abandon(DV44,DU$3,DR44,DS$3*60)</f>
        <v>0</v>
      </c>
      <c r="EE44" s="6">
        <f t="shared" si="79"/>
        <v>0.63774094225643607</v>
      </c>
      <c r="EG44" s="8">
        <v>0.75</v>
      </c>
      <c r="EH44" s="13">
        <v>5.6216724971792413E-2</v>
      </c>
      <c r="EI44" s="9">
        <f t="shared" si="32"/>
        <v>0</v>
      </c>
      <c r="EJ44" s="9">
        <f t="shared" si="80"/>
        <v>6.2222222222222232</v>
      </c>
      <c r="EK44" s="9">
        <f t="shared" si="33"/>
        <v>0</v>
      </c>
      <c r="EL44" s="9">
        <f t="shared" si="81"/>
        <v>39.351707480254689</v>
      </c>
      <c r="EM44" s="2">
        <f>[1]!ErlangC_Agents(EI44/60,EJ$3,0.9,EK$3/60)</f>
        <v>1</v>
      </c>
      <c r="EN44" s="10">
        <f t="shared" si="82"/>
        <v>2.2301871764237364</v>
      </c>
      <c r="EO44" s="10">
        <f t="shared" si="34"/>
        <v>0</v>
      </c>
      <c r="EP44" s="2">
        <f>[1]!ErlangC_Agents(EL44/60/EI$7,EJ$6,0.8,EK$6/60)</f>
        <v>12</v>
      </c>
      <c r="EQ44" s="14">
        <f t="shared" si="35"/>
        <v>15.230187176423737</v>
      </c>
      <c r="ER44" s="6">
        <f>[1]!ErlangC_ServiceLevel(EI44/60,EJ$3,EM44*(1-EI$16),EK$3/60)</f>
        <v>1</v>
      </c>
      <c r="ES44" s="6">
        <f>[1]!ErlangC_ServiceLevel(EL44/60/EI$7,EJ$6,EP44*(1-EI$16),EK$6/60)</f>
        <v>0.68171572568652816</v>
      </c>
      <c r="ET44" s="14">
        <f>[1]!ErlangC_ASA(EI44/60,EJ$3,EM44*(1-EI$16))*60</f>
        <v>0</v>
      </c>
      <c r="EU44" s="17">
        <f>[2]!Abandon(EM44,EL$3,EI44,EJ$3*60)</f>
        <v>0</v>
      </c>
      <c r="EV44" s="6">
        <f t="shared" si="83"/>
        <v>0.65588611704055944</v>
      </c>
      <c r="EX44" s="8">
        <v>0.75</v>
      </c>
      <c r="EY44" s="13">
        <v>5.6216724971792413E-2</v>
      </c>
      <c r="EZ44" s="9">
        <f t="shared" si="36"/>
        <v>0</v>
      </c>
      <c r="FA44" s="9">
        <f t="shared" si="84"/>
        <v>6.021505376344086</v>
      </c>
      <c r="FB44" s="9">
        <f t="shared" si="37"/>
        <v>0</v>
      </c>
      <c r="FC44" s="9">
        <f t="shared" si="85"/>
        <v>38.082297561536791</v>
      </c>
      <c r="FD44" s="2">
        <f>[1]!ErlangC_Agents(EZ44/60,FA$3,0.9,FB$3/60)</f>
        <v>1</v>
      </c>
      <c r="FE44" s="10">
        <f t="shared" si="86"/>
        <v>2.1582456546036148</v>
      </c>
      <c r="FF44" s="10">
        <f t="shared" si="38"/>
        <v>0</v>
      </c>
      <c r="FG44" s="2">
        <f>[1]!ErlangC_Agents(FC44/60/EZ$7,FA$6,0.8,FB$6/60)</f>
        <v>12</v>
      </c>
      <c r="FH44" s="14">
        <f t="shared" si="39"/>
        <v>15.158245654603615</v>
      </c>
      <c r="FI44" s="6">
        <f>[1]!ErlangC_ServiceLevel(EZ44/60,FA$3,FD44*(1-EZ$16),FB$3/60)</f>
        <v>1</v>
      </c>
      <c r="FJ44" s="6">
        <f>[1]!ErlangC_ServiceLevel(FC44/60/EZ$7,FA$6,FG44*(1-EZ$16),FB$6/60)</f>
        <v>0.73317963867354274</v>
      </c>
      <c r="FK44" s="14">
        <f>[1]!ErlangC_ASA(EZ44/60,FA$3,FD44*(1-EZ$16))*60</f>
        <v>0</v>
      </c>
      <c r="FL44" s="17">
        <f>[2]!Abandon(FD44,FC$3,EZ44,FA$3*60)</f>
        <v>0</v>
      </c>
      <c r="FM44" s="6">
        <f t="shared" si="87"/>
        <v>0.63774094225643607</v>
      </c>
      <c r="FO44" s="8">
        <v>0.75</v>
      </c>
      <c r="FP44" s="13">
        <v>5.6216724971792413E-2</v>
      </c>
      <c r="FQ44" s="9">
        <f t="shared" si="40"/>
        <v>0</v>
      </c>
      <c r="FR44" s="9">
        <f t="shared" si="88"/>
        <v>6.2222222222222232</v>
      </c>
      <c r="FS44" s="9">
        <f t="shared" si="41"/>
        <v>0</v>
      </c>
      <c r="FT44" s="9">
        <f t="shared" si="89"/>
        <v>40.288652896451225</v>
      </c>
      <c r="FU44" s="2">
        <f>[1]!ErlangC_Agents(FQ44/60,FR$3,0.9,FS$3/60)</f>
        <v>1</v>
      </c>
      <c r="FV44" s="10">
        <f t="shared" si="90"/>
        <v>2.2301871764237364</v>
      </c>
      <c r="FW44" s="10">
        <f t="shared" si="42"/>
        <v>0</v>
      </c>
      <c r="FX44" s="2">
        <f>[1]!ErlangC_Agents(FT44/60/FQ$7,FR$6,0.8,FS$6/60)</f>
        <v>13</v>
      </c>
      <c r="FY44" s="14">
        <f t="shared" si="43"/>
        <v>16.230187176423737</v>
      </c>
      <c r="FZ44" s="6">
        <f>[1]!ErlangC_ServiceLevel(FQ44/60,FR$3,FU44*(1-FQ$16),FS$3/60)</f>
        <v>1</v>
      </c>
      <c r="GA44" s="6">
        <f>[1]!ErlangC_ServiceLevel(FT44/60/FQ$7,FR$6,FX44*(1-FQ$16),FS$6/60)</f>
        <v>0.79400995226457438</v>
      </c>
      <c r="GB44" s="14">
        <f>[1]!ErlangC_ASA(FQ44/60,FR$3,FU44*(1-FQ$16))*60</f>
        <v>0</v>
      </c>
      <c r="GC44" s="17">
        <f>[2]!Abandon(FU44,FT$3,FQ44,FR$3*60)</f>
        <v>0</v>
      </c>
      <c r="GD44" s="6">
        <f t="shared" si="91"/>
        <v>0.62830319272267221</v>
      </c>
      <c r="GF44" s="8">
        <v>0.75</v>
      </c>
      <c r="GG44" s="13">
        <v>5.6216724971792413E-2</v>
      </c>
      <c r="GH44" s="9">
        <f t="shared" si="44"/>
        <v>0</v>
      </c>
      <c r="GI44" s="9">
        <f t="shared" si="92"/>
        <v>6.021505376344086</v>
      </c>
      <c r="GJ44" s="9">
        <f t="shared" si="45"/>
        <v>0</v>
      </c>
      <c r="GK44" s="9">
        <f t="shared" si="93"/>
        <v>39.895740302562352</v>
      </c>
      <c r="GL44" s="2">
        <f>[1]!ErlangC_Agents(GH44/60,GI$3,0.9,GJ$3/60)</f>
        <v>1</v>
      </c>
      <c r="GM44" s="10">
        <f t="shared" si="94"/>
        <v>2.1582456546036148</v>
      </c>
      <c r="GN44" s="10">
        <f t="shared" si="46"/>
        <v>0</v>
      </c>
      <c r="GO44" s="2">
        <f>[1]!ErlangC_Agents(GK44/60/GH$7,GI$6,0.8,GJ$6/60)</f>
        <v>12</v>
      </c>
      <c r="GP44" s="14">
        <f t="shared" si="47"/>
        <v>15.158245654603615</v>
      </c>
      <c r="GQ44" s="6">
        <f>[1]!ErlangC_ServiceLevel(GH44/60,GI$3,GL44*(1-GH$16),GJ$3/60)</f>
        <v>1</v>
      </c>
      <c r="GR44" s="6">
        <f>[1]!ErlangC_ServiceLevel(GK44/60/GH$7,GI$6,GO44*(1-GH$16),GJ$6/60)</f>
        <v>0.65766416823125484</v>
      </c>
      <c r="GS44" s="14">
        <f>[1]!ErlangC_ASA(GH44/60,GI$3,GL44*(1-GH$16))*60</f>
        <v>0</v>
      </c>
      <c r="GT44" s="17">
        <f>[2]!Abandon(GL44,GK$3,GH44,GI$3*60)</f>
        <v>0</v>
      </c>
      <c r="GU44" s="6">
        <f t="shared" si="95"/>
        <v>0.66432629289436218</v>
      </c>
    </row>
    <row r="45" spans="1:203">
      <c r="A45" s="8">
        <v>0.79166666666666663</v>
      </c>
      <c r="B45" s="13">
        <v>6.0136893437424829E-2</v>
      </c>
      <c r="C45" s="9">
        <f t="shared" si="0"/>
        <v>0</v>
      </c>
      <c r="D45" s="9">
        <f t="shared" si="48"/>
        <v>10.322580645161292</v>
      </c>
      <c r="E45" s="9">
        <f t="shared" si="1"/>
        <v>0</v>
      </c>
      <c r="F45" s="9">
        <f t="shared" si="49"/>
        <v>124.54156640911852</v>
      </c>
      <c r="G45" s="2">
        <f>[1]!ErlangC_Agents(C45/60,D$3,0.9,E$3/60)</f>
        <v>1</v>
      </c>
      <c r="H45" s="10">
        <f t="shared" si="50"/>
        <v>2.7748872702046485</v>
      </c>
      <c r="I45" s="10">
        <f t="shared" si="2"/>
        <v>0</v>
      </c>
      <c r="J45" s="2">
        <f>[1]!ErlangC_Agents(F45/60/C$7,D$6,0.8,E$6/60)</f>
        <v>20</v>
      </c>
      <c r="K45" s="14">
        <f t="shared" si="3"/>
        <v>23.774887270204648</v>
      </c>
      <c r="L45" s="6">
        <f>[1]!ErlangC_ServiceLevel(C45/60,D$3,G45*(1-C$16),E$3/60)</f>
        <v>1</v>
      </c>
      <c r="M45" s="6">
        <f>[1]!ErlangC_ServiceLevel(F45/60/C$7,D$6,J45*(1-C$16),E$6/60)</f>
        <v>0.72343943158633528</v>
      </c>
      <c r="N45" s="14">
        <f>[1]!ErlangC_ASA(C45/60,D$3,G45*(1-C$16))*60</f>
        <v>0</v>
      </c>
      <c r="O45" s="17">
        <f>[2]!Abandon(G45,F$3,C45,D$3*60)</f>
        <v>0</v>
      </c>
      <c r="P45" s="6">
        <f t="shared" si="51"/>
        <v>0.72615892858868936</v>
      </c>
      <c r="R45" s="8">
        <v>0.79166666666666663</v>
      </c>
      <c r="S45" s="13">
        <v>6.0136893437424829E-2</v>
      </c>
      <c r="T45" s="9">
        <f t="shared" si="4"/>
        <v>0</v>
      </c>
      <c r="U45" s="9">
        <f t="shared" si="52"/>
        <v>9.5238095238095237</v>
      </c>
      <c r="V45" s="9">
        <f t="shared" si="5"/>
        <v>0</v>
      </c>
      <c r="W45" s="9">
        <f t="shared" si="53"/>
        <v>126.50225083801151</v>
      </c>
      <c r="X45" s="2" t="e">
        <f ca="1">[3]!ErlangC_Agents(T45/60,U$3,0.9,V$3/60)</f>
        <v>#NAME?</v>
      </c>
      <c r="Y45" s="10">
        <f t="shared" si="54"/>
        <v>2.8446265005404792</v>
      </c>
      <c r="Z45" s="10">
        <f t="shared" si="6"/>
        <v>0</v>
      </c>
      <c r="AA45" s="2">
        <f>[1]!ErlangC_Agents(W45/60/T$7,U$6,0.8,V$6/60)</f>
        <v>23</v>
      </c>
      <c r="AB45" s="14" t="e">
        <f t="shared" ca="1" si="7"/>
        <v>#NAME?</v>
      </c>
      <c r="AC45" s="6" t="e">
        <f ca="1">[1]!ErlangC_ServiceLevel(T45/60,U$3,X45*(1-T$16),V$3/60)</f>
        <v>#VALUE!</v>
      </c>
      <c r="AD45" s="6">
        <f>[1]!ErlangC_ServiceLevel(W45/60/T$7,U$6,AA45*(1-T$16),V$6/60)</f>
        <v>0.69166052993487825</v>
      </c>
      <c r="AE45" s="14" t="e">
        <f ca="1">[1]!ErlangC_ASA(T45/60,U$3,X45*(1-T$16))*60</f>
        <v>#VALUE!</v>
      </c>
      <c r="AF45" s="17" t="e">
        <f ca="1">[4]!Abandon(X45,W$3,T45,U$3*60)</f>
        <v>#NAME?</v>
      </c>
      <c r="AG45" s="6" t="e">
        <f t="shared" ca="1" si="55"/>
        <v>#NAME?</v>
      </c>
      <c r="AI45" s="8">
        <v>0.79166666666666663</v>
      </c>
      <c r="AJ45" s="13">
        <v>6.0136893437424829E-2</v>
      </c>
      <c r="AK45" s="9">
        <f t="shared" si="8"/>
        <v>0</v>
      </c>
      <c r="AL45" s="9">
        <f t="shared" si="56"/>
        <v>10.666666666666666</v>
      </c>
      <c r="AM45" s="9">
        <f t="shared" si="9"/>
        <v>0</v>
      </c>
      <c r="AN45" s="9">
        <f t="shared" si="57"/>
        <v>118.33388708654563</v>
      </c>
      <c r="AO45" s="2" t="e">
        <f ca="1">[3]!ErlangC_Agents(AK45/60,AL$3,0.9,AM$3/60)</f>
        <v>#NAME?</v>
      </c>
      <c r="AP45" s="10">
        <f t="shared" si="58"/>
        <v>3.1859816806053365</v>
      </c>
      <c r="AQ45" s="10">
        <f t="shared" si="10"/>
        <v>0</v>
      </c>
      <c r="AR45" s="2">
        <f>[1]!ErlangC_Agents(AN45/60/AK$7,AL$6,0.8,AM$6/60)</f>
        <v>22</v>
      </c>
      <c r="AS45" s="14" t="e">
        <f t="shared" ca="1" si="11"/>
        <v>#NAME?</v>
      </c>
      <c r="AT45" s="6" t="e">
        <f ca="1">[1]!ErlangC_ServiceLevel(AK45/60,AL$3,AO45*(1-AK$16),AM$3/60)</f>
        <v>#VALUE!</v>
      </c>
      <c r="AU45" s="6">
        <f>[1]!ErlangC_ServiceLevel(AN45/60/AK$7,AL$6,AR45*(1-AK$16),AM$6/60)</f>
        <v>0.68198264880777637</v>
      </c>
      <c r="AV45" s="14" t="e">
        <f ca="1">[1]!ErlangC_ASA(AK45/60,AL$3,AO45*(1-AK$16))*60</f>
        <v>#VALUE!</v>
      </c>
      <c r="AW45" s="17" t="e">
        <f ca="1">[4]!Abandon(AO45,AN$3,AK45,AL$3*60)</f>
        <v>#NAME?</v>
      </c>
      <c r="AX45" s="6" t="e">
        <f t="shared" ca="1" si="59"/>
        <v>#NAME?</v>
      </c>
      <c r="AZ45" s="8">
        <v>0.79166666666666663</v>
      </c>
      <c r="BA45" s="13">
        <v>6.0136893437424829E-2</v>
      </c>
      <c r="BB45" s="9">
        <f t="shared" si="12"/>
        <v>0</v>
      </c>
      <c r="BC45" s="9">
        <f t="shared" si="60"/>
        <v>10.133333333333333</v>
      </c>
      <c r="BD45" s="9">
        <f t="shared" si="13"/>
        <v>0</v>
      </c>
      <c r="BE45" s="9">
        <f t="shared" si="61"/>
        <v>112.25553441652636</v>
      </c>
      <c r="BF45" s="2">
        <f>[1]!ErlangC_Agents(BB45/60,BC$3,0.9,BD$3/60)</f>
        <v>1</v>
      </c>
      <c r="BG45" s="10">
        <f t="shared" si="62"/>
        <v>3.0266825965750699</v>
      </c>
      <c r="BH45" s="10">
        <f t="shared" si="14"/>
        <v>0</v>
      </c>
      <c r="BI45" s="2">
        <f>[1]!ErlangC_Agents(BE45/60/BB$7,BC$6,0.8,BD$6/60)</f>
        <v>20</v>
      </c>
      <c r="BJ45" s="14">
        <f t="shared" si="15"/>
        <v>24.026682596575071</v>
      </c>
      <c r="BK45" s="6">
        <f>[1]!ErlangC_ServiceLevel(BB45/60,BC$3,BF45*(1-BB$16),BD$3/60)</f>
        <v>1</v>
      </c>
      <c r="BL45" s="6">
        <f>[1]!ErlangC_ServiceLevel(BE45/60/BB$7,BC$6,BI45*(1-BB$16),BD$6/60)</f>
        <v>0.71114872359218917</v>
      </c>
      <c r="BM45" s="14">
        <f>[1]!ErlangC_ASA(BB45/60,BC$3,BF45*(1-BB$16))*60</f>
        <v>0</v>
      </c>
      <c r="BN45" s="17">
        <f>[2]!Abandon(BF45,BE$3,BB45,BC$3*60)</f>
        <v>0</v>
      </c>
      <c r="BO45" s="6">
        <f t="shared" si="63"/>
        <v>0.72661378254857389</v>
      </c>
      <c r="BQ45" s="8">
        <v>0.79166666666666663</v>
      </c>
      <c r="BR45" s="13">
        <v>6.0136893437424829E-2</v>
      </c>
      <c r="BS45" s="9">
        <f t="shared" si="16"/>
        <v>0</v>
      </c>
      <c r="BT45" s="9">
        <f t="shared" si="64"/>
        <v>9.4623655913978499</v>
      </c>
      <c r="BU45" s="9">
        <f t="shared" si="17"/>
        <v>0</v>
      </c>
      <c r="BV45" s="9">
        <f t="shared" si="65"/>
        <v>103.78463867426542</v>
      </c>
      <c r="BW45" s="2" t="e">
        <f ca="1">[3]!ErlangC_Agents(BS45/60,BT$3,0.9,BU$3/60)</f>
        <v>#NAME?</v>
      </c>
      <c r="BX45" s="10">
        <f t="shared" si="66"/>
        <v>2.8262740715047343</v>
      </c>
      <c r="BY45" s="10">
        <f t="shared" si="18"/>
        <v>0</v>
      </c>
      <c r="BZ45" s="2">
        <f>[1]!ErlangC_Agents(BV45/60/BS$7,BT$6,0.8,BU$6/60)</f>
        <v>19</v>
      </c>
      <c r="CA45" s="14" t="e">
        <f t="shared" ca="1" si="19"/>
        <v>#NAME?</v>
      </c>
      <c r="CB45" s="6" t="e">
        <f ca="1">[3]!ErlangC_ServiceLevel(BS45/60,BT$3,BW45*(1-BS$16),BU$3/60)</f>
        <v>#NAME?</v>
      </c>
      <c r="CC45" s="6">
        <f>[1]!ErlangC_ServiceLevel(BV45/60/BS$7,BT$6,BZ45*(1-BS$16),BU$6/60)</f>
        <v>0.74613354744876115</v>
      </c>
      <c r="CD45" s="14" t="e">
        <f ca="1">[3]!ErlangC_ASA(BS45/60,BT$3,BW45*(1-BS$16))*60</f>
        <v>#NAME?</v>
      </c>
      <c r="CE45" s="17" t="e">
        <f ca="1">[4]!Abandon(BW45,BV$3,BS45,BT$3*60)</f>
        <v>#NAME?</v>
      </c>
      <c r="CF45" s="6" t="e">
        <f t="shared" ca="1" si="67"/>
        <v>#NAME?</v>
      </c>
      <c r="CH45" s="8">
        <v>0.79166666666666663</v>
      </c>
      <c r="CI45" s="13">
        <v>6.0136893437424829E-2</v>
      </c>
      <c r="CJ45" s="9">
        <f t="shared" si="20"/>
        <v>0</v>
      </c>
      <c r="CK45" s="9">
        <f t="shared" si="68"/>
        <v>8.8888888888888893</v>
      </c>
      <c r="CL45" s="9">
        <f t="shared" si="21"/>
        <v>0</v>
      </c>
      <c r="CM45" s="9">
        <f t="shared" si="69"/>
        <v>110.25097130194551</v>
      </c>
      <c r="CN45" s="2">
        <f>[1]!ErlangC_Agents(CJ45/60,CK$3,0.9,CL$3/60)</f>
        <v>1</v>
      </c>
      <c r="CO45" s="10">
        <f t="shared" si="70"/>
        <v>2.6549847338377806</v>
      </c>
      <c r="CP45" s="10">
        <f t="shared" si="22"/>
        <v>0</v>
      </c>
      <c r="CQ45" s="2">
        <f>[1]!ErlangC_Agents(CM45/60/CJ$7,CK$6,0.8,CL$6/60)</f>
        <v>20</v>
      </c>
      <c r="CR45" s="14">
        <f t="shared" si="23"/>
        <v>23.654984733837779</v>
      </c>
      <c r="CS45" s="6">
        <f>[1]!ErlangC_ServiceLevel(CJ45/60,CK$3,CN45*(1-CJ$16),CL$3/60)</f>
        <v>1</v>
      </c>
      <c r="CT45" s="6">
        <f>[1]!ErlangC_ServiceLevel(CM45/60/CJ$7,CK$6,CQ45*(1-CJ$16),CL$6/60)</f>
        <v>0.71288691156330386</v>
      </c>
      <c r="CU45" s="14">
        <f>[1]!ErlangC_ASA(CJ45/60,CK$3,CN45*(1-CJ$16))*60</f>
        <v>0</v>
      </c>
      <c r="CV45" s="17">
        <f>[2]!Abandon(CN45,CM$3,CJ45,CK$3*60)</f>
        <v>0</v>
      </c>
      <c r="CW45" s="6">
        <f t="shared" si="71"/>
        <v>0.72845619782848259</v>
      </c>
      <c r="CY45" s="8">
        <v>0.79166666666666663</v>
      </c>
      <c r="CZ45" s="13">
        <v>5.05865476750713E-2</v>
      </c>
      <c r="DA45" s="9">
        <f t="shared" si="24"/>
        <v>0</v>
      </c>
      <c r="DB45" s="9">
        <f t="shared" si="72"/>
        <v>6.021505376344086</v>
      </c>
      <c r="DC45" s="9">
        <f t="shared" si="25"/>
        <v>0</v>
      </c>
      <c r="DD45" s="9">
        <f t="shared" si="73"/>
        <v>35.900130608115113</v>
      </c>
      <c r="DE45" s="2">
        <f>[1]!ErlangC_Agents(DA45/60,DB$3,0.9,DC$3/60)</f>
        <v>1</v>
      </c>
      <c r="DF45" s="10">
        <f t="shared" si="74"/>
        <v>2.1582456546036148</v>
      </c>
      <c r="DG45" s="10">
        <f t="shared" si="26"/>
        <v>0</v>
      </c>
      <c r="DH45" s="2">
        <f>[1]!ErlangC_Agents(DD45/60/DA$7,DB$6,0.8,DC$6/60)</f>
        <v>11</v>
      </c>
      <c r="DI45" s="14">
        <f t="shared" si="27"/>
        <v>14.158245654603615</v>
      </c>
      <c r="DJ45" s="6">
        <f>[1]!ErlangC_ServiceLevel(DA45/60,DB$3,DE45*(1-DA$16),DC$3/60)</f>
        <v>1</v>
      </c>
      <c r="DK45" s="6">
        <f>[1]!ErlangC_ServiceLevel(DD45/60/DA$7,DB$6,DH45*(1-DA$16),DC$6/60)</f>
        <v>0.65264163829795618</v>
      </c>
      <c r="DL45" s="14">
        <f>[1]!ErlangC_ASA(DA45/60,DB$3,DE45*(1-DA$16))*60</f>
        <v>0</v>
      </c>
      <c r="DM45" s="17">
        <f>[2]!Abandon(DE45,DD$3,DA45,DB$3*60)</f>
        <v>0</v>
      </c>
      <c r="DN45" s="6">
        <f t="shared" si="75"/>
        <v>0.64853429592010026</v>
      </c>
      <c r="DP45" s="8">
        <v>0.79166666666666663</v>
      </c>
      <c r="DQ45" s="13">
        <v>5.05865476750713E-2</v>
      </c>
      <c r="DR45" s="9">
        <f t="shared" si="28"/>
        <v>0</v>
      </c>
      <c r="DS45" s="9">
        <f t="shared" si="76"/>
        <v>6.021505376344086</v>
      </c>
      <c r="DT45" s="9">
        <f t="shared" si="29"/>
        <v>0</v>
      </c>
      <c r="DU45" s="9">
        <f t="shared" si="77"/>
        <v>34.268306489564424</v>
      </c>
      <c r="DV45" s="2">
        <f>[1]!ErlangC_Agents(DR45/60,DS$3,0.9,DT$3/60)</f>
        <v>1</v>
      </c>
      <c r="DW45" s="10">
        <f t="shared" si="78"/>
        <v>2.1582456546036148</v>
      </c>
      <c r="DX45" s="10">
        <f t="shared" si="30"/>
        <v>0</v>
      </c>
      <c r="DY45" s="2">
        <f>[1]!ErlangC_Agents(DU45/60/DR$7,DS$6,0.8,DT$6/60)</f>
        <v>11</v>
      </c>
      <c r="DZ45" s="14">
        <f t="shared" si="31"/>
        <v>14.158245654603615</v>
      </c>
      <c r="EA45" s="6">
        <f>[1]!ErlangC_ServiceLevel(DR45/60,DS$3,DV45*(1-DR$16),DT$3/60)</f>
        <v>1</v>
      </c>
      <c r="EB45" s="6">
        <f>[1]!ErlangC_ServiceLevel(DU45/60/DR$7,DS$6,DY45*(1-DR$16),DT$6/60)</f>
        <v>0.72517637811717961</v>
      </c>
      <c r="EC45" s="14">
        <f>[1]!ErlangC_ASA(DR45/60,DS$3,DV45*(1-DR$16))*60</f>
        <v>0</v>
      </c>
      <c r="ED45" s="17">
        <f>[2]!Abandon(DV45,DU$3,DR45,DS$3*60)</f>
        <v>0</v>
      </c>
      <c r="EE45" s="6">
        <f t="shared" si="79"/>
        <v>0.62292183017069847</v>
      </c>
      <c r="EG45" s="8">
        <v>0.79166666666666663</v>
      </c>
      <c r="EH45" s="13">
        <v>5.05865476750713E-2</v>
      </c>
      <c r="EI45" s="9">
        <f t="shared" si="32"/>
        <v>0</v>
      </c>
      <c r="EJ45" s="9">
        <f t="shared" si="80"/>
        <v>6.2222222222222232</v>
      </c>
      <c r="EK45" s="9">
        <f t="shared" si="33"/>
        <v>0</v>
      </c>
      <c r="EL45" s="9">
        <f t="shared" si="81"/>
        <v>35.410583372549908</v>
      </c>
      <c r="EM45" s="2">
        <f>[1]!ErlangC_Agents(EI45/60,EJ$3,0.9,EK$3/60)</f>
        <v>1</v>
      </c>
      <c r="EN45" s="10">
        <f t="shared" si="82"/>
        <v>2.2301871764237364</v>
      </c>
      <c r="EO45" s="10">
        <f t="shared" si="34"/>
        <v>0</v>
      </c>
      <c r="EP45" s="2">
        <f>[1]!ErlangC_Agents(EL45/60/EI$7,EJ$6,0.8,EK$6/60)</f>
        <v>11</v>
      </c>
      <c r="EQ45" s="14">
        <f t="shared" si="35"/>
        <v>14.230187176423737</v>
      </c>
      <c r="ER45" s="6">
        <f>[1]!ErlangC_ServiceLevel(EI45/60,EJ$3,EM45*(1-EI$16),EK$3/60)</f>
        <v>1</v>
      </c>
      <c r="ES45" s="6">
        <f>[1]!ErlangC_ServiceLevel(EL45/60/EI$7,EJ$6,EP45*(1-EI$16),EK$6/60)</f>
        <v>0.67564192793029909</v>
      </c>
      <c r="ET45" s="14">
        <f>[1]!ErlangC_ASA(EI45/60,EJ$3,EM45*(1-EI$16))*60</f>
        <v>0</v>
      </c>
      <c r="EU45" s="17">
        <f>[2]!Abandon(EM45,EL$3,EI45,EJ$3*60)</f>
        <v>0</v>
      </c>
      <c r="EV45" s="6">
        <f t="shared" si="83"/>
        <v>0.640431700489277</v>
      </c>
      <c r="EX45" s="8">
        <v>0.79166666666666663</v>
      </c>
      <c r="EY45" s="13">
        <v>5.05865476750713E-2</v>
      </c>
      <c r="EZ45" s="9">
        <f t="shared" si="36"/>
        <v>0</v>
      </c>
      <c r="FA45" s="9">
        <f t="shared" si="84"/>
        <v>6.021505376344086</v>
      </c>
      <c r="FB45" s="9">
        <f t="shared" si="37"/>
        <v>0</v>
      </c>
      <c r="FC45" s="9">
        <f t="shared" si="85"/>
        <v>34.268306489564424</v>
      </c>
      <c r="FD45" s="2">
        <f>[1]!ErlangC_Agents(EZ45/60,FA$3,0.9,FB$3/60)</f>
        <v>1</v>
      </c>
      <c r="FE45" s="10">
        <f t="shared" si="86"/>
        <v>2.1582456546036148</v>
      </c>
      <c r="FF45" s="10">
        <f t="shared" si="38"/>
        <v>0</v>
      </c>
      <c r="FG45" s="2">
        <f>[1]!ErlangC_Agents(FC45/60/EZ$7,FA$6,0.8,FB$6/60)</f>
        <v>11</v>
      </c>
      <c r="FH45" s="14">
        <f t="shared" si="39"/>
        <v>14.158245654603615</v>
      </c>
      <c r="FI45" s="6">
        <f>[1]!ErlangC_ServiceLevel(EZ45/60,FA$3,FD45*(1-EZ$16),FB$3/60)</f>
        <v>1</v>
      </c>
      <c r="FJ45" s="6">
        <f>[1]!ErlangC_ServiceLevel(FC45/60/EZ$7,FA$6,FG45*(1-EZ$16),FB$6/60)</f>
        <v>0.72517637811717961</v>
      </c>
      <c r="FK45" s="14">
        <f>[1]!ErlangC_ASA(EZ45/60,FA$3,FD45*(1-EZ$16))*60</f>
        <v>0</v>
      </c>
      <c r="FL45" s="17">
        <f>[2]!Abandon(FD45,FC$3,EZ45,FA$3*60)</f>
        <v>0</v>
      </c>
      <c r="FM45" s="6">
        <f t="shared" si="87"/>
        <v>0.62292183017069847</v>
      </c>
      <c r="FO45" s="8">
        <v>0.79166666666666663</v>
      </c>
      <c r="FP45" s="13">
        <v>5.05865476750713E-2</v>
      </c>
      <c r="FQ45" s="9">
        <f t="shared" si="40"/>
        <v>0</v>
      </c>
      <c r="FR45" s="9">
        <f t="shared" si="88"/>
        <v>6.2222222222222232</v>
      </c>
      <c r="FS45" s="9">
        <f t="shared" si="41"/>
        <v>0</v>
      </c>
      <c r="FT45" s="9">
        <f t="shared" si="89"/>
        <v>36.253692500467764</v>
      </c>
      <c r="FU45" s="2">
        <f>[1]!ErlangC_Agents(FQ45/60,FR$3,0.9,FS$3/60)</f>
        <v>1</v>
      </c>
      <c r="FV45" s="10">
        <f t="shared" si="90"/>
        <v>2.2301871764237364</v>
      </c>
      <c r="FW45" s="10">
        <f t="shared" si="42"/>
        <v>0</v>
      </c>
      <c r="FX45" s="2">
        <f>[1]!ErlangC_Agents(FT45/60/FQ$7,FR$6,0.8,FS$6/60)</f>
        <v>12</v>
      </c>
      <c r="FY45" s="14">
        <f t="shared" si="43"/>
        <v>15.230187176423737</v>
      </c>
      <c r="FZ45" s="6">
        <f>[1]!ErlangC_ServiceLevel(FQ45/60,FR$3,FU45*(1-FQ$16),FS$3/60)</f>
        <v>1</v>
      </c>
      <c r="GA45" s="6">
        <f>[1]!ErlangC_ServiceLevel(FT45/60/FQ$7,FR$6,FX45*(1-FQ$16),FS$6/60)</f>
        <v>0.7965491051443967</v>
      </c>
      <c r="GB45" s="14">
        <f>[1]!ErlangC_ASA(FQ45/60,FR$3,FU45*(1-FQ$16))*60</f>
        <v>0</v>
      </c>
      <c r="GC45" s="17">
        <f>[2]!Abandon(FU45,FT$3,FQ45,FR$3*60)</f>
        <v>0</v>
      </c>
      <c r="GD45" s="6">
        <f t="shared" si="91"/>
        <v>0.61068327315485216</v>
      </c>
      <c r="GF45" s="8">
        <v>0.79166666666666663</v>
      </c>
      <c r="GG45" s="13">
        <v>5.05865476750713E-2</v>
      </c>
      <c r="GH45" s="9">
        <f t="shared" si="44"/>
        <v>0</v>
      </c>
      <c r="GI45" s="9">
        <f t="shared" si="92"/>
        <v>6.021505376344086</v>
      </c>
      <c r="GJ45" s="9">
        <f t="shared" si="45"/>
        <v>0</v>
      </c>
      <c r="GK45" s="9">
        <f t="shared" si="93"/>
        <v>35.900130608115113</v>
      </c>
      <c r="GL45" s="2">
        <f>[1]!ErlangC_Agents(GH45/60,GI$3,0.9,GJ$3/60)</f>
        <v>1</v>
      </c>
      <c r="GM45" s="10">
        <f t="shared" si="94"/>
        <v>2.1582456546036148</v>
      </c>
      <c r="GN45" s="10">
        <f t="shared" si="46"/>
        <v>0</v>
      </c>
      <c r="GO45" s="2">
        <f>[1]!ErlangC_Agents(GK45/60/GH$7,GI$6,0.8,GJ$6/60)</f>
        <v>11</v>
      </c>
      <c r="GP45" s="14">
        <f t="shared" si="47"/>
        <v>14.158245654603615</v>
      </c>
      <c r="GQ45" s="6">
        <f>[1]!ErlangC_ServiceLevel(GH45/60,GI$3,GL45*(1-GH$16),GJ$3/60)</f>
        <v>1</v>
      </c>
      <c r="GR45" s="6">
        <f>[1]!ErlangC_ServiceLevel(GK45/60/GH$7,GI$6,GO45*(1-GH$16),GJ$6/60)</f>
        <v>0.65264163829795618</v>
      </c>
      <c r="GS45" s="14">
        <f>[1]!ErlangC_ASA(GH45/60,GI$3,GL45*(1-GH$16))*60</f>
        <v>0</v>
      </c>
      <c r="GT45" s="17">
        <f>[2]!Abandon(GL45,GK$3,GH45,GI$3*60)</f>
        <v>0</v>
      </c>
      <c r="GU45" s="6">
        <f t="shared" si="95"/>
        <v>0.64853429592010026</v>
      </c>
    </row>
    <row r="46" spans="1:203">
      <c r="A46" s="8">
        <v>0.83333333333333337</v>
      </c>
      <c r="B46" s="13">
        <v>5.1936407968685074E-2</v>
      </c>
      <c r="C46" s="9">
        <f t="shared" si="0"/>
        <v>0</v>
      </c>
      <c r="D46" s="9">
        <f t="shared" si="48"/>
        <v>10.322580645161292</v>
      </c>
      <c r="E46" s="9">
        <f t="shared" si="1"/>
        <v>0</v>
      </c>
      <c r="F46" s="9">
        <f t="shared" si="49"/>
        <v>107.5586255351478</v>
      </c>
      <c r="G46" s="2">
        <f>[1]!ErlangC_Agents(C46/60,D$3,0.9,E$3/60)</f>
        <v>1</v>
      </c>
      <c r="H46" s="10">
        <f t="shared" si="50"/>
        <v>2.7748872702046485</v>
      </c>
      <c r="I46" s="10">
        <f t="shared" si="2"/>
        <v>0</v>
      </c>
      <c r="J46" s="2">
        <f>[1]!ErlangC_Agents(F46/60/C$7,D$6,0.8,E$6/60)</f>
        <v>18</v>
      </c>
      <c r="K46" s="14">
        <f t="shared" si="3"/>
        <v>21.774887270204648</v>
      </c>
      <c r="L46" s="6">
        <f>[1]!ErlangC_ServiceLevel(C46/60,D$3,G46*(1-C$16),E$3/60)</f>
        <v>1</v>
      </c>
      <c r="M46" s="6">
        <f>[1]!ErlangC_ServiceLevel(F46/60/C$7,D$6,J46*(1-C$16),E$6/60)</f>
        <v>0.76287052880445327</v>
      </c>
      <c r="N46" s="14">
        <f>[1]!ErlangC_ASA(C46/60,D$3,G46*(1-C$16))*60</f>
        <v>0</v>
      </c>
      <c r="O46" s="17">
        <f>[2]!Abandon(G46,F$3,C46,D$3*60)</f>
        <v>0</v>
      </c>
      <c r="P46" s="6">
        <f t="shared" si="51"/>
        <v>0.69443580046168896</v>
      </c>
      <c r="R46" s="8">
        <v>0.83333333333333337</v>
      </c>
      <c r="S46" s="13">
        <v>5.1936407968685074E-2</v>
      </c>
      <c r="T46" s="9">
        <f t="shared" si="4"/>
        <v>0</v>
      </c>
      <c r="U46" s="9">
        <f t="shared" si="52"/>
        <v>9.5238095238095237</v>
      </c>
      <c r="V46" s="9">
        <f t="shared" si="5"/>
        <v>0</v>
      </c>
      <c r="W46" s="9">
        <f t="shared" si="53"/>
        <v>109.25194390555538</v>
      </c>
      <c r="X46" s="2" t="e">
        <f ca="1">[3]!ErlangC_Agents(T46/60,U$3,0.9,V$3/60)</f>
        <v>#NAME?</v>
      </c>
      <c r="Y46" s="10">
        <f t="shared" si="54"/>
        <v>2.8446265005404792</v>
      </c>
      <c r="Z46" s="10">
        <f t="shared" si="6"/>
        <v>0</v>
      </c>
      <c r="AA46" s="2">
        <f>[1]!ErlangC_Agents(W46/60/T$7,U$6,0.8,V$6/60)</f>
        <v>20</v>
      </c>
      <c r="AB46" s="14" t="e">
        <f t="shared" ca="1" si="7"/>
        <v>#NAME?</v>
      </c>
      <c r="AC46" s="6" t="e">
        <f ca="1">[1]!ErlangC_ServiceLevel(T46/60,U$3,X46*(1-T$16),V$3/60)</f>
        <v>#VALUE!</v>
      </c>
      <c r="AD46" s="6">
        <f>[1]!ErlangC_ServiceLevel(W46/60/T$7,U$6,AA46*(1-T$16),V$6/60)</f>
        <v>0.76331577793899985</v>
      </c>
      <c r="AE46" s="14" t="e">
        <f ca="1">[1]!ErlangC_ASA(T46/60,U$3,X46*(1-T$16))*60</f>
        <v>#VALUE!</v>
      </c>
      <c r="AF46" s="17" t="e">
        <f ca="1">[4]!Abandon(X46,W$3,T46,U$3*60)</f>
        <v>#NAME?</v>
      </c>
      <c r="AG46" s="6" t="e">
        <f t="shared" ca="1" si="55"/>
        <v>#NAME?</v>
      </c>
      <c r="AI46" s="8">
        <v>0.83333333333333337</v>
      </c>
      <c r="AJ46" s="13">
        <v>5.1936407968685074E-2</v>
      </c>
      <c r="AK46" s="9">
        <f t="shared" si="8"/>
        <v>0</v>
      </c>
      <c r="AL46" s="9">
        <f t="shared" si="56"/>
        <v>10.666666666666666</v>
      </c>
      <c r="AM46" s="9">
        <f t="shared" si="9"/>
        <v>0</v>
      </c>
      <c r="AN46" s="9">
        <f t="shared" si="57"/>
        <v>102.19744793838031</v>
      </c>
      <c r="AO46" s="2" t="e">
        <f ca="1">[3]!ErlangC_Agents(AK46/60,AL$3,0.9,AM$3/60)</f>
        <v>#NAME?</v>
      </c>
      <c r="AP46" s="10">
        <f t="shared" si="58"/>
        <v>3.1859816806053365</v>
      </c>
      <c r="AQ46" s="10">
        <f t="shared" si="10"/>
        <v>0</v>
      </c>
      <c r="AR46" s="2">
        <f>[1]!ErlangC_Agents(AN46/60/AK$7,AL$6,0.8,AM$6/60)</f>
        <v>19</v>
      </c>
      <c r="AS46" s="14" t="e">
        <f t="shared" ca="1" si="11"/>
        <v>#NAME?</v>
      </c>
      <c r="AT46" s="6" t="e">
        <f ca="1">[1]!ErlangC_ServiceLevel(AK46/60,AL$3,AO46*(1-AK$16),AM$3/60)</f>
        <v>#VALUE!</v>
      </c>
      <c r="AU46" s="6">
        <f>[1]!ErlangC_ServiceLevel(AN46/60/AK$7,AL$6,AR46*(1-AK$16),AM$6/60)</f>
        <v>0.7428536606312256</v>
      </c>
      <c r="AV46" s="14" t="e">
        <f ca="1">[1]!ErlangC_ASA(AK46/60,AL$3,AO46*(1-AK$16))*60</f>
        <v>#VALUE!</v>
      </c>
      <c r="AW46" s="17" t="e">
        <f ca="1">[4]!Abandon(AO46,AN$3,AK46,AL$3*60)</f>
        <v>#NAME?</v>
      </c>
      <c r="AX46" s="6" t="e">
        <f t="shared" ca="1" si="59"/>
        <v>#NAME?</v>
      </c>
      <c r="AZ46" s="8">
        <v>0.83333333333333337</v>
      </c>
      <c r="BA46" s="13">
        <v>5.1936407968685074E-2</v>
      </c>
      <c r="BB46" s="9">
        <f t="shared" si="12"/>
        <v>0</v>
      </c>
      <c r="BC46" s="9">
        <f t="shared" si="60"/>
        <v>10.133333333333333</v>
      </c>
      <c r="BD46" s="9">
        <f t="shared" si="13"/>
        <v>0</v>
      </c>
      <c r="BE46" s="9">
        <f t="shared" si="61"/>
        <v>96.947961541545482</v>
      </c>
      <c r="BF46" s="2">
        <f>[1]!ErlangC_Agents(BB46/60,BC$3,0.9,BD$3/60)</f>
        <v>1</v>
      </c>
      <c r="BG46" s="10">
        <f t="shared" si="62"/>
        <v>3.0266825965750699</v>
      </c>
      <c r="BH46" s="10">
        <f t="shared" si="14"/>
        <v>0</v>
      </c>
      <c r="BI46" s="2">
        <f>[1]!ErlangC_Agents(BE46/60/BB$7,BC$6,0.8,BD$6/60)</f>
        <v>18</v>
      </c>
      <c r="BJ46" s="14">
        <f t="shared" si="15"/>
        <v>22.026682596575071</v>
      </c>
      <c r="BK46" s="6">
        <f>[1]!ErlangC_ServiceLevel(BB46/60,BC$3,BF46*(1-BB$16),BD$3/60)</f>
        <v>1</v>
      </c>
      <c r="BL46" s="6">
        <f>[1]!ErlangC_ServiceLevel(BE46/60/BB$7,BC$6,BI46*(1-BB$16),BD$6/60)</f>
        <v>0.75240982231191023</v>
      </c>
      <c r="BM46" s="14">
        <f>[1]!ErlangC_ASA(BB46/60,BC$3,BF46*(1-BB$16))*60</f>
        <v>0</v>
      </c>
      <c r="BN46" s="17">
        <f>[2]!Abandon(BF46,BE$3,BB46,BC$3*60)</f>
        <v>0</v>
      </c>
      <c r="BO46" s="6">
        <f t="shared" si="63"/>
        <v>0.69496480614187572</v>
      </c>
      <c r="BQ46" s="8">
        <v>0.83333333333333337</v>
      </c>
      <c r="BR46" s="13">
        <v>5.1936407968685074E-2</v>
      </c>
      <c r="BS46" s="9">
        <f t="shared" si="16"/>
        <v>0</v>
      </c>
      <c r="BT46" s="9">
        <f t="shared" si="64"/>
        <v>9.4623655913978499</v>
      </c>
      <c r="BU46" s="9">
        <f t="shared" si="17"/>
        <v>0</v>
      </c>
      <c r="BV46" s="9">
        <f t="shared" si="65"/>
        <v>89.632187945956488</v>
      </c>
      <c r="BW46" s="2" t="e">
        <f ca="1">[3]!ErlangC_Agents(BS46/60,BT$3,0.9,BU$3/60)</f>
        <v>#NAME?</v>
      </c>
      <c r="BX46" s="10">
        <f t="shared" si="66"/>
        <v>2.8262740715047343</v>
      </c>
      <c r="BY46" s="10">
        <f t="shared" si="18"/>
        <v>0</v>
      </c>
      <c r="BZ46" s="2">
        <f>[1]!ErlangC_Agents(BV46/60/BS$7,BT$6,0.8,BU$6/60)</f>
        <v>17</v>
      </c>
      <c r="CA46" s="14" t="e">
        <f t="shared" ca="1" si="19"/>
        <v>#NAME?</v>
      </c>
      <c r="CB46" s="6" t="e">
        <f ca="1">[3]!ErlangC_ServiceLevel(BS46/60,BT$3,BW46*(1-BS$16),BU$3/60)</f>
        <v>#NAME?</v>
      </c>
      <c r="CC46" s="6">
        <f>[1]!ErlangC_ServiceLevel(BV46/60/BS$7,BT$6,BZ46*(1-BS$16),BU$6/60)</f>
        <v>0.76784726806615011</v>
      </c>
      <c r="CD46" s="14" t="e">
        <f ca="1">[3]!ErlangC_ASA(BS46/60,BT$3,BW46*(1-BS$16))*60</f>
        <v>#NAME?</v>
      </c>
      <c r="CE46" s="17" t="e">
        <f ca="1">[4]!Abandon(BW46,BV$3,BS46,BT$3*60)</f>
        <v>#NAME?</v>
      </c>
      <c r="CF46" s="6" t="e">
        <f t="shared" ca="1" si="67"/>
        <v>#NAME?</v>
      </c>
      <c r="CH46" s="8">
        <v>0.83333333333333337</v>
      </c>
      <c r="CI46" s="13">
        <v>5.1936407968685074E-2</v>
      </c>
      <c r="CJ46" s="9">
        <f t="shared" si="20"/>
        <v>0</v>
      </c>
      <c r="CK46" s="9">
        <f t="shared" si="68"/>
        <v>8.8888888888888893</v>
      </c>
      <c r="CL46" s="9">
        <f t="shared" si="21"/>
        <v>0</v>
      </c>
      <c r="CM46" s="9">
        <f t="shared" si="69"/>
        <v>95.216747942589294</v>
      </c>
      <c r="CN46" s="2">
        <f>[1]!ErlangC_Agents(CJ46/60,CK$3,0.9,CL$3/60)</f>
        <v>1</v>
      </c>
      <c r="CO46" s="10">
        <f t="shared" si="70"/>
        <v>2.6549847338377806</v>
      </c>
      <c r="CP46" s="10">
        <f t="shared" si="22"/>
        <v>0</v>
      </c>
      <c r="CQ46" s="2">
        <f>[1]!ErlangC_Agents(CM46/60/CJ$7,CK$6,0.8,CL$6/60)</f>
        <v>18</v>
      </c>
      <c r="CR46" s="14">
        <f t="shared" si="23"/>
        <v>21.654984733837779</v>
      </c>
      <c r="CS46" s="6">
        <f>[1]!ErlangC_ServiceLevel(CJ46/60,CK$3,CN46*(1-CJ$16),CL$3/60)</f>
        <v>1</v>
      </c>
      <c r="CT46" s="6">
        <f>[1]!ErlangC_ServiceLevel(CM46/60/CJ$7,CK$6,CQ46*(1-CJ$16),CL$6/60)</f>
        <v>0.75376892809543572</v>
      </c>
      <c r="CU46" s="14">
        <f>[1]!ErlangC_ASA(CJ46/60,CK$3,CN46*(1-CJ$16))*60</f>
        <v>0</v>
      </c>
      <c r="CV46" s="17">
        <f>[2]!Abandon(CN46,CM$3,CJ46,CK$3*60)</f>
        <v>0</v>
      </c>
      <c r="CW46" s="6">
        <f t="shared" si="71"/>
        <v>0.69655436058279319</v>
      </c>
      <c r="CY46" s="8">
        <v>0.83333333333333337</v>
      </c>
      <c r="CZ46" s="13">
        <v>4.2943567820106478E-2</v>
      </c>
      <c r="DA46" s="9">
        <f t="shared" si="24"/>
        <v>0</v>
      </c>
      <c r="DB46" s="9">
        <f t="shared" si="72"/>
        <v>6.021505376344086</v>
      </c>
      <c r="DC46" s="9">
        <f t="shared" si="25"/>
        <v>0</v>
      </c>
      <c r="DD46" s="9">
        <f t="shared" si="73"/>
        <v>30.476080388462659</v>
      </c>
      <c r="DE46" s="2">
        <f>[1]!ErlangC_Agents(DA46/60,DB$3,0.9,DC$3/60)</f>
        <v>1</v>
      </c>
      <c r="DF46" s="10">
        <f t="shared" si="74"/>
        <v>2.1582456546036148</v>
      </c>
      <c r="DG46" s="10">
        <f t="shared" si="26"/>
        <v>0</v>
      </c>
      <c r="DH46" s="2">
        <f>[1]!ErlangC_Agents(DD46/60/DA$7,DB$6,0.8,DC$6/60)</f>
        <v>10</v>
      </c>
      <c r="DI46" s="14">
        <f t="shared" si="27"/>
        <v>13.158245654603615</v>
      </c>
      <c r="DJ46" s="6">
        <f>[1]!ErlangC_ServiceLevel(DA46/60,DB$3,DE46*(1-DA$16),DC$3/60)</f>
        <v>1</v>
      </c>
      <c r="DK46" s="6">
        <f>[1]!ErlangC_ServiceLevel(DD46/60/DA$7,DB$6,DH46*(1-DA$16),DC$6/60)</f>
        <v>0.71649751213742763</v>
      </c>
      <c r="DL46" s="14">
        <f>[1]!ErlangC_ASA(DA46/60,DB$3,DE46*(1-DA$16))*60</f>
        <v>0</v>
      </c>
      <c r="DM46" s="17">
        <f>[2]!Abandon(DE46,DD$3,DA46,DB$3*60)</f>
        <v>0</v>
      </c>
      <c r="DN46" s="6">
        <f t="shared" si="75"/>
        <v>0.60621784949160606</v>
      </c>
      <c r="DP46" s="8">
        <v>0.83333333333333337</v>
      </c>
      <c r="DQ46" s="13">
        <v>4.2943567820106478E-2</v>
      </c>
      <c r="DR46" s="9">
        <f t="shared" si="28"/>
        <v>0</v>
      </c>
      <c r="DS46" s="9">
        <f t="shared" si="76"/>
        <v>6.021505376344086</v>
      </c>
      <c r="DT46" s="9">
        <f t="shared" si="29"/>
        <v>0</v>
      </c>
      <c r="DU46" s="9">
        <f t="shared" si="77"/>
        <v>29.090804007168902</v>
      </c>
      <c r="DV46" s="2">
        <f>[1]!ErlangC_Agents(DR46/60,DS$3,0.9,DT$3/60)</f>
        <v>1</v>
      </c>
      <c r="DW46" s="10">
        <f t="shared" si="78"/>
        <v>2.1582456546036148</v>
      </c>
      <c r="DX46" s="10">
        <f t="shared" si="30"/>
        <v>0</v>
      </c>
      <c r="DY46" s="2">
        <f>[1]!ErlangC_Agents(DU46/60/DR$7,DS$6,0.8,DT$6/60)</f>
        <v>10</v>
      </c>
      <c r="DZ46" s="14">
        <f t="shared" si="31"/>
        <v>13.158245654603615</v>
      </c>
      <c r="EA46" s="6">
        <f>[1]!ErlangC_ServiceLevel(DR46/60,DS$3,DV46*(1-DR$16),DT$3/60)</f>
        <v>1</v>
      </c>
      <c r="EB46" s="6">
        <f>[1]!ErlangC_ServiceLevel(DU46/60/DR$7,DS$6,DY46*(1-DR$16),DT$6/60)</f>
        <v>0.77337968594427864</v>
      </c>
      <c r="EC46" s="14">
        <f>[1]!ErlangC_ASA(DR46/60,DS$3,DV46*(1-DR$16))*60</f>
        <v>0</v>
      </c>
      <c r="ED46" s="17">
        <f>[2]!Abandon(DV46,DU$3,DR46,DS$3*60)</f>
        <v>0</v>
      </c>
      <c r="EE46" s="6">
        <f t="shared" si="79"/>
        <v>0.58282269455046432</v>
      </c>
      <c r="EG46" s="8">
        <v>0.83333333333333337</v>
      </c>
      <c r="EH46" s="13">
        <v>4.2943567820106478E-2</v>
      </c>
      <c r="EI46" s="9">
        <f t="shared" si="32"/>
        <v>0</v>
      </c>
      <c r="EJ46" s="9">
        <f t="shared" si="80"/>
        <v>6.2222222222222232</v>
      </c>
      <c r="EK46" s="9">
        <f t="shared" si="33"/>
        <v>0</v>
      </c>
      <c r="EL46" s="9">
        <f t="shared" si="81"/>
        <v>30.060497474074534</v>
      </c>
      <c r="EM46" s="2">
        <f>[1]!ErlangC_Agents(EI46/60,EJ$3,0.9,EK$3/60)</f>
        <v>1</v>
      </c>
      <c r="EN46" s="10">
        <f t="shared" si="82"/>
        <v>2.2301871764237364</v>
      </c>
      <c r="EO46" s="10">
        <f t="shared" si="34"/>
        <v>0</v>
      </c>
      <c r="EP46" s="2">
        <f>[1]!ErlangC_Agents(EL46/60/EI$7,EJ$6,0.8,EK$6/60)</f>
        <v>10</v>
      </c>
      <c r="EQ46" s="14">
        <f t="shared" si="35"/>
        <v>13.230187176423737</v>
      </c>
      <c r="ER46" s="6">
        <f>[1]!ErlangC_ServiceLevel(EI46/60,EJ$3,EM46*(1-EI$16),EK$3/60)</f>
        <v>1</v>
      </c>
      <c r="ES46" s="6">
        <f>[1]!ErlangC_ServiceLevel(EL46/60/EI$7,EJ$6,EP46*(1-EI$16),EK$6/60)</f>
        <v>0.73448391586861173</v>
      </c>
      <c r="ET46" s="14">
        <f>[1]!ErlangC_ASA(EI46/60,EJ$3,EM46*(1-EI$16))*60</f>
        <v>0</v>
      </c>
      <c r="EU46" s="17">
        <f>[2]!Abandon(EM46,EL$3,EI46,EJ$3*60)</f>
        <v>0</v>
      </c>
      <c r="EV46" s="6">
        <f t="shared" si="83"/>
        <v>0.5989752743907043</v>
      </c>
      <c r="EX46" s="8">
        <v>0.83333333333333337</v>
      </c>
      <c r="EY46" s="13">
        <v>4.2943567820106478E-2</v>
      </c>
      <c r="EZ46" s="9">
        <f t="shared" si="36"/>
        <v>0</v>
      </c>
      <c r="FA46" s="9">
        <f t="shared" si="84"/>
        <v>6.021505376344086</v>
      </c>
      <c r="FB46" s="9">
        <f t="shared" si="37"/>
        <v>0</v>
      </c>
      <c r="FC46" s="9">
        <f t="shared" si="85"/>
        <v>29.090804007168902</v>
      </c>
      <c r="FD46" s="2">
        <f>[1]!ErlangC_Agents(EZ46/60,FA$3,0.9,FB$3/60)</f>
        <v>1</v>
      </c>
      <c r="FE46" s="10">
        <f t="shared" si="86"/>
        <v>2.1582456546036148</v>
      </c>
      <c r="FF46" s="10">
        <f t="shared" si="38"/>
        <v>0</v>
      </c>
      <c r="FG46" s="2">
        <f>[1]!ErlangC_Agents(FC46/60/EZ$7,FA$6,0.8,FB$6/60)</f>
        <v>10</v>
      </c>
      <c r="FH46" s="14">
        <f t="shared" si="39"/>
        <v>13.158245654603615</v>
      </c>
      <c r="FI46" s="6">
        <f>[1]!ErlangC_ServiceLevel(EZ46/60,FA$3,FD46*(1-EZ$16),FB$3/60)</f>
        <v>1</v>
      </c>
      <c r="FJ46" s="6">
        <f>[1]!ErlangC_ServiceLevel(FC46/60/EZ$7,FA$6,FG46*(1-EZ$16),FB$6/60)</f>
        <v>0.77337968594427864</v>
      </c>
      <c r="FK46" s="14">
        <f>[1]!ErlangC_ASA(EZ46/60,FA$3,FD46*(1-EZ$16))*60</f>
        <v>0</v>
      </c>
      <c r="FL46" s="17">
        <f>[2]!Abandon(FD46,FC$3,EZ46,FA$3*60)</f>
        <v>0</v>
      </c>
      <c r="FM46" s="6">
        <f t="shared" si="87"/>
        <v>0.58282269455046432</v>
      </c>
      <c r="FO46" s="8">
        <v>0.83333333333333337</v>
      </c>
      <c r="FP46" s="13">
        <v>4.2943567820106478E-2</v>
      </c>
      <c r="FQ46" s="9">
        <f t="shared" si="40"/>
        <v>0</v>
      </c>
      <c r="FR46" s="9">
        <f t="shared" si="88"/>
        <v>6.2222222222222232</v>
      </c>
      <c r="FS46" s="9">
        <f t="shared" si="41"/>
        <v>0</v>
      </c>
      <c r="FT46" s="9">
        <f t="shared" si="89"/>
        <v>30.77622360440964</v>
      </c>
      <c r="FU46" s="2">
        <f>[1]!ErlangC_Agents(FQ46/60,FR$3,0.9,FS$3/60)</f>
        <v>1</v>
      </c>
      <c r="FV46" s="10">
        <f t="shared" si="90"/>
        <v>2.2301871764237364</v>
      </c>
      <c r="FW46" s="10">
        <f t="shared" si="42"/>
        <v>0</v>
      </c>
      <c r="FX46" s="2">
        <f>[1]!ErlangC_Agents(FT46/60/FQ$7,FR$6,0.8,FS$6/60)</f>
        <v>10</v>
      </c>
      <c r="FY46" s="14">
        <f t="shared" si="43"/>
        <v>13.230187176423737</v>
      </c>
      <c r="FZ46" s="6">
        <f>[1]!ErlangC_ServiceLevel(FQ46/60,FR$3,FU46*(1-FQ$16),FS$3/60)</f>
        <v>1</v>
      </c>
      <c r="GA46" s="6">
        <f>[1]!ErlangC_ServiceLevel(FT46/60/FQ$7,FR$6,FX46*(1-FQ$16),FS$6/60)</f>
        <v>0.70300181444709176</v>
      </c>
      <c r="GB46" s="14">
        <f>[1]!ErlangC_ASA(FQ46/60,FR$3,FU46*(1-FQ$16))*60</f>
        <v>0</v>
      </c>
      <c r="GC46" s="17">
        <f>[2]!Abandon(FU46,FT$3,FQ46,FR$3*60)</f>
        <v>0</v>
      </c>
      <c r="GD46" s="6">
        <f t="shared" si="91"/>
        <v>0.61099704317331138</v>
      </c>
      <c r="GF46" s="8">
        <v>0.83333333333333337</v>
      </c>
      <c r="GG46" s="13">
        <v>4.2943567820106478E-2</v>
      </c>
      <c r="GH46" s="9">
        <f t="shared" si="44"/>
        <v>0</v>
      </c>
      <c r="GI46" s="9">
        <f t="shared" si="92"/>
        <v>6.021505376344086</v>
      </c>
      <c r="GJ46" s="9">
        <f t="shared" si="45"/>
        <v>0</v>
      </c>
      <c r="GK46" s="9">
        <f t="shared" si="93"/>
        <v>30.476080388462659</v>
      </c>
      <c r="GL46" s="2">
        <f>[1]!ErlangC_Agents(GH46/60,GI$3,0.9,GJ$3/60)</f>
        <v>1</v>
      </c>
      <c r="GM46" s="10">
        <f t="shared" si="94"/>
        <v>2.1582456546036148</v>
      </c>
      <c r="GN46" s="10">
        <f t="shared" si="46"/>
        <v>0</v>
      </c>
      <c r="GO46" s="2">
        <f>[1]!ErlangC_Agents(GK46/60/GH$7,GI$6,0.8,GJ$6/60)</f>
        <v>10</v>
      </c>
      <c r="GP46" s="14">
        <f t="shared" si="47"/>
        <v>13.158245654603615</v>
      </c>
      <c r="GQ46" s="6">
        <f>[1]!ErlangC_ServiceLevel(GH46/60,GI$3,GL46*(1-GH$16),GJ$3/60)</f>
        <v>1</v>
      </c>
      <c r="GR46" s="6">
        <f>[1]!ErlangC_ServiceLevel(GK46/60/GH$7,GI$6,GO46*(1-GH$16),GJ$6/60)</f>
        <v>0.71649751213742763</v>
      </c>
      <c r="GS46" s="14">
        <f>[1]!ErlangC_ASA(GH46/60,GI$3,GL46*(1-GH$16))*60</f>
        <v>0</v>
      </c>
      <c r="GT46" s="17">
        <f>[2]!Abandon(GL46,GK$3,GH46,GI$3*60)</f>
        <v>0</v>
      </c>
      <c r="GU46" s="6">
        <f t="shared" si="95"/>
        <v>0.60621784949160606</v>
      </c>
    </row>
    <row r="47" spans="1:203">
      <c r="A47" s="8">
        <v>0.875</v>
      </c>
      <c r="B47" s="13">
        <v>3.826893218745217E-2</v>
      </c>
      <c r="C47" s="9">
        <f t="shared" si="0"/>
        <v>0</v>
      </c>
      <c r="D47" s="9">
        <f t="shared" si="48"/>
        <v>10.322580645161292</v>
      </c>
      <c r="E47" s="9">
        <f t="shared" si="1"/>
        <v>0</v>
      </c>
      <c r="F47" s="9">
        <f t="shared" si="49"/>
        <v>79.253724078529984</v>
      </c>
      <c r="G47" s="2">
        <f>[1]!ErlangC_Agents(C47/60,D$3,0.9,E$3/60)</f>
        <v>1</v>
      </c>
      <c r="H47" s="10">
        <f t="shared" si="50"/>
        <v>2.7748872702046485</v>
      </c>
      <c r="I47" s="10">
        <f t="shared" si="2"/>
        <v>0</v>
      </c>
      <c r="J47" s="2">
        <f>[1]!ErlangC_Agents(F47/60/C$7,D$6,0.8,E$6/60)</f>
        <v>14</v>
      </c>
      <c r="K47" s="14">
        <f t="shared" si="3"/>
        <v>17.774887270204648</v>
      </c>
      <c r="L47" s="6">
        <f>[1]!ErlangC_ServiceLevel(C47/60,D$3,G47*(1-C$16),E$3/60)</f>
        <v>1</v>
      </c>
      <c r="M47" s="6">
        <f>[1]!ErlangC_ServiceLevel(F47/60/C$7,D$6,J47*(1-C$16),E$6/60)</f>
        <v>0.75912938316850354</v>
      </c>
      <c r="N47" s="14">
        <f>[1]!ErlangC_ASA(C47/60,D$3,G47*(1-C$16))*60</f>
        <v>0</v>
      </c>
      <c r="O47" s="17">
        <f>[2]!Abandon(G47,F$3,C47,D$3*60)</f>
        <v>0</v>
      </c>
      <c r="P47" s="6">
        <f t="shared" si="51"/>
        <v>0.64976233618496126</v>
      </c>
      <c r="R47" s="8">
        <v>0.875</v>
      </c>
      <c r="S47" s="13">
        <v>3.826893218745217E-2</v>
      </c>
      <c r="T47" s="9">
        <f t="shared" si="4"/>
        <v>0</v>
      </c>
      <c r="U47" s="9">
        <f t="shared" si="52"/>
        <v>9.5238095238095237</v>
      </c>
      <c r="V47" s="9">
        <f t="shared" si="5"/>
        <v>0</v>
      </c>
      <c r="W47" s="9">
        <f t="shared" si="53"/>
        <v>80.501432351461887</v>
      </c>
      <c r="X47" s="2" t="e">
        <f ca="1">[3]!ErlangC_Agents(T47/60,U$3,0.9,V$3/60)</f>
        <v>#NAME?</v>
      </c>
      <c r="Y47" s="10">
        <f t="shared" si="54"/>
        <v>2.8446265005404792</v>
      </c>
      <c r="Z47" s="10">
        <f t="shared" si="6"/>
        <v>0</v>
      </c>
      <c r="AA47" s="2">
        <f>[1]!ErlangC_Agents(W47/60/T$7,U$6,0.8,V$6/60)</f>
        <v>15</v>
      </c>
      <c r="AB47" s="14" t="e">
        <f t="shared" ca="1" si="7"/>
        <v>#NAME?</v>
      </c>
      <c r="AC47" s="6" t="e">
        <f ca="1">[1]!ErlangC_ServiceLevel(T47/60,U$3,X47*(1-T$16),V$3/60)</f>
        <v>#VALUE!</v>
      </c>
      <c r="AD47" s="6">
        <f>[1]!ErlangC_ServiceLevel(W47/60/T$7,U$6,AA47*(1-T$16),V$6/60)</f>
        <v>0.69255197772406529</v>
      </c>
      <c r="AE47" s="14" t="e">
        <f ca="1">[1]!ErlangC_ASA(T47/60,U$3,X47*(1-T$16))*60</f>
        <v>#VALUE!</v>
      </c>
      <c r="AF47" s="17" t="e">
        <f ca="1">[4]!Abandon(X47,W$3,T47,U$3*60)</f>
        <v>#NAME?</v>
      </c>
      <c r="AG47" s="6" t="e">
        <f t="shared" ca="1" si="55"/>
        <v>#NAME?</v>
      </c>
      <c r="AI47" s="8">
        <v>0.875</v>
      </c>
      <c r="AJ47" s="13">
        <v>3.826893218745217E-2</v>
      </c>
      <c r="AK47" s="9">
        <f t="shared" si="8"/>
        <v>0</v>
      </c>
      <c r="AL47" s="9">
        <f t="shared" si="56"/>
        <v>10.666666666666666</v>
      </c>
      <c r="AM47" s="9">
        <f t="shared" si="9"/>
        <v>0</v>
      </c>
      <c r="AN47" s="9">
        <f t="shared" si="57"/>
        <v>75.303382691438145</v>
      </c>
      <c r="AO47" s="2" t="e">
        <f ca="1">[3]!ErlangC_Agents(AK47/60,AL$3,0.9,AM$3/60)</f>
        <v>#NAME?</v>
      </c>
      <c r="AP47" s="10">
        <f t="shared" si="58"/>
        <v>3.1859816806053365</v>
      </c>
      <c r="AQ47" s="10">
        <f t="shared" si="10"/>
        <v>0</v>
      </c>
      <c r="AR47" s="2">
        <f>[1]!ErlangC_Agents(AN47/60/AK$7,AL$6,0.8,AM$6/60)</f>
        <v>15</v>
      </c>
      <c r="AS47" s="14" t="e">
        <f t="shared" ca="1" si="11"/>
        <v>#NAME?</v>
      </c>
      <c r="AT47" s="6" t="e">
        <f ca="1">[1]!ErlangC_ServiceLevel(AK47/60,AL$3,AO47*(1-AK$16),AM$3/60)</f>
        <v>#VALUE!</v>
      </c>
      <c r="AU47" s="6">
        <f>[1]!ErlangC_ServiceLevel(AN47/60/AK$7,AL$6,AR47*(1-AK$16),AM$6/60)</f>
        <v>0.77270400155201158</v>
      </c>
      <c r="AV47" s="14" t="e">
        <f ca="1">[1]!ErlangC_ASA(AK47/60,AL$3,AO47*(1-AK$16))*60</f>
        <v>#VALUE!</v>
      </c>
      <c r="AW47" s="17" t="e">
        <f ca="1">[4]!Abandon(AO47,AN$3,AK47,AL$3*60)</f>
        <v>#NAME?</v>
      </c>
      <c r="AX47" s="6" t="e">
        <f t="shared" ca="1" si="59"/>
        <v>#NAME?</v>
      </c>
      <c r="AZ47" s="8">
        <v>0.875</v>
      </c>
      <c r="BA47" s="13">
        <v>3.826893218745217E-2</v>
      </c>
      <c r="BB47" s="9">
        <f t="shared" si="12"/>
        <v>0</v>
      </c>
      <c r="BC47" s="9">
        <f t="shared" si="60"/>
        <v>10.133333333333333</v>
      </c>
      <c r="BD47" s="9">
        <f t="shared" si="13"/>
        <v>0</v>
      </c>
      <c r="BE47" s="9">
        <f t="shared" si="61"/>
        <v>71.435340083244057</v>
      </c>
      <c r="BF47" s="2">
        <f>[1]!ErlangC_Agents(BB47/60,BC$3,0.9,BD$3/60)</f>
        <v>1</v>
      </c>
      <c r="BG47" s="10">
        <f t="shared" si="62"/>
        <v>3.0266825965750699</v>
      </c>
      <c r="BH47" s="10">
        <f t="shared" si="14"/>
        <v>0</v>
      </c>
      <c r="BI47" s="2">
        <f>[1]!ErlangC_Agents(BE47/60/BB$7,BC$6,0.8,BD$6/60)</f>
        <v>14</v>
      </c>
      <c r="BJ47" s="14">
        <f t="shared" si="15"/>
        <v>18.026682596575071</v>
      </c>
      <c r="BK47" s="6">
        <f>[1]!ErlangC_ServiceLevel(BB47/60,BC$3,BF47*(1-BB$16),BD$3/60)</f>
        <v>1</v>
      </c>
      <c r="BL47" s="6">
        <f>[1]!ErlangC_ServiceLevel(BE47/60/BB$7,BC$6,BI47*(1-BB$16),BD$6/60)</f>
        <v>0.7500075979614832</v>
      </c>
      <c r="BM47" s="14">
        <f>[1]!ErlangC_ASA(BB47/60,BC$3,BF47*(1-BB$16))*60</f>
        <v>0</v>
      </c>
      <c r="BN47" s="17">
        <f>[2]!Abandon(BF47,BE$3,BB47,BC$3*60)</f>
        <v>0</v>
      </c>
      <c r="BO47" s="6">
        <f t="shared" si="63"/>
        <v>0.650361111443853</v>
      </c>
      <c r="BQ47" s="8">
        <v>0.875</v>
      </c>
      <c r="BR47" s="13">
        <v>3.826893218745217E-2</v>
      </c>
      <c r="BS47" s="9">
        <f t="shared" si="16"/>
        <v>0</v>
      </c>
      <c r="BT47" s="9">
        <f t="shared" si="64"/>
        <v>9.4623655913978499</v>
      </c>
      <c r="BU47" s="9">
        <f t="shared" si="17"/>
        <v>0</v>
      </c>
      <c r="BV47" s="9">
        <f t="shared" si="65"/>
        <v>66.044770065441654</v>
      </c>
      <c r="BW47" s="2" t="e">
        <f ca="1">[3]!ErlangC_Agents(BS47/60,BT$3,0.9,BU$3/60)</f>
        <v>#NAME?</v>
      </c>
      <c r="BX47" s="10">
        <f t="shared" si="66"/>
        <v>2.8262740715047343</v>
      </c>
      <c r="BY47" s="10">
        <f t="shared" si="18"/>
        <v>0</v>
      </c>
      <c r="BZ47" s="2">
        <f>[1]!ErlangC_Agents(BV47/60/BS$7,BT$6,0.8,BU$6/60)</f>
        <v>13</v>
      </c>
      <c r="CA47" s="14" t="e">
        <f t="shared" ca="1" si="19"/>
        <v>#NAME?</v>
      </c>
      <c r="CB47" s="6" t="e">
        <f ca="1">[3]!ErlangC_ServiceLevel(BS47/60,BT$3,BW47*(1-BS$16),BU$3/60)</f>
        <v>#NAME?</v>
      </c>
      <c r="CC47" s="6">
        <f>[1]!ErlangC_ServiceLevel(BV47/60/BS$7,BT$6,BZ47*(1-BS$16),BU$6/60)</f>
        <v>0.72922270482822071</v>
      </c>
      <c r="CD47" s="14" t="e">
        <f ca="1">[3]!ErlangC_ASA(BS47/60,BT$3,BW47*(1-BS$16))*60</f>
        <v>#NAME?</v>
      </c>
      <c r="CE47" s="17" t="e">
        <f ca="1">[4]!Abandon(BW47,BV$3,BS47,BT$3*60)</f>
        <v>#NAME?</v>
      </c>
      <c r="CF47" s="6" t="e">
        <f t="shared" ca="1" si="67"/>
        <v>#NAME?</v>
      </c>
      <c r="CH47" s="8">
        <v>0.875</v>
      </c>
      <c r="CI47" s="13">
        <v>3.826893218745217E-2</v>
      </c>
      <c r="CJ47" s="9">
        <f t="shared" si="20"/>
        <v>0</v>
      </c>
      <c r="CK47" s="9">
        <f t="shared" si="68"/>
        <v>8.8888888888888893</v>
      </c>
      <c r="CL47" s="9">
        <f t="shared" si="21"/>
        <v>0</v>
      </c>
      <c r="CM47" s="9">
        <f t="shared" si="69"/>
        <v>70.159709010328982</v>
      </c>
      <c r="CN47" s="2">
        <f>[1]!ErlangC_Agents(CJ47/60,CK$3,0.9,CL$3/60)</f>
        <v>1</v>
      </c>
      <c r="CO47" s="10">
        <f t="shared" si="70"/>
        <v>2.6549847338377806</v>
      </c>
      <c r="CP47" s="10">
        <f t="shared" si="22"/>
        <v>0</v>
      </c>
      <c r="CQ47" s="2">
        <f>[1]!ErlangC_Agents(CM47/60/CJ$7,CK$6,0.8,CL$6/60)</f>
        <v>14</v>
      </c>
      <c r="CR47" s="14">
        <f t="shared" si="23"/>
        <v>17.654984733837779</v>
      </c>
      <c r="CS47" s="6">
        <f>[1]!ErlangC_ServiceLevel(CJ47/60,CK$3,CN47*(1-CJ$16),CL$3/60)</f>
        <v>1</v>
      </c>
      <c r="CT47" s="6">
        <f>[1]!ErlangC_ServiceLevel(CM47/60/CJ$7,CK$6,CQ47*(1-CJ$16),CL$6/60)</f>
        <v>0.75115446582501122</v>
      </c>
      <c r="CU47" s="14">
        <f>[1]!ErlangC_ASA(CJ47/60,CK$3,CN47*(1-CJ$16))*60</f>
        <v>0</v>
      </c>
      <c r="CV47" s="17">
        <f>[2]!Abandon(CN47,CM$3,CJ47,CK$3*60)</f>
        <v>0</v>
      </c>
      <c r="CW47" s="6">
        <f t="shared" si="71"/>
        <v>0.65161750224209092</v>
      </c>
      <c r="CY47" s="8">
        <v>0.875</v>
      </c>
      <c r="CZ47" s="13">
        <v>3.4716591729932925E-2</v>
      </c>
      <c r="DA47" s="9">
        <f t="shared" si="24"/>
        <v>0</v>
      </c>
      <c r="DB47" s="9">
        <f t="shared" si="72"/>
        <v>6.021505376344086</v>
      </c>
      <c r="DC47" s="9">
        <f t="shared" si="25"/>
        <v>0</v>
      </c>
      <c r="DD47" s="9">
        <f t="shared" si="73"/>
        <v>24.637581227694334</v>
      </c>
      <c r="DE47" s="2">
        <f>[1]!ErlangC_Agents(DA47/60,DB$3,0.9,DC$3/60)</f>
        <v>1</v>
      </c>
      <c r="DF47" s="10">
        <f t="shared" si="74"/>
        <v>2.1582456546036148</v>
      </c>
      <c r="DG47" s="10">
        <f t="shared" si="26"/>
        <v>0</v>
      </c>
      <c r="DH47" s="2">
        <f>[1]!ErlangC_Agents(DD47/60/DA$7,DB$6,0.8,DC$6/60)</f>
        <v>9</v>
      </c>
      <c r="DI47" s="14">
        <f t="shared" si="27"/>
        <v>12.158245654603615</v>
      </c>
      <c r="DJ47" s="6">
        <f>[1]!ErlangC_ServiceLevel(DA47/60,DB$3,DE47*(1-DA$16),DC$3/60)</f>
        <v>1</v>
      </c>
      <c r="DK47" s="6">
        <f>[1]!ErlangC_ServiceLevel(DD47/60/DA$7,DB$6,DH47*(1-DA$16),DC$6/60)</f>
        <v>0.79601373399922581</v>
      </c>
      <c r="DL47" s="14">
        <f>[1]!ErlangC_ASA(DA47/60,DB$3,DE47*(1-DA$16))*60</f>
        <v>0</v>
      </c>
      <c r="DM47" s="17">
        <f>[2]!Abandon(DE47,DD$3,DA47,DB$3*60)</f>
        <v>0</v>
      </c>
      <c r="DN47" s="6">
        <f t="shared" si="75"/>
        <v>0.54936537026939325</v>
      </c>
      <c r="DP47" s="8">
        <v>0.875</v>
      </c>
      <c r="DQ47" s="13">
        <v>3.4716591729932925E-2</v>
      </c>
      <c r="DR47" s="9">
        <f t="shared" si="28"/>
        <v>0</v>
      </c>
      <c r="DS47" s="9">
        <f t="shared" si="76"/>
        <v>6.021505376344086</v>
      </c>
      <c r="DT47" s="9">
        <f t="shared" si="29"/>
        <v>0</v>
      </c>
      <c r="DU47" s="9">
        <f t="shared" si="77"/>
        <v>23.517691171890043</v>
      </c>
      <c r="DV47" s="2">
        <f>[1]!ErlangC_Agents(DR47/60,DS$3,0.9,DT$3/60)</f>
        <v>1</v>
      </c>
      <c r="DW47" s="10">
        <f t="shared" si="78"/>
        <v>2.1582456546036148</v>
      </c>
      <c r="DX47" s="10">
        <f t="shared" si="30"/>
        <v>0</v>
      </c>
      <c r="DY47" s="2">
        <f>[1]!ErlangC_Agents(DU47/60/DR$7,DS$6,0.8,DT$6/60)</f>
        <v>8</v>
      </c>
      <c r="DZ47" s="14">
        <f t="shared" si="31"/>
        <v>11.158245654603615</v>
      </c>
      <c r="EA47" s="6">
        <f>[1]!ErlangC_ServiceLevel(DR47/60,DS$3,DV47*(1-DR$16),DT$3/60)</f>
        <v>1</v>
      </c>
      <c r="EB47" s="6">
        <f>[1]!ErlangC_ServiceLevel(DU47/60/DR$7,DS$6,DY47*(1-DR$16),DT$6/60)</f>
        <v>0.66659439484790595</v>
      </c>
      <c r="EC47" s="14">
        <f>[1]!ErlangC_ASA(DR47/60,DS$3,DV47*(1-DR$16))*60</f>
        <v>0</v>
      </c>
      <c r="ED47" s="17">
        <f>[2]!Abandon(DV47,DU$3,DR47,DS$3*60)</f>
        <v>0</v>
      </c>
      <c r="EE47" s="6">
        <f t="shared" si="79"/>
        <v>0.57629620892681399</v>
      </c>
      <c r="EG47" s="8">
        <v>0.875</v>
      </c>
      <c r="EH47" s="13">
        <v>3.4716591729932925E-2</v>
      </c>
      <c r="EI47" s="9">
        <f t="shared" si="32"/>
        <v>0</v>
      </c>
      <c r="EJ47" s="9">
        <f t="shared" si="80"/>
        <v>6.2222222222222232</v>
      </c>
      <c r="EK47" s="9">
        <f t="shared" si="33"/>
        <v>0</v>
      </c>
      <c r="EL47" s="9">
        <f t="shared" si="81"/>
        <v>24.301614210953048</v>
      </c>
      <c r="EM47" s="2">
        <f>[1]!ErlangC_Agents(EI47/60,EJ$3,0.9,EK$3/60)</f>
        <v>1</v>
      </c>
      <c r="EN47" s="10">
        <f t="shared" si="82"/>
        <v>2.2301871764237364</v>
      </c>
      <c r="EO47" s="10">
        <f t="shared" si="34"/>
        <v>0</v>
      </c>
      <c r="EP47" s="2">
        <f>[1]!ErlangC_Agents(EL47/60/EI$7,EJ$6,0.8,EK$6/60)</f>
        <v>8</v>
      </c>
      <c r="EQ47" s="14">
        <f t="shared" si="35"/>
        <v>11.230187176423737</v>
      </c>
      <c r="ER47" s="6">
        <f>[1]!ErlangC_ServiceLevel(EI47/60,EJ$3,EM47*(1-EI$16),EK$3/60)</f>
        <v>1</v>
      </c>
      <c r="ES47" s="6">
        <f>[1]!ErlangC_ServiceLevel(EL47/60/EI$7,EJ$6,EP47*(1-EI$16),EK$6/60)</f>
        <v>0.62033271799575851</v>
      </c>
      <c r="ET47" s="14">
        <f>[1]!ErlangC_ASA(EI47/60,EJ$3,EM47*(1-EI$16))*60</f>
        <v>0</v>
      </c>
      <c r="EU47" s="17">
        <f>[2]!Abandon(EM47,EL$3,EI47,EJ$3*60)</f>
        <v>0</v>
      </c>
      <c r="EV47" s="6">
        <f t="shared" si="83"/>
        <v>0.59169122060043966</v>
      </c>
      <c r="EX47" s="8">
        <v>0.875</v>
      </c>
      <c r="EY47" s="13">
        <v>3.4716591729932925E-2</v>
      </c>
      <c r="EZ47" s="9">
        <f t="shared" si="36"/>
        <v>0</v>
      </c>
      <c r="FA47" s="9">
        <f t="shared" si="84"/>
        <v>6.021505376344086</v>
      </c>
      <c r="FB47" s="9">
        <f t="shared" si="37"/>
        <v>0</v>
      </c>
      <c r="FC47" s="9">
        <f t="shared" si="85"/>
        <v>23.517691171890043</v>
      </c>
      <c r="FD47" s="2">
        <f>[1]!ErlangC_Agents(EZ47/60,FA$3,0.9,FB$3/60)</f>
        <v>1</v>
      </c>
      <c r="FE47" s="10">
        <f t="shared" si="86"/>
        <v>2.1582456546036148</v>
      </c>
      <c r="FF47" s="10">
        <f t="shared" si="38"/>
        <v>0</v>
      </c>
      <c r="FG47" s="2">
        <f>[1]!ErlangC_Agents(FC47/60/EZ$7,FA$6,0.8,FB$6/60)</f>
        <v>8</v>
      </c>
      <c r="FH47" s="14">
        <f t="shared" si="39"/>
        <v>11.158245654603615</v>
      </c>
      <c r="FI47" s="6">
        <f>[1]!ErlangC_ServiceLevel(EZ47/60,FA$3,FD47*(1-EZ$16),FB$3/60)</f>
        <v>1</v>
      </c>
      <c r="FJ47" s="6">
        <f>[1]!ErlangC_ServiceLevel(FC47/60/EZ$7,FA$6,FG47*(1-EZ$16),FB$6/60)</f>
        <v>0.66659439484790595</v>
      </c>
      <c r="FK47" s="14">
        <f>[1]!ErlangC_ASA(EZ47/60,FA$3,FD47*(1-EZ$16))*60</f>
        <v>0</v>
      </c>
      <c r="FL47" s="17">
        <f>[2]!Abandon(FD47,FC$3,EZ47,FA$3*60)</f>
        <v>0</v>
      </c>
      <c r="FM47" s="6">
        <f t="shared" si="87"/>
        <v>0.57629620892681399</v>
      </c>
      <c r="FO47" s="8">
        <v>0.875</v>
      </c>
      <c r="FP47" s="13">
        <v>3.4716591729932925E-2</v>
      </c>
      <c r="FQ47" s="9">
        <f t="shared" si="40"/>
        <v>0</v>
      </c>
      <c r="FR47" s="9">
        <f t="shared" si="88"/>
        <v>6.2222222222222232</v>
      </c>
      <c r="FS47" s="9">
        <f t="shared" si="41"/>
        <v>0</v>
      </c>
      <c r="FT47" s="9">
        <f t="shared" si="89"/>
        <v>24.880224073118594</v>
      </c>
      <c r="FU47" s="2">
        <f>[1]!ErlangC_Agents(FQ47/60,FR$3,0.9,FS$3/60)</f>
        <v>1</v>
      </c>
      <c r="FV47" s="10">
        <f t="shared" si="90"/>
        <v>2.2301871764237364</v>
      </c>
      <c r="FW47" s="10">
        <f t="shared" si="42"/>
        <v>0</v>
      </c>
      <c r="FX47" s="2">
        <f>[1]!ErlangC_Agents(FT47/60/FQ$7,FR$6,0.8,FS$6/60)</f>
        <v>9</v>
      </c>
      <c r="FY47" s="14">
        <f t="shared" si="43"/>
        <v>12.230187176423737</v>
      </c>
      <c r="FZ47" s="6">
        <f>[1]!ErlangC_ServiceLevel(FQ47/60,FR$3,FU47*(1-FQ$16),FS$3/60)</f>
        <v>1</v>
      </c>
      <c r="GA47" s="6">
        <f>[1]!ErlangC_ServiceLevel(FT47/60/FQ$7,FR$6,FX47*(1-FQ$16),FS$6/60)</f>
        <v>0.78669286561580731</v>
      </c>
      <c r="GB47" s="14">
        <f>[1]!ErlangC_ASA(FQ47/60,FR$3,FU47*(1-FQ$16))*60</f>
        <v>0</v>
      </c>
      <c r="GC47" s="17">
        <f>[2]!Abandon(FU47,FT$3,FQ47,FR$3*60)</f>
        <v>0</v>
      </c>
      <c r="GD47" s="6">
        <f t="shared" si="91"/>
        <v>0.55382497664604924</v>
      </c>
      <c r="GF47" s="8">
        <v>0.875</v>
      </c>
      <c r="GG47" s="13">
        <v>3.4716591729932925E-2</v>
      </c>
      <c r="GH47" s="9">
        <f t="shared" si="44"/>
        <v>0</v>
      </c>
      <c r="GI47" s="9">
        <f t="shared" si="92"/>
        <v>6.021505376344086</v>
      </c>
      <c r="GJ47" s="9">
        <f t="shared" si="45"/>
        <v>0</v>
      </c>
      <c r="GK47" s="9">
        <f t="shared" si="93"/>
        <v>24.637581227694334</v>
      </c>
      <c r="GL47" s="2">
        <f>[1]!ErlangC_Agents(GH47/60,GI$3,0.9,GJ$3/60)</f>
        <v>1</v>
      </c>
      <c r="GM47" s="10">
        <f t="shared" si="94"/>
        <v>2.1582456546036148</v>
      </c>
      <c r="GN47" s="10">
        <f t="shared" si="46"/>
        <v>0</v>
      </c>
      <c r="GO47" s="2">
        <f>[1]!ErlangC_Agents(GK47/60/GH$7,GI$6,0.8,GJ$6/60)</f>
        <v>9</v>
      </c>
      <c r="GP47" s="14">
        <f t="shared" si="47"/>
        <v>12.158245654603615</v>
      </c>
      <c r="GQ47" s="6">
        <f>[1]!ErlangC_ServiceLevel(GH47/60,GI$3,GL47*(1-GH$16),GJ$3/60)</f>
        <v>1</v>
      </c>
      <c r="GR47" s="6">
        <f>[1]!ErlangC_ServiceLevel(GK47/60/GH$7,GI$6,GO47*(1-GH$16),GJ$6/60)</f>
        <v>0.79601373399922581</v>
      </c>
      <c r="GS47" s="14">
        <f>[1]!ErlangC_ASA(GH47/60,GI$3,GL47*(1-GH$16))*60</f>
        <v>0</v>
      </c>
      <c r="GT47" s="17">
        <f>[2]!Abandon(GL47,GK$3,GH47,GI$3*60)</f>
        <v>0</v>
      </c>
      <c r="GU47" s="6">
        <f t="shared" si="95"/>
        <v>0.54936537026939325</v>
      </c>
    </row>
    <row r="48" spans="1:203">
      <c r="A48" s="8">
        <v>0.91666666666666663</v>
      </c>
      <c r="B48" s="13">
        <v>2.7334951562465834E-2</v>
      </c>
      <c r="C48" s="9">
        <f t="shared" si="0"/>
        <v>0</v>
      </c>
      <c r="D48" s="9">
        <f t="shared" si="48"/>
        <v>10.322580645161292</v>
      </c>
      <c r="E48" s="9">
        <f t="shared" si="1"/>
        <v>0</v>
      </c>
      <c r="F48" s="9">
        <f t="shared" si="49"/>
        <v>56.609802913235697</v>
      </c>
      <c r="G48" s="2">
        <f>[1]!ErlangC_Agents(C48/60,D$3,0.9,E$3/60)</f>
        <v>1</v>
      </c>
      <c r="H48" s="10">
        <f t="shared" si="50"/>
        <v>2.7748872702046485</v>
      </c>
      <c r="I48" s="10">
        <f t="shared" si="2"/>
        <v>0</v>
      </c>
      <c r="J48" s="2">
        <f>[1]!ErlangC_Agents(F48/60/C$7,D$6,0.8,E$6/60)</f>
        <v>11</v>
      </c>
      <c r="K48" s="14">
        <f t="shared" si="3"/>
        <v>14.774887270204648</v>
      </c>
      <c r="L48" s="6">
        <f>[1]!ErlangC_ServiceLevel(C48/60,D$3,G48*(1-C$16),E$3/60)</f>
        <v>1</v>
      </c>
      <c r="M48" s="6">
        <f>[1]!ErlangC_ServiceLevel(F48/60/C$7,D$6,J48*(1-C$16),E$6/60)</f>
        <v>0.79213602752471624</v>
      </c>
      <c r="N48" s="14">
        <f>[1]!ErlangC_ASA(C48/60,D$3,G48*(1-C$16))*60</f>
        <v>0</v>
      </c>
      <c r="O48" s="17">
        <f>[2]!Abandon(G48,F$3,C48,D$3*60)</f>
        <v>0</v>
      </c>
      <c r="P48" s="6">
        <f t="shared" si="51"/>
        <v>0.5882958647659462</v>
      </c>
      <c r="R48" s="8">
        <v>0.91666666666666663</v>
      </c>
      <c r="S48" s="13">
        <v>2.7334951562465834E-2</v>
      </c>
      <c r="T48" s="9">
        <f t="shared" si="4"/>
        <v>0</v>
      </c>
      <c r="U48" s="9">
        <f t="shared" si="52"/>
        <v>9.5238095238095237</v>
      </c>
      <c r="V48" s="9">
        <f t="shared" si="5"/>
        <v>0</v>
      </c>
      <c r="W48" s="9">
        <f t="shared" si="53"/>
        <v>57.501023108187056</v>
      </c>
      <c r="X48" s="2" t="e">
        <f ca="1">[3]!ErlangC_Agents(T48/60,U$3,0.9,V$3/60)</f>
        <v>#NAME?</v>
      </c>
      <c r="Y48" s="10">
        <f t="shared" si="54"/>
        <v>2.8446265005404792</v>
      </c>
      <c r="Z48" s="10">
        <f t="shared" si="6"/>
        <v>0</v>
      </c>
      <c r="AA48" s="2">
        <f>[1]!ErlangC_Agents(W48/60/T$7,U$6,0.8,V$6/60)</f>
        <v>12</v>
      </c>
      <c r="AB48" s="14" t="e">
        <f t="shared" ca="1" si="7"/>
        <v>#NAME?</v>
      </c>
      <c r="AC48" s="6" t="e">
        <f ca="1">[1]!ErlangC_ServiceLevel(T48/60,U$3,X48*(1-T$16),V$3/60)</f>
        <v>#VALUE!</v>
      </c>
      <c r="AD48" s="6">
        <f>[1]!ErlangC_ServiceLevel(W48/60/T$7,U$6,AA48*(1-T$16),V$6/60)</f>
        <v>0.77844862957365535</v>
      </c>
      <c r="AE48" s="14" t="e">
        <f ca="1">[1]!ErlangC_ASA(T48/60,U$3,X48*(1-T$16))*60</f>
        <v>#VALUE!</v>
      </c>
      <c r="AF48" s="17" t="e">
        <f ca="1">[4]!Abandon(X48,W$3,T48,U$3*60)</f>
        <v>#NAME?</v>
      </c>
      <c r="AG48" s="6" t="e">
        <f t="shared" ca="1" si="55"/>
        <v>#NAME?</v>
      </c>
      <c r="AI48" s="8">
        <v>0.91666666666666663</v>
      </c>
      <c r="AJ48" s="13">
        <v>2.7334951562465834E-2</v>
      </c>
      <c r="AK48" s="9">
        <f t="shared" si="8"/>
        <v>0</v>
      </c>
      <c r="AL48" s="9">
        <f t="shared" si="56"/>
        <v>10.666666666666666</v>
      </c>
      <c r="AM48" s="9">
        <f t="shared" si="9"/>
        <v>0</v>
      </c>
      <c r="AN48" s="9">
        <f t="shared" si="57"/>
        <v>53.788130493884381</v>
      </c>
      <c r="AO48" s="2" t="e">
        <f ca="1">[3]!ErlangC_Agents(AK48/60,AL$3,0.9,AM$3/60)</f>
        <v>#NAME?</v>
      </c>
      <c r="AP48" s="10">
        <f t="shared" si="58"/>
        <v>3.1859816806053365</v>
      </c>
      <c r="AQ48" s="10">
        <f t="shared" si="10"/>
        <v>0</v>
      </c>
      <c r="AR48" s="2">
        <f>[1]!ErlangC_Agents(AN48/60/AK$7,AL$6,0.8,AM$6/60)</f>
        <v>11</v>
      </c>
      <c r="AS48" s="14" t="e">
        <f t="shared" ca="1" si="11"/>
        <v>#NAME?</v>
      </c>
      <c r="AT48" s="6" t="e">
        <f ca="1">[1]!ErlangC_ServiceLevel(AK48/60,AL$3,AO48*(1-AK$16),AM$3/60)</f>
        <v>#VALUE!</v>
      </c>
      <c r="AU48" s="6">
        <f>[1]!ErlangC_ServiceLevel(AN48/60/AK$7,AL$6,AR48*(1-AK$16),AM$6/60)</f>
        <v>0.69515343158520448</v>
      </c>
      <c r="AV48" s="14" t="e">
        <f ca="1">[1]!ErlangC_ASA(AK48/60,AL$3,AO48*(1-AK$16))*60</f>
        <v>#VALUE!</v>
      </c>
      <c r="AW48" s="17" t="e">
        <f ca="1">[4]!Abandon(AO48,AN$3,AK48,AL$3*60)</f>
        <v>#NAME?</v>
      </c>
      <c r="AX48" s="6" t="e">
        <f t="shared" ca="1" si="59"/>
        <v>#NAME?</v>
      </c>
      <c r="AZ48" s="8">
        <v>0.91666666666666663</v>
      </c>
      <c r="BA48" s="13">
        <v>2.7334951562465834E-2</v>
      </c>
      <c r="BB48" s="9">
        <f t="shared" si="12"/>
        <v>0</v>
      </c>
      <c r="BC48" s="9">
        <f t="shared" si="60"/>
        <v>10.133333333333333</v>
      </c>
      <c r="BD48" s="9">
        <f t="shared" si="13"/>
        <v>0</v>
      </c>
      <c r="BE48" s="9">
        <f t="shared" si="61"/>
        <v>51.025242916602892</v>
      </c>
      <c r="BF48" s="2">
        <f>[1]!ErlangC_Agents(BB48/60,BC$3,0.9,BD$3/60)</f>
        <v>1</v>
      </c>
      <c r="BG48" s="10">
        <f t="shared" si="62"/>
        <v>3.0266825965750699</v>
      </c>
      <c r="BH48" s="10">
        <f t="shared" si="14"/>
        <v>0</v>
      </c>
      <c r="BI48" s="2">
        <f>[1]!ErlangC_Agents(BE48/60/BB$7,BC$6,0.8,BD$6/60)</f>
        <v>11</v>
      </c>
      <c r="BJ48" s="14">
        <f t="shared" si="15"/>
        <v>15.026682596575069</v>
      </c>
      <c r="BK48" s="6">
        <f>[1]!ErlangC_ServiceLevel(BB48/60,BC$3,BF48*(1-BB$16),BD$3/60)</f>
        <v>1</v>
      </c>
      <c r="BL48" s="6">
        <f>[1]!ErlangC_ServiceLevel(BE48/60/BB$7,BC$6,BI48*(1-BB$16),BD$6/60)</f>
        <v>0.78500856842029709</v>
      </c>
      <c r="BM48" s="14">
        <f>[1]!ErlangC_ASA(BB48/60,BC$3,BF48*(1-BB$16))*60</f>
        <v>0</v>
      </c>
      <c r="BN48" s="17">
        <f>[2]!Abandon(BF48,BE$3,BB48,BC$3*60)</f>
        <v>0</v>
      </c>
      <c r="BO48" s="6">
        <f t="shared" si="63"/>
        <v>0.58939959468859326</v>
      </c>
      <c r="BQ48" s="8">
        <v>0.91666666666666663</v>
      </c>
      <c r="BR48" s="13">
        <v>2.7334951562465834E-2</v>
      </c>
      <c r="BS48" s="9">
        <f t="shared" si="16"/>
        <v>0</v>
      </c>
      <c r="BT48" s="9">
        <f t="shared" si="64"/>
        <v>9.4623655913978499</v>
      </c>
      <c r="BU48" s="9">
        <f t="shared" si="17"/>
        <v>0</v>
      </c>
      <c r="BV48" s="9">
        <f t="shared" si="65"/>
        <v>47.174835761029748</v>
      </c>
      <c r="BW48" s="2" t="e">
        <f ca="1">[3]!ErlangC_Agents(BS48/60,BT$3,0.9,BU$3/60)</f>
        <v>#NAME?</v>
      </c>
      <c r="BX48" s="10">
        <f t="shared" si="66"/>
        <v>2.8262740715047343</v>
      </c>
      <c r="BY48" s="10">
        <f t="shared" si="18"/>
        <v>0</v>
      </c>
      <c r="BZ48" s="2">
        <f>[1]!ErlangC_Agents(BV48/60/BS$7,BT$6,0.8,BU$6/60)</f>
        <v>10</v>
      </c>
      <c r="CA48" s="14" t="e">
        <f t="shared" ca="1" si="19"/>
        <v>#NAME?</v>
      </c>
      <c r="CB48" s="6" t="e">
        <f ca="1">[3]!ErlangC_ServiceLevel(BS48/60,BT$3,BW48*(1-BS$16),BU$3/60)</f>
        <v>#NAME?</v>
      </c>
      <c r="CC48" s="6">
        <f>[1]!ErlangC_ServiceLevel(BV48/60/BS$7,BT$6,BZ48*(1-BS$16),BU$6/60)</f>
        <v>0.72940299331605685</v>
      </c>
      <c r="CD48" s="14" t="e">
        <f ca="1">[3]!ErlangC_ASA(BS48/60,BT$3,BW48*(1-BS$16))*60</f>
        <v>#NAME?</v>
      </c>
      <c r="CE48" s="17" t="e">
        <f ca="1">[4]!Abandon(BW48,BV$3,BS48,BT$3*60)</f>
        <v>#NAME?</v>
      </c>
      <c r="CF48" s="6" t="e">
        <f t="shared" ca="1" si="67"/>
        <v>#NAME?</v>
      </c>
      <c r="CH48" s="8">
        <v>0.91666666666666663</v>
      </c>
      <c r="CI48" s="13">
        <v>2.7334951562465834E-2</v>
      </c>
      <c r="CJ48" s="9">
        <f t="shared" si="20"/>
        <v>0</v>
      </c>
      <c r="CK48" s="9">
        <f t="shared" si="68"/>
        <v>8.8888888888888893</v>
      </c>
      <c r="CL48" s="9">
        <f t="shared" si="21"/>
        <v>0</v>
      </c>
      <c r="CM48" s="9">
        <f t="shared" si="69"/>
        <v>50.114077864520695</v>
      </c>
      <c r="CN48" s="2">
        <f>[1]!ErlangC_Agents(CJ48/60,CK$3,0.9,CL$3/60)</f>
        <v>1</v>
      </c>
      <c r="CO48" s="10">
        <f t="shared" si="70"/>
        <v>2.6549847338377806</v>
      </c>
      <c r="CP48" s="10">
        <f t="shared" si="22"/>
        <v>0</v>
      </c>
      <c r="CQ48" s="2">
        <f>[1]!ErlangC_Agents(CM48/60/CJ$7,CK$6,0.8,CL$6/60)</f>
        <v>11</v>
      </c>
      <c r="CR48" s="14">
        <f t="shared" si="23"/>
        <v>14.654984733837781</v>
      </c>
      <c r="CS48" s="6">
        <f>[1]!ErlangC_ServiceLevel(CJ48/60,CK$3,CN48*(1-CJ$16),CL$3/60)</f>
        <v>1</v>
      </c>
      <c r="CT48" s="6">
        <f>[1]!ErlangC_ServiceLevel(CM48/60/CJ$7,CK$6,CQ48*(1-CJ$16),CL$6/60)</f>
        <v>0.78581793266436872</v>
      </c>
      <c r="CU48" s="14">
        <f>[1]!ErlangC_ASA(CJ48/60,CK$3,CN48*(1-CJ$16))*60</f>
        <v>0</v>
      </c>
      <c r="CV48" s="17">
        <f>[2]!Abandon(CN48,CM$3,CJ48,CK$3*60)</f>
        <v>0</v>
      </c>
      <c r="CW48" s="6">
        <f t="shared" si="71"/>
        <v>0.58960385282261052</v>
      </c>
      <c r="CY48" s="8">
        <v>0.91666666666666663</v>
      </c>
      <c r="CZ48" s="13">
        <v>2.3915496311751931E-2</v>
      </c>
      <c r="DA48" s="9">
        <f t="shared" si="24"/>
        <v>0</v>
      </c>
      <c r="DB48" s="9">
        <f t="shared" si="72"/>
        <v>6.021505376344086</v>
      </c>
      <c r="DC48" s="9">
        <f t="shared" si="25"/>
        <v>0</v>
      </c>
      <c r="DD48" s="9">
        <f t="shared" si="73"/>
        <v>16.972287705114272</v>
      </c>
      <c r="DE48" s="2">
        <f>[1]!ErlangC_Agents(DA48/60,DB$3,0.9,DC$3/60)</f>
        <v>1</v>
      </c>
      <c r="DF48" s="10">
        <f t="shared" si="74"/>
        <v>2.1582456546036148</v>
      </c>
      <c r="DG48" s="10">
        <f t="shared" si="26"/>
        <v>0</v>
      </c>
      <c r="DH48" s="2">
        <f>[1]!ErlangC_Agents(DD48/60/DA$7,DB$6,0.8,DC$6/60)</f>
        <v>6</v>
      </c>
      <c r="DI48" s="14">
        <f t="shared" si="27"/>
        <v>9.1582456546036148</v>
      </c>
      <c r="DJ48" s="6">
        <f>[1]!ErlangC_ServiceLevel(DA48/60,DB$3,DE48*(1-DA$16),DC$3/60)</f>
        <v>1</v>
      </c>
      <c r="DK48" s="6">
        <f>[1]!ErlangC_ServiceLevel(DD48/60/DA$7,DB$6,DH48*(1-DA$16),DC$6/60)</f>
        <v>0.80363548573094945</v>
      </c>
      <c r="DL48" s="14">
        <f>[1]!ErlangC_ASA(DA48/60,DB$3,DE48*(1-DA$16))*60</f>
        <v>0</v>
      </c>
      <c r="DM48" s="17">
        <f>[2]!Abandon(DE48,DD$3,DA48,DB$3*60)</f>
        <v>0</v>
      </c>
      <c r="DN48" s="6">
        <f t="shared" si="75"/>
        <v>0.54332682840768132</v>
      </c>
      <c r="DP48" s="8">
        <v>0.91666666666666663</v>
      </c>
      <c r="DQ48" s="13">
        <v>2.3915496311751931E-2</v>
      </c>
      <c r="DR48" s="9">
        <f t="shared" si="28"/>
        <v>0</v>
      </c>
      <c r="DS48" s="9">
        <f t="shared" si="76"/>
        <v>6.021505376344086</v>
      </c>
      <c r="DT48" s="9">
        <f t="shared" si="29"/>
        <v>0</v>
      </c>
      <c r="DU48" s="9">
        <f t="shared" si="77"/>
        <v>16.200820082154532</v>
      </c>
      <c r="DV48" s="2">
        <f>[1]!ErlangC_Agents(DR48/60,DS$3,0.9,DT$3/60)</f>
        <v>1</v>
      </c>
      <c r="DW48" s="10">
        <f t="shared" si="78"/>
        <v>2.1582456546036148</v>
      </c>
      <c r="DX48" s="10">
        <f t="shared" si="30"/>
        <v>0</v>
      </c>
      <c r="DY48" s="2">
        <f>[1]!ErlangC_Agents(DU48/60/DR$7,DS$6,0.8,DT$6/60)</f>
        <v>6</v>
      </c>
      <c r="DZ48" s="14">
        <f t="shared" si="31"/>
        <v>9.1582456546036148</v>
      </c>
      <c r="EA48" s="6">
        <f>[1]!ErlangC_ServiceLevel(DR48/60,DS$3,DV48*(1-DR$16),DT$3/60)</f>
        <v>1</v>
      </c>
      <c r="EB48" s="6">
        <f>[1]!ErlangC_ServiceLevel(DU48/60/DR$7,DS$6,DY48*(1-DR$16),DT$6/60)</f>
        <v>0.83578183681926377</v>
      </c>
      <c r="EC48" s="14">
        <f>[1]!ErlangC_ASA(DR48/60,DS$3,DV48*(1-DR$16))*60</f>
        <v>0</v>
      </c>
      <c r="ED48" s="17">
        <f>[2]!Abandon(DV48,DU$3,DR48,DS$3*60)</f>
        <v>0</v>
      </c>
      <c r="EE48" s="6">
        <f t="shared" si="79"/>
        <v>0.52460738627736092</v>
      </c>
      <c r="EG48" s="8">
        <v>0.91666666666666663</v>
      </c>
      <c r="EH48" s="13">
        <v>2.3915496311751931E-2</v>
      </c>
      <c r="EI48" s="9">
        <f t="shared" si="32"/>
        <v>0</v>
      </c>
      <c r="EJ48" s="9">
        <f t="shared" si="80"/>
        <v>6.2222222222222232</v>
      </c>
      <c r="EK48" s="9">
        <f t="shared" si="33"/>
        <v>0</v>
      </c>
      <c r="EL48" s="9">
        <f t="shared" si="81"/>
        <v>16.740847418226352</v>
      </c>
      <c r="EM48" s="2">
        <f>[1]!ErlangC_Agents(EI48/60,EJ$3,0.9,EK$3/60)</f>
        <v>1</v>
      </c>
      <c r="EN48" s="10">
        <f t="shared" si="82"/>
        <v>2.2301871764237364</v>
      </c>
      <c r="EO48" s="10">
        <f t="shared" si="34"/>
        <v>0</v>
      </c>
      <c r="EP48" s="2">
        <f>[1]!ErlangC_Agents(EL48/60/EI$7,EJ$6,0.8,EK$6/60)</f>
        <v>6</v>
      </c>
      <c r="EQ48" s="14">
        <f t="shared" si="35"/>
        <v>9.2301871764237369</v>
      </c>
      <c r="ER48" s="6">
        <f>[1]!ErlangC_ServiceLevel(EI48/60,EJ$3,EM48*(1-EI$16),EK$3/60)</f>
        <v>1</v>
      </c>
      <c r="ES48" s="6">
        <f>[1]!ErlangC_ServiceLevel(EL48/60/EI$7,EJ$6,EP48*(1-EI$16),EK$6/60)</f>
        <v>0.81367032480690116</v>
      </c>
      <c r="ET48" s="14">
        <f>[1]!ErlangC_ASA(EI48/60,EJ$3,EM48*(1-EI$16))*60</f>
        <v>0</v>
      </c>
      <c r="EU48" s="17">
        <f>[2]!Abandon(EM48,EL$3,EI48,EJ$3*60)</f>
        <v>0</v>
      </c>
      <c r="EV48" s="6">
        <f t="shared" si="83"/>
        <v>0.53786913143937098</v>
      </c>
      <c r="EX48" s="8">
        <v>0.91666666666666663</v>
      </c>
      <c r="EY48" s="13">
        <v>2.3915496311751931E-2</v>
      </c>
      <c r="EZ48" s="9">
        <f t="shared" si="36"/>
        <v>0</v>
      </c>
      <c r="FA48" s="9">
        <f t="shared" si="84"/>
        <v>6.021505376344086</v>
      </c>
      <c r="FB48" s="9">
        <f t="shared" si="37"/>
        <v>0</v>
      </c>
      <c r="FC48" s="9">
        <f t="shared" si="85"/>
        <v>16.200820082154532</v>
      </c>
      <c r="FD48" s="2">
        <f>[1]!ErlangC_Agents(EZ48/60,FA$3,0.9,FB$3/60)</f>
        <v>1</v>
      </c>
      <c r="FE48" s="10">
        <f t="shared" si="86"/>
        <v>2.1582456546036148</v>
      </c>
      <c r="FF48" s="10">
        <f t="shared" si="38"/>
        <v>0</v>
      </c>
      <c r="FG48" s="2">
        <f>[1]!ErlangC_Agents(FC48/60/EZ$7,FA$6,0.8,FB$6/60)</f>
        <v>6</v>
      </c>
      <c r="FH48" s="14">
        <f t="shared" si="39"/>
        <v>9.1582456546036148</v>
      </c>
      <c r="FI48" s="6">
        <f>[1]!ErlangC_ServiceLevel(EZ48/60,FA$3,FD48*(1-EZ$16),FB$3/60)</f>
        <v>1</v>
      </c>
      <c r="FJ48" s="6">
        <f>[1]!ErlangC_ServiceLevel(FC48/60/EZ$7,FA$6,FG48*(1-EZ$16),FB$6/60)</f>
        <v>0.83578183681926377</v>
      </c>
      <c r="FK48" s="14">
        <f>[1]!ErlangC_ASA(EZ48/60,FA$3,FD48*(1-EZ$16))*60</f>
        <v>0</v>
      </c>
      <c r="FL48" s="17">
        <f>[2]!Abandon(FD48,FC$3,EZ48,FA$3*60)</f>
        <v>0</v>
      </c>
      <c r="FM48" s="6">
        <f t="shared" si="87"/>
        <v>0.52460738627736092</v>
      </c>
      <c r="FO48" s="8">
        <v>0.91666666666666663</v>
      </c>
      <c r="FP48" s="13">
        <v>2.3915496311751931E-2</v>
      </c>
      <c r="FQ48" s="9">
        <f t="shared" si="40"/>
        <v>0</v>
      </c>
      <c r="FR48" s="9">
        <f t="shared" si="88"/>
        <v>6.2222222222222232</v>
      </c>
      <c r="FS48" s="9">
        <f t="shared" si="41"/>
        <v>0</v>
      </c>
      <c r="FT48" s="9">
        <f t="shared" si="89"/>
        <v>17.139439023422216</v>
      </c>
      <c r="FU48" s="2">
        <f>[1]!ErlangC_Agents(FQ48/60,FR$3,0.9,FS$3/60)</f>
        <v>1</v>
      </c>
      <c r="FV48" s="10">
        <f t="shared" si="90"/>
        <v>2.2301871764237364</v>
      </c>
      <c r="FW48" s="10">
        <f t="shared" si="42"/>
        <v>0</v>
      </c>
      <c r="FX48" s="2">
        <f>[1]!ErlangC_Agents(FT48/60/FQ$7,FR$6,0.8,FS$6/60)</f>
        <v>7</v>
      </c>
      <c r="FY48" s="14">
        <f t="shared" si="43"/>
        <v>10.230187176423737</v>
      </c>
      <c r="FZ48" s="6">
        <f>[1]!ErlangC_ServiceLevel(FQ48/60,FR$3,FU48*(1-FQ$16),FS$3/60)</f>
        <v>1</v>
      </c>
      <c r="GA48" s="6">
        <f>[1]!ErlangC_ServiceLevel(FT48/60/FQ$7,FR$6,FX48*(1-FQ$16),FS$6/60)</f>
        <v>0.91344121356456431</v>
      </c>
      <c r="GB48" s="14">
        <f>[1]!ErlangC_ASA(FQ48/60,FR$3,FU48*(1-FQ$16))*60</f>
        <v>0</v>
      </c>
      <c r="GC48" s="17">
        <f>[2]!Abandon(FU48,FT$3,FQ48,FR$3*60)</f>
        <v>0</v>
      </c>
      <c r="GD48" s="6">
        <f t="shared" si="91"/>
        <v>0.4939507542459356</v>
      </c>
      <c r="GF48" s="8">
        <v>0.91666666666666663</v>
      </c>
      <c r="GG48" s="13">
        <v>2.3915496311751931E-2</v>
      </c>
      <c r="GH48" s="9">
        <f t="shared" si="44"/>
        <v>0</v>
      </c>
      <c r="GI48" s="9">
        <f t="shared" si="92"/>
        <v>6.021505376344086</v>
      </c>
      <c r="GJ48" s="9">
        <f t="shared" si="45"/>
        <v>0</v>
      </c>
      <c r="GK48" s="9">
        <f t="shared" si="93"/>
        <v>16.972287705114272</v>
      </c>
      <c r="GL48" s="2">
        <f>[1]!ErlangC_Agents(GH48/60,GI$3,0.9,GJ$3/60)</f>
        <v>1</v>
      </c>
      <c r="GM48" s="10">
        <f t="shared" si="94"/>
        <v>2.1582456546036148</v>
      </c>
      <c r="GN48" s="10">
        <f t="shared" si="46"/>
        <v>0</v>
      </c>
      <c r="GO48" s="2">
        <f>[1]!ErlangC_Agents(GK48/60/GH$7,GI$6,0.8,GJ$6/60)</f>
        <v>6</v>
      </c>
      <c r="GP48" s="14">
        <f t="shared" si="47"/>
        <v>9.1582456546036148</v>
      </c>
      <c r="GQ48" s="6">
        <f>[1]!ErlangC_ServiceLevel(GH48/60,GI$3,GL48*(1-GH$16),GJ$3/60)</f>
        <v>1</v>
      </c>
      <c r="GR48" s="6">
        <f>[1]!ErlangC_ServiceLevel(GK48/60/GH$7,GI$6,GO48*(1-GH$16),GJ$6/60)</f>
        <v>0.80363548573094945</v>
      </c>
      <c r="GS48" s="14">
        <f>[1]!ErlangC_ASA(GH48/60,GI$3,GL48*(1-GH$16))*60</f>
        <v>0</v>
      </c>
      <c r="GT48" s="17">
        <f>[2]!Abandon(GL48,GK$3,GH48,GI$3*60)</f>
        <v>0</v>
      </c>
      <c r="GU48" s="6">
        <f t="shared" si="95"/>
        <v>0.54332682840768132</v>
      </c>
    </row>
    <row r="49" spans="1:203">
      <c r="A49" s="8">
        <v>0.95833333333333337</v>
      </c>
      <c r="B49" s="13"/>
      <c r="C49" s="9"/>
      <c r="D49" s="9"/>
      <c r="E49" s="9"/>
      <c r="F49" s="9"/>
      <c r="H49" s="9"/>
      <c r="I49" s="10"/>
      <c r="K49" s="14"/>
      <c r="L49" s="6"/>
      <c r="M49" s="6"/>
      <c r="N49" s="14"/>
      <c r="O49" s="17"/>
      <c r="P49" s="6"/>
      <c r="R49" s="8">
        <v>0.95833333333333337</v>
      </c>
      <c r="S49" s="13"/>
      <c r="T49" s="9"/>
      <c r="U49" s="9"/>
      <c r="V49" s="9"/>
      <c r="W49" s="9"/>
      <c r="Y49" s="9"/>
      <c r="Z49" s="10"/>
      <c r="AB49" s="14"/>
      <c r="AC49" s="6"/>
      <c r="AD49" s="6"/>
      <c r="AE49" s="14"/>
      <c r="AF49" s="17"/>
      <c r="AG49" s="6"/>
      <c r="AI49" s="8">
        <v>0.95833333333333337</v>
      </c>
      <c r="AJ49" s="13"/>
      <c r="AK49" s="9"/>
      <c r="AL49" s="9"/>
      <c r="AM49" s="9"/>
      <c r="AN49" s="9"/>
      <c r="AP49" s="9"/>
      <c r="AQ49" s="10"/>
      <c r="AS49" s="14"/>
      <c r="AT49" s="6"/>
      <c r="AU49" s="6"/>
      <c r="AV49" s="14"/>
      <c r="AW49" s="17"/>
      <c r="AX49" s="6"/>
      <c r="AZ49" s="8">
        <v>0.95833333333333337</v>
      </c>
      <c r="BA49" s="13"/>
      <c r="BB49" s="9"/>
      <c r="BC49" s="9"/>
      <c r="BD49" s="9"/>
      <c r="BE49" s="9"/>
      <c r="BG49" s="9"/>
      <c r="BH49" s="10"/>
      <c r="BJ49" s="14"/>
      <c r="BK49" s="6"/>
      <c r="BL49" s="6"/>
      <c r="BM49" s="14"/>
      <c r="BN49" s="17"/>
      <c r="BO49" s="6"/>
      <c r="BQ49" s="8">
        <v>0.95833333333333337</v>
      </c>
      <c r="BR49" s="13"/>
      <c r="BS49" s="9"/>
      <c r="BT49" s="9"/>
      <c r="BU49" s="9"/>
      <c r="BV49" s="9"/>
      <c r="BX49" s="9"/>
      <c r="BY49" s="10"/>
      <c r="CA49" s="14"/>
      <c r="CB49" s="6"/>
      <c r="CC49" s="6"/>
      <c r="CD49" s="14"/>
      <c r="CE49" s="17"/>
      <c r="CF49" s="6"/>
      <c r="CH49" s="8">
        <v>0.95833333333333337</v>
      </c>
      <c r="CI49" s="13"/>
      <c r="CJ49" s="9"/>
      <c r="CK49" s="9"/>
      <c r="CL49" s="9"/>
      <c r="CM49" s="9"/>
      <c r="CO49" s="9"/>
      <c r="CP49" s="10"/>
      <c r="CR49" s="14"/>
      <c r="CS49" s="6"/>
      <c r="CT49" s="6"/>
      <c r="CU49" s="14"/>
      <c r="CV49" s="17"/>
      <c r="CW49" s="6"/>
      <c r="CY49" s="8">
        <v>0.95833333333333337</v>
      </c>
      <c r="CZ49" s="13"/>
      <c r="DA49" s="9"/>
      <c r="DB49" s="9"/>
      <c r="DC49" s="9"/>
      <c r="DD49" s="9"/>
      <c r="DF49" s="9"/>
      <c r="DG49" s="10"/>
      <c r="DI49" s="14"/>
      <c r="DJ49" s="6"/>
      <c r="DK49" s="6"/>
      <c r="DL49" s="14"/>
      <c r="DM49" s="17"/>
      <c r="DN49" s="6"/>
      <c r="DP49" s="8">
        <v>0.95833333333333337</v>
      </c>
      <c r="DQ49" s="13"/>
      <c r="DR49" s="9"/>
      <c r="DS49" s="9"/>
      <c r="DT49" s="9"/>
      <c r="DU49" s="9"/>
      <c r="DW49" s="9"/>
      <c r="DX49" s="10"/>
      <c r="DZ49" s="14"/>
      <c r="EA49" s="6"/>
      <c r="EB49" s="6"/>
      <c r="EC49" s="14"/>
      <c r="ED49" s="17"/>
      <c r="EE49" s="6"/>
      <c r="EG49" s="8">
        <v>0.95833333333333337</v>
      </c>
      <c r="EH49" s="13"/>
      <c r="EI49" s="9"/>
      <c r="EJ49" s="9"/>
      <c r="EK49" s="9"/>
      <c r="EL49" s="9"/>
      <c r="EN49" s="9"/>
      <c r="EO49" s="10"/>
      <c r="EQ49" s="14"/>
      <c r="ER49" s="6"/>
      <c r="ES49" s="6"/>
      <c r="ET49" s="14"/>
      <c r="EU49" s="17"/>
      <c r="EV49" s="6"/>
      <c r="EX49" s="8">
        <v>0.95833333333333337</v>
      </c>
      <c r="EY49" s="13"/>
      <c r="EZ49" s="9"/>
      <c r="FA49" s="9"/>
      <c r="FB49" s="9"/>
      <c r="FC49" s="9"/>
      <c r="FE49" s="9"/>
      <c r="FF49" s="10"/>
      <c r="FH49" s="14"/>
      <c r="FI49" s="6"/>
      <c r="FJ49" s="6"/>
      <c r="FK49" s="14"/>
      <c r="FL49" s="17"/>
      <c r="FM49" s="6"/>
      <c r="FO49" s="8">
        <v>0.95833333333333337</v>
      </c>
      <c r="FP49" s="13"/>
      <c r="FQ49" s="9"/>
      <c r="FR49" s="9"/>
      <c r="FS49" s="9"/>
      <c r="FT49" s="9"/>
      <c r="FV49" s="9"/>
      <c r="FW49" s="10"/>
      <c r="FY49" s="14"/>
      <c r="FZ49" s="6"/>
      <c r="GA49" s="6"/>
      <c r="GB49" s="14"/>
      <c r="GC49" s="17"/>
      <c r="GD49" s="6"/>
      <c r="GF49" s="8">
        <v>0.95833333333333337</v>
      </c>
      <c r="GG49" s="13"/>
      <c r="GH49" s="9"/>
      <c r="GI49" s="9"/>
      <c r="GJ49" s="9"/>
      <c r="GK49" s="9"/>
      <c r="GM49" s="9"/>
      <c r="GN49" s="10"/>
      <c r="GP49" s="14"/>
      <c r="GQ49" s="6"/>
      <c r="GR49" s="6"/>
      <c r="GS49" s="14"/>
      <c r="GT49" s="17"/>
      <c r="GU49" s="6"/>
    </row>
  </sheetData>
  <mergeCells count="12">
    <mergeCell ref="GG23:GU23"/>
    <mergeCell ref="B23:P23"/>
    <mergeCell ref="S23:AG23"/>
    <mergeCell ref="AJ23:AX23"/>
    <mergeCell ref="BA23:BO23"/>
    <mergeCell ref="BR23:CF23"/>
    <mergeCell ref="CI23:CW23"/>
    <mergeCell ref="CZ23:DN23"/>
    <mergeCell ref="DQ23:EE23"/>
    <mergeCell ref="EH23:EV23"/>
    <mergeCell ref="EY23:FM23"/>
    <mergeCell ref="FP23:GD23"/>
  </mergeCells>
  <conditionalFormatting sqref="B26:B49">
    <cfRule type="dataBar" priority="30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{CDF8E75C-A3CC-4F0D-90F1-E744D3403646}</x14:id>
        </ext>
      </extLst>
    </cfRule>
  </conditionalFormatting>
  <conditionalFormatting sqref="K26:K49">
    <cfRule type="dataBar" priority="29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{69675E1F-78BD-4BAB-9A2E-B70E6564F72D}</x14:id>
        </ext>
      </extLst>
    </cfRule>
  </conditionalFormatting>
  <conditionalFormatting sqref="S26:S49">
    <cfRule type="dataBar" priority="28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{A6897134-48AF-4DC0-9AF0-EDDA68DE9289}</x14:id>
        </ext>
      </extLst>
    </cfRule>
  </conditionalFormatting>
  <conditionalFormatting sqref="AB26:AB49">
    <cfRule type="dataBar" priority="27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{A5E02916-0F57-42EE-B6FF-855C90B0D84B}</x14:id>
        </ext>
      </extLst>
    </cfRule>
  </conditionalFormatting>
  <conditionalFormatting sqref="AJ26:AJ49">
    <cfRule type="dataBar" priority="26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{9948AAC0-316B-445F-9405-0D76613E875D}</x14:id>
        </ext>
      </extLst>
    </cfRule>
  </conditionalFormatting>
  <conditionalFormatting sqref="AS26:AS49">
    <cfRule type="dataBar" priority="25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{21FB9728-37A2-4576-B8FF-2106758604D7}</x14:id>
        </ext>
      </extLst>
    </cfRule>
  </conditionalFormatting>
  <conditionalFormatting sqref="BA26:BA49">
    <cfRule type="dataBar" priority="24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{2C3B23FE-C4C8-47AC-9AF3-C71104D0A83B}</x14:id>
        </ext>
      </extLst>
    </cfRule>
  </conditionalFormatting>
  <conditionalFormatting sqref="BJ26:BJ49">
    <cfRule type="dataBar" priority="23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{3E14F499-3DE5-40E1-87D9-7985E6DEB90C}</x14:id>
        </ext>
      </extLst>
    </cfRule>
  </conditionalFormatting>
  <conditionalFormatting sqref="BR26:BR49">
    <cfRule type="dataBar" priority="22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{59B0EDBA-BAAB-466F-B747-3D1EA426DA2E}</x14:id>
        </ext>
      </extLst>
    </cfRule>
  </conditionalFormatting>
  <conditionalFormatting sqref="CA26:CA49">
    <cfRule type="dataBar" priority="21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{8E322E42-E369-4403-AC9D-E3A799640A12}</x14:id>
        </ext>
      </extLst>
    </cfRule>
  </conditionalFormatting>
  <conditionalFormatting sqref="CI26:CI49">
    <cfRule type="dataBar" priority="20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{6EFBB87A-4483-40D1-997E-7362AC478F59}</x14:id>
        </ext>
      </extLst>
    </cfRule>
  </conditionalFormatting>
  <conditionalFormatting sqref="CR26:CR49">
    <cfRule type="dataBar" priority="19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{3AFC5E05-848F-421C-B7D9-EEF1AD5BC4CD}</x14:id>
        </ext>
      </extLst>
    </cfRule>
  </conditionalFormatting>
  <conditionalFormatting sqref="CZ26:CZ33 CZ49">
    <cfRule type="dataBar" priority="18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{B42AAB19-24B7-4195-8251-1378FD01E40A}</x14:id>
        </ext>
      </extLst>
    </cfRule>
  </conditionalFormatting>
  <conditionalFormatting sqref="DI26:DI49">
    <cfRule type="dataBar" priority="17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{4A7D99D6-16E1-4ABA-B753-7957C1A6AC3C}</x14:id>
        </ext>
      </extLst>
    </cfRule>
  </conditionalFormatting>
  <conditionalFormatting sqref="DQ26:DQ33 DQ49">
    <cfRule type="dataBar" priority="16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{14FF8929-E84A-40CD-A3A2-6ED568005E34}</x14:id>
        </ext>
      </extLst>
    </cfRule>
  </conditionalFormatting>
  <conditionalFormatting sqref="DZ26:DZ49">
    <cfRule type="dataBar" priority="15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{35787847-CE09-4DE7-A2DF-FB136C244276}</x14:id>
        </ext>
      </extLst>
    </cfRule>
  </conditionalFormatting>
  <conditionalFormatting sqref="EH26:EH33 EH49">
    <cfRule type="dataBar" priority="14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{94C289D6-008C-4835-8A8C-9D6384D51D09}</x14:id>
        </ext>
      </extLst>
    </cfRule>
  </conditionalFormatting>
  <conditionalFormatting sqref="EQ26:EQ49">
    <cfRule type="dataBar" priority="13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{A6903A3C-B4DA-4516-96C9-F0107C5FB38C}</x14:id>
        </ext>
      </extLst>
    </cfRule>
  </conditionalFormatting>
  <conditionalFormatting sqref="EY26:EY33 EY49">
    <cfRule type="dataBar" priority="12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{CA4835F3-D8DA-45AB-9A39-63B596FDCEA1}</x14:id>
        </ext>
      </extLst>
    </cfRule>
  </conditionalFormatting>
  <conditionalFormatting sqref="FH26:FH49">
    <cfRule type="dataBar" priority="11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{97B5A6CB-BE3A-4D2A-A50C-359916844B3B}</x14:id>
        </ext>
      </extLst>
    </cfRule>
  </conditionalFormatting>
  <conditionalFormatting sqref="FP26:FP33 FP49">
    <cfRule type="dataBar" priority="10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{06BCBAAE-428F-45C8-BF10-0839C095277F}</x14:id>
        </ext>
      </extLst>
    </cfRule>
  </conditionalFormatting>
  <conditionalFormatting sqref="FY26:FY49">
    <cfRule type="dataBar" priority="9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{52BF145B-4DCD-4584-9D98-08CAAED85292}</x14:id>
        </ext>
      </extLst>
    </cfRule>
  </conditionalFormatting>
  <conditionalFormatting sqref="GG26:GG33 GG49">
    <cfRule type="dataBar" priority="8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{FF944652-0CAB-41F7-8E02-9BFE49478368}</x14:id>
        </ext>
      </extLst>
    </cfRule>
  </conditionalFormatting>
  <conditionalFormatting sqref="GP26:GP49">
    <cfRule type="dataBar" priority="7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{2FBAD9E3-4D19-40B5-958E-4CB05E3746A1}</x14:id>
        </ext>
      </extLst>
    </cfRule>
  </conditionalFormatting>
  <conditionalFormatting sqref="CZ34:CZ48">
    <cfRule type="dataBar" priority="6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{592E50EC-E123-40E6-9A2E-20309E60CD01}</x14:id>
        </ext>
      </extLst>
    </cfRule>
  </conditionalFormatting>
  <conditionalFormatting sqref="DQ34:DQ48">
    <cfRule type="dataBar" priority="5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{26C401F1-E291-4C5A-B236-F913957FD2DF}</x14:id>
        </ext>
      </extLst>
    </cfRule>
  </conditionalFormatting>
  <conditionalFormatting sqref="EH34:EH48">
    <cfRule type="dataBar" priority="4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{A152A626-7E7F-43E8-84D1-88485770E680}</x14:id>
        </ext>
      </extLst>
    </cfRule>
  </conditionalFormatting>
  <conditionalFormatting sqref="EY34:EY48">
    <cfRule type="dataBar" priority="3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{4898314D-60DD-48B5-AAA8-5C25F82C1D53}</x14:id>
        </ext>
      </extLst>
    </cfRule>
  </conditionalFormatting>
  <conditionalFormatting sqref="FP34:FP48">
    <cfRule type="dataBar" priority="2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{4CD5E278-D849-4F26-9509-A58CC24C2D07}</x14:id>
        </ext>
      </extLst>
    </cfRule>
  </conditionalFormatting>
  <conditionalFormatting sqref="GG34:GG48">
    <cfRule type="dataBar" priority="1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{B5C695EC-7895-4EB1-855F-7BD52884A955}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DF8E75C-A3CC-4F0D-90F1-E744D340364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B26:B49</xm:sqref>
        </x14:conditionalFormatting>
        <x14:conditionalFormatting xmlns:xm="http://schemas.microsoft.com/office/excel/2006/main">
          <x14:cfRule type="dataBar" id="{69675E1F-78BD-4BAB-9A2E-B70E6564F72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K26:K49</xm:sqref>
        </x14:conditionalFormatting>
        <x14:conditionalFormatting xmlns:xm="http://schemas.microsoft.com/office/excel/2006/main">
          <x14:cfRule type="dataBar" id="{A6897134-48AF-4DC0-9AF0-EDDA68DE928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S26:S49</xm:sqref>
        </x14:conditionalFormatting>
        <x14:conditionalFormatting xmlns:xm="http://schemas.microsoft.com/office/excel/2006/main">
          <x14:cfRule type="dataBar" id="{A5E02916-0F57-42EE-B6FF-855C90B0D84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AB26:AB49</xm:sqref>
        </x14:conditionalFormatting>
        <x14:conditionalFormatting xmlns:xm="http://schemas.microsoft.com/office/excel/2006/main">
          <x14:cfRule type="dataBar" id="{9948AAC0-316B-445F-9405-0D76613E875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AJ26:AJ49</xm:sqref>
        </x14:conditionalFormatting>
        <x14:conditionalFormatting xmlns:xm="http://schemas.microsoft.com/office/excel/2006/main">
          <x14:cfRule type="dataBar" id="{21FB9728-37A2-4576-B8FF-2106758604D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AS26:AS49</xm:sqref>
        </x14:conditionalFormatting>
        <x14:conditionalFormatting xmlns:xm="http://schemas.microsoft.com/office/excel/2006/main">
          <x14:cfRule type="dataBar" id="{2C3B23FE-C4C8-47AC-9AF3-C71104D0A83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BA26:BA49</xm:sqref>
        </x14:conditionalFormatting>
        <x14:conditionalFormatting xmlns:xm="http://schemas.microsoft.com/office/excel/2006/main">
          <x14:cfRule type="dataBar" id="{3E14F499-3DE5-40E1-87D9-7985E6DEB90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BJ26:BJ49</xm:sqref>
        </x14:conditionalFormatting>
        <x14:conditionalFormatting xmlns:xm="http://schemas.microsoft.com/office/excel/2006/main">
          <x14:cfRule type="dataBar" id="{59B0EDBA-BAAB-466F-B747-3D1EA426DA2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BR26:BR49</xm:sqref>
        </x14:conditionalFormatting>
        <x14:conditionalFormatting xmlns:xm="http://schemas.microsoft.com/office/excel/2006/main">
          <x14:cfRule type="dataBar" id="{8E322E42-E369-4403-AC9D-E3A799640A1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CA26:CA49</xm:sqref>
        </x14:conditionalFormatting>
        <x14:conditionalFormatting xmlns:xm="http://schemas.microsoft.com/office/excel/2006/main">
          <x14:cfRule type="dataBar" id="{6EFBB87A-4483-40D1-997E-7362AC478F5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CI26:CI49</xm:sqref>
        </x14:conditionalFormatting>
        <x14:conditionalFormatting xmlns:xm="http://schemas.microsoft.com/office/excel/2006/main">
          <x14:cfRule type="dataBar" id="{3AFC5E05-848F-421C-B7D9-EEF1AD5BC4C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CR26:CR49</xm:sqref>
        </x14:conditionalFormatting>
        <x14:conditionalFormatting xmlns:xm="http://schemas.microsoft.com/office/excel/2006/main">
          <x14:cfRule type="dataBar" id="{B42AAB19-24B7-4195-8251-1378FD01E40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CZ26:CZ33 CZ49</xm:sqref>
        </x14:conditionalFormatting>
        <x14:conditionalFormatting xmlns:xm="http://schemas.microsoft.com/office/excel/2006/main">
          <x14:cfRule type="dataBar" id="{4A7D99D6-16E1-4ABA-B753-7957C1A6AC3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DI26:DI49</xm:sqref>
        </x14:conditionalFormatting>
        <x14:conditionalFormatting xmlns:xm="http://schemas.microsoft.com/office/excel/2006/main">
          <x14:cfRule type="dataBar" id="{14FF8929-E84A-40CD-A3A2-6ED568005E3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DQ26:DQ33 DQ49</xm:sqref>
        </x14:conditionalFormatting>
        <x14:conditionalFormatting xmlns:xm="http://schemas.microsoft.com/office/excel/2006/main">
          <x14:cfRule type="dataBar" id="{35787847-CE09-4DE7-A2DF-FB136C24427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DZ26:DZ49</xm:sqref>
        </x14:conditionalFormatting>
        <x14:conditionalFormatting xmlns:xm="http://schemas.microsoft.com/office/excel/2006/main">
          <x14:cfRule type="dataBar" id="{94C289D6-008C-4835-8A8C-9D6384D51D0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EH26:EH33 EH49</xm:sqref>
        </x14:conditionalFormatting>
        <x14:conditionalFormatting xmlns:xm="http://schemas.microsoft.com/office/excel/2006/main">
          <x14:cfRule type="dataBar" id="{A6903A3C-B4DA-4516-96C9-F0107C5FB38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EQ26:EQ49</xm:sqref>
        </x14:conditionalFormatting>
        <x14:conditionalFormatting xmlns:xm="http://schemas.microsoft.com/office/excel/2006/main">
          <x14:cfRule type="dataBar" id="{CA4835F3-D8DA-45AB-9A39-63B596FDCEA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EY26:EY33 EY49</xm:sqref>
        </x14:conditionalFormatting>
        <x14:conditionalFormatting xmlns:xm="http://schemas.microsoft.com/office/excel/2006/main">
          <x14:cfRule type="dataBar" id="{97B5A6CB-BE3A-4D2A-A50C-359916844B3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FH26:FH49</xm:sqref>
        </x14:conditionalFormatting>
        <x14:conditionalFormatting xmlns:xm="http://schemas.microsoft.com/office/excel/2006/main">
          <x14:cfRule type="dataBar" id="{06BCBAAE-428F-45C8-BF10-0839C095277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FP26:FP33 FP49</xm:sqref>
        </x14:conditionalFormatting>
        <x14:conditionalFormatting xmlns:xm="http://schemas.microsoft.com/office/excel/2006/main">
          <x14:cfRule type="dataBar" id="{52BF145B-4DCD-4584-9D98-08CAAED8529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FY26:FY49</xm:sqref>
        </x14:conditionalFormatting>
        <x14:conditionalFormatting xmlns:xm="http://schemas.microsoft.com/office/excel/2006/main">
          <x14:cfRule type="dataBar" id="{FF944652-0CAB-41F7-8E02-9BFE4947836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GG26:GG33 GG49</xm:sqref>
        </x14:conditionalFormatting>
        <x14:conditionalFormatting xmlns:xm="http://schemas.microsoft.com/office/excel/2006/main">
          <x14:cfRule type="dataBar" id="{2FBAD9E3-4D19-40B5-958E-4CB05E3746A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GP26:GP49</xm:sqref>
        </x14:conditionalFormatting>
        <x14:conditionalFormatting xmlns:xm="http://schemas.microsoft.com/office/excel/2006/main">
          <x14:cfRule type="dataBar" id="{592E50EC-E123-40E6-9A2E-20309E60CD0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CZ34:CZ48</xm:sqref>
        </x14:conditionalFormatting>
        <x14:conditionalFormatting xmlns:xm="http://schemas.microsoft.com/office/excel/2006/main">
          <x14:cfRule type="dataBar" id="{26C401F1-E291-4C5A-B236-F913957FD2D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DQ34:DQ48</xm:sqref>
        </x14:conditionalFormatting>
        <x14:conditionalFormatting xmlns:xm="http://schemas.microsoft.com/office/excel/2006/main">
          <x14:cfRule type="dataBar" id="{A152A626-7E7F-43E8-84D1-88485770E68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EH34:EH48</xm:sqref>
        </x14:conditionalFormatting>
        <x14:conditionalFormatting xmlns:xm="http://schemas.microsoft.com/office/excel/2006/main">
          <x14:cfRule type="dataBar" id="{4898314D-60DD-48B5-AAA8-5C25F82C1D5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EY34:EY48</xm:sqref>
        </x14:conditionalFormatting>
        <x14:conditionalFormatting xmlns:xm="http://schemas.microsoft.com/office/excel/2006/main">
          <x14:cfRule type="dataBar" id="{4CD5E278-D849-4F26-9509-A58CC24C2D0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FP34:FP48</xm:sqref>
        </x14:conditionalFormatting>
        <x14:conditionalFormatting xmlns:xm="http://schemas.microsoft.com/office/excel/2006/main">
          <x14:cfRule type="dataBar" id="{B5C695EC-7895-4EB1-855F-7BD52884A95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GG34:GG48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49"/>
  <sheetViews>
    <sheetView topLeftCell="CO1" zoomScale="80" zoomScaleNormal="80" workbookViewId="0">
      <selection activeCell="DG11" sqref="DG11"/>
    </sheetView>
  </sheetViews>
  <sheetFormatPr defaultColWidth="9.109375" defaultRowHeight="13.2"/>
  <cols>
    <col min="1" max="1" width="6.109375" style="11" bestFit="1" customWidth="1"/>
    <col min="2" max="2" width="33" style="2" bestFit="1" customWidth="1"/>
    <col min="3" max="3" width="12.44140625" style="2" bestFit="1" customWidth="1"/>
    <col min="4" max="4" width="9.109375" style="2"/>
    <col min="5" max="5" width="13.6640625" style="2" customWidth="1"/>
    <col min="6" max="6" width="10.5546875" style="2" customWidth="1"/>
    <col min="7" max="7" width="9.109375" style="2"/>
    <col min="8" max="8" width="8.109375" style="2" bestFit="1" customWidth="1"/>
    <col min="9" max="9" width="8.6640625" style="2" customWidth="1"/>
    <col min="10" max="10" width="8.109375" style="2" bestFit="1" customWidth="1"/>
    <col min="11" max="11" width="8.88671875" style="2" bestFit="1" customWidth="1"/>
    <col min="12" max="13" width="6.6640625" style="2" bestFit="1" customWidth="1"/>
    <col min="14" max="14" width="7.109375" style="2" bestFit="1" customWidth="1"/>
    <col min="15" max="15" width="7.44140625" style="2" bestFit="1" customWidth="1"/>
    <col min="16" max="16" width="12.44140625" style="2" bestFit="1" customWidth="1"/>
    <col min="17" max="17" width="3.6640625" style="2" customWidth="1"/>
    <col min="18" max="18" width="6.109375" style="11" bestFit="1" customWidth="1"/>
    <col min="19" max="19" width="33" style="2" bestFit="1" customWidth="1"/>
    <col min="20" max="20" width="12.44140625" style="2" bestFit="1" customWidth="1"/>
    <col min="21" max="21" width="9.109375" style="2"/>
    <col min="22" max="22" width="13.6640625" style="2" customWidth="1"/>
    <col min="23" max="23" width="10.5546875" style="2" customWidth="1"/>
    <col min="24" max="24" width="9.109375" style="2"/>
    <col min="25" max="25" width="8.109375" style="2" bestFit="1" customWidth="1"/>
    <col min="26" max="26" width="8.6640625" style="2" customWidth="1"/>
    <col min="27" max="27" width="8.109375" style="2" bestFit="1" customWidth="1"/>
    <col min="28" max="28" width="8.88671875" style="2" bestFit="1" customWidth="1"/>
    <col min="29" max="30" width="6.6640625" style="2" bestFit="1" customWidth="1"/>
    <col min="31" max="31" width="7.109375" style="2" bestFit="1" customWidth="1"/>
    <col min="32" max="32" width="7.44140625" style="2" bestFit="1" customWidth="1"/>
    <col min="33" max="33" width="12.44140625" style="2" bestFit="1" customWidth="1"/>
    <col min="34" max="34" width="9.109375" style="2"/>
    <col min="35" max="35" width="6.109375" style="11" bestFit="1" customWidth="1"/>
    <col min="36" max="36" width="33" style="2" bestFit="1" customWidth="1"/>
    <col min="37" max="37" width="12.44140625" style="2" bestFit="1" customWidth="1"/>
    <col min="38" max="38" width="9.109375" style="2"/>
    <col min="39" max="39" width="13.6640625" style="2" customWidth="1"/>
    <col min="40" max="40" width="10.5546875" style="2" customWidth="1"/>
    <col min="41" max="41" width="9.109375" style="2"/>
    <col min="42" max="42" width="8.109375" style="2" bestFit="1" customWidth="1"/>
    <col min="43" max="43" width="8.6640625" style="2" customWidth="1"/>
    <col min="44" max="44" width="8.109375" style="2" bestFit="1" customWidth="1"/>
    <col min="45" max="45" width="8.88671875" style="2" bestFit="1" customWidth="1"/>
    <col min="46" max="47" width="6.6640625" style="2" bestFit="1" customWidth="1"/>
    <col min="48" max="48" width="7.109375" style="2" bestFit="1" customWidth="1"/>
    <col min="49" max="49" width="7.44140625" style="2" bestFit="1" customWidth="1"/>
    <col min="50" max="50" width="12.44140625" style="2" bestFit="1" customWidth="1"/>
    <col min="51" max="51" width="9.109375" style="2"/>
    <col min="52" max="52" width="6.109375" style="11" bestFit="1" customWidth="1"/>
    <col min="53" max="53" width="33" style="2" bestFit="1" customWidth="1"/>
    <col min="54" max="54" width="12.44140625" style="2" bestFit="1" customWidth="1"/>
    <col min="55" max="55" width="9.109375" style="2"/>
    <col min="56" max="56" width="13.6640625" style="2" customWidth="1"/>
    <col min="57" max="57" width="10.5546875" style="2" customWidth="1"/>
    <col min="58" max="58" width="9.109375" style="2"/>
    <col min="59" max="59" width="8.109375" style="2" bestFit="1" customWidth="1"/>
    <col min="60" max="60" width="8.6640625" style="2" customWidth="1"/>
    <col min="61" max="61" width="8.109375" style="2" bestFit="1" customWidth="1"/>
    <col min="62" max="62" width="8.88671875" style="2" bestFit="1" customWidth="1"/>
    <col min="63" max="64" width="6.6640625" style="2" bestFit="1" customWidth="1"/>
    <col min="65" max="65" width="7.109375" style="2" bestFit="1" customWidth="1"/>
    <col min="66" max="66" width="7.44140625" style="2" bestFit="1" customWidth="1"/>
    <col min="67" max="67" width="12.44140625" style="2" bestFit="1" customWidth="1"/>
    <col min="68" max="68" width="9.109375" style="2"/>
    <col min="69" max="69" width="6.109375" style="11" bestFit="1" customWidth="1"/>
    <col min="70" max="70" width="33" style="2" bestFit="1" customWidth="1"/>
    <col min="71" max="71" width="12.44140625" style="2" bestFit="1" customWidth="1"/>
    <col min="72" max="72" width="9.109375" style="2"/>
    <col min="73" max="73" width="13.6640625" style="2" customWidth="1"/>
    <col min="74" max="74" width="10.5546875" style="2" customWidth="1"/>
    <col min="75" max="75" width="9.109375" style="2"/>
    <col min="76" max="76" width="8.109375" style="2" bestFit="1" customWidth="1"/>
    <col min="77" max="77" width="8.6640625" style="2" customWidth="1"/>
    <col min="78" max="78" width="8.109375" style="2" bestFit="1" customWidth="1"/>
    <col min="79" max="79" width="8.88671875" style="2" bestFit="1" customWidth="1"/>
    <col min="80" max="81" width="6.6640625" style="2" bestFit="1" customWidth="1"/>
    <col min="82" max="82" width="7.109375" style="2" bestFit="1" customWidth="1"/>
    <col min="83" max="83" width="7.44140625" style="2" bestFit="1" customWidth="1"/>
    <col min="84" max="84" width="12.44140625" style="2" bestFit="1" customWidth="1"/>
    <col min="85" max="85" width="9.109375" style="2"/>
    <col min="86" max="86" width="6.109375" style="11" bestFit="1" customWidth="1"/>
    <col min="87" max="87" width="33" style="2" bestFit="1" customWidth="1"/>
    <col min="88" max="88" width="12.44140625" style="2" bestFit="1" customWidth="1"/>
    <col min="89" max="89" width="9.109375" style="2"/>
    <col min="90" max="90" width="13.6640625" style="2" customWidth="1"/>
    <col min="91" max="91" width="10.5546875" style="2" customWidth="1"/>
    <col min="92" max="92" width="9.109375" style="2"/>
    <col min="93" max="93" width="8.109375" style="2" bestFit="1" customWidth="1"/>
    <col min="94" max="94" width="8.6640625" style="2" customWidth="1"/>
    <col min="95" max="95" width="8.109375" style="2" bestFit="1" customWidth="1"/>
    <col min="96" max="96" width="8.88671875" style="2" bestFit="1" customWidth="1"/>
    <col min="97" max="97" width="6.6640625" style="2" bestFit="1" customWidth="1"/>
    <col min="98" max="99" width="7.109375" style="2" bestFit="1" customWidth="1"/>
    <col min="100" max="100" width="7.44140625" style="2" bestFit="1" customWidth="1"/>
    <col min="101" max="101" width="12.44140625" style="2" bestFit="1" customWidth="1"/>
    <col min="102" max="102" width="9.109375" style="2"/>
    <col min="103" max="103" width="6.109375" style="11" bestFit="1" customWidth="1"/>
    <col min="104" max="104" width="33" style="2" bestFit="1" customWidth="1"/>
    <col min="105" max="105" width="12.44140625" style="2" bestFit="1" customWidth="1"/>
    <col min="106" max="106" width="9.109375" style="2"/>
    <col min="107" max="107" width="13.6640625" style="2" customWidth="1"/>
    <col min="108" max="108" width="10.5546875" style="2" customWidth="1"/>
    <col min="109" max="109" width="9.109375" style="2"/>
    <col min="110" max="110" width="8.109375" style="2" bestFit="1" customWidth="1"/>
    <col min="111" max="111" width="8.6640625" style="2" customWidth="1"/>
    <col min="112" max="112" width="8.109375" style="2" bestFit="1" customWidth="1"/>
    <col min="113" max="113" width="8.88671875" style="2" bestFit="1" customWidth="1"/>
    <col min="114" max="115" width="6.6640625" style="2" bestFit="1" customWidth="1"/>
    <col min="116" max="116" width="7.109375" style="2" bestFit="1" customWidth="1"/>
    <col min="117" max="117" width="7.44140625" style="2" bestFit="1" customWidth="1"/>
    <col min="118" max="118" width="12.44140625" style="2" bestFit="1" customWidth="1"/>
    <col min="119" max="119" width="9.109375" style="2"/>
    <col min="120" max="120" width="6.109375" style="11" bestFit="1" customWidth="1"/>
    <col min="121" max="121" width="33" style="2" bestFit="1" customWidth="1"/>
    <col min="122" max="122" width="12.44140625" style="2" bestFit="1" customWidth="1"/>
    <col min="123" max="123" width="9.109375" style="2"/>
    <col min="124" max="124" width="13.6640625" style="2" customWidth="1"/>
    <col min="125" max="125" width="10.5546875" style="2" customWidth="1"/>
    <col min="126" max="126" width="9.109375" style="2"/>
    <col min="127" max="127" width="8.109375" style="2" bestFit="1" customWidth="1"/>
    <col min="128" max="128" width="8.6640625" style="2" customWidth="1"/>
    <col min="129" max="129" width="8.109375" style="2" bestFit="1" customWidth="1"/>
    <col min="130" max="130" width="8.88671875" style="2" bestFit="1" customWidth="1"/>
    <col min="131" max="132" width="6.6640625" style="2" bestFit="1" customWidth="1"/>
    <col min="133" max="133" width="7.109375" style="2" bestFit="1" customWidth="1"/>
    <col min="134" max="134" width="7.44140625" style="2" bestFit="1" customWidth="1"/>
    <col min="135" max="135" width="12.44140625" style="2" bestFit="1" customWidth="1"/>
    <col min="136" max="136" width="9.109375" style="44"/>
    <col min="137" max="137" width="6.109375" style="11" bestFit="1" customWidth="1"/>
    <col min="138" max="138" width="33" style="2" bestFit="1" customWidth="1"/>
    <col min="139" max="139" width="12.44140625" style="2" bestFit="1" customWidth="1"/>
    <col min="140" max="140" width="9.109375" style="2"/>
    <col min="141" max="141" width="13.6640625" style="2" customWidth="1"/>
    <col min="142" max="142" width="10.5546875" style="2" customWidth="1"/>
    <col min="143" max="143" width="9.109375" style="2"/>
    <col min="144" max="144" width="8.109375" style="2" bestFit="1" customWidth="1"/>
    <col min="145" max="145" width="8.6640625" style="2" customWidth="1"/>
    <col min="146" max="146" width="8.109375" style="2" bestFit="1" customWidth="1"/>
    <col min="147" max="147" width="8.88671875" style="2" bestFit="1" customWidth="1"/>
    <col min="148" max="149" width="6.6640625" style="2" bestFit="1" customWidth="1"/>
    <col min="150" max="150" width="7.109375" style="2" bestFit="1" customWidth="1"/>
    <col min="151" max="151" width="7.44140625" style="2" bestFit="1" customWidth="1"/>
    <col min="152" max="152" width="12.44140625" style="2" bestFit="1" customWidth="1"/>
    <col min="153" max="153" width="9.109375" style="2"/>
    <col min="154" max="154" width="6.109375" style="11" bestFit="1" customWidth="1"/>
    <col min="155" max="155" width="33" style="2" bestFit="1" customWidth="1"/>
    <col min="156" max="156" width="12.44140625" style="2" bestFit="1" customWidth="1"/>
    <col min="157" max="157" width="9.109375" style="2"/>
    <col min="158" max="158" width="13.6640625" style="2" customWidth="1"/>
    <col min="159" max="159" width="10.5546875" style="2" customWidth="1"/>
    <col min="160" max="160" width="9.109375" style="2"/>
    <col min="161" max="161" width="8.109375" style="2" bestFit="1" customWidth="1"/>
    <col min="162" max="162" width="8.6640625" style="2" customWidth="1"/>
    <col min="163" max="163" width="8.109375" style="2" bestFit="1" customWidth="1"/>
    <col min="164" max="164" width="8.88671875" style="2" bestFit="1" customWidth="1"/>
    <col min="165" max="166" width="6.6640625" style="2" bestFit="1" customWidth="1"/>
    <col min="167" max="167" width="7.109375" style="2" bestFit="1" customWidth="1"/>
    <col min="168" max="168" width="7.44140625" style="2" bestFit="1" customWidth="1"/>
    <col min="169" max="169" width="12.44140625" style="2" bestFit="1" customWidth="1"/>
    <col min="170" max="170" width="9.109375" style="2"/>
    <col min="171" max="171" width="6.109375" style="11" bestFit="1" customWidth="1"/>
    <col min="172" max="172" width="33" style="2" bestFit="1" customWidth="1"/>
    <col min="173" max="173" width="12.44140625" style="2" bestFit="1" customWidth="1"/>
    <col min="174" max="174" width="9.109375" style="2"/>
    <col min="175" max="175" width="13.6640625" style="2" customWidth="1"/>
    <col min="176" max="176" width="10.5546875" style="2" customWidth="1"/>
    <col min="177" max="177" width="9.109375" style="2"/>
    <col min="178" max="178" width="8.109375" style="2" bestFit="1" customWidth="1"/>
    <col min="179" max="179" width="8.6640625" style="2" customWidth="1"/>
    <col min="180" max="180" width="8.109375" style="2" bestFit="1" customWidth="1"/>
    <col min="181" max="181" width="8.88671875" style="2" bestFit="1" customWidth="1"/>
    <col min="182" max="183" width="6.6640625" style="2" bestFit="1" customWidth="1"/>
    <col min="184" max="184" width="7.109375" style="2" bestFit="1" customWidth="1"/>
    <col min="185" max="185" width="7.44140625" style="2" bestFit="1" customWidth="1"/>
    <col min="186" max="186" width="12.44140625" style="2" bestFit="1" customWidth="1"/>
    <col min="187" max="187" width="9.109375" style="2"/>
    <col min="188" max="188" width="6.109375" style="11" bestFit="1" customWidth="1"/>
    <col min="189" max="189" width="33" style="2" bestFit="1" customWidth="1"/>
    <col min="190" max="190" width="12.44140625" style="2" bestFit="1" customWidth="1"/>
    <col min="191" max="191" width="9.109375" style="2"/>
    <col min="192" max="192" width="13.6640625" style="2" customWidth="1"/>
    <col min="193" max="193" width="10.5546875" style="2" customWidth="1"/>
    <col min="194" max="194" width="9.109375" style="2"/>
    <col min="195" max="195" width="8.109375" style="2" bestFit="1" customWidth="1"/>
    <col min="196" max="196" width="8.6640625" style="2" customWidth="1"/>
    <col min="197" max="197" width="8.109375" style="2" bestFit="1" customWidth="1"/>
    <col min="198" max="198" width="8.88671875" style="2" bestFit="1" customWidth="1"/>
    <col min="199" max="199" width="6.6640625" style="2" bestFit="1" customWidth="1"/>
    <col min="200" max="200" width="10.44140625" style="2" customWidth="1"/>
    <col min="201" max="201" width="7.109375" style="2" bestFit="1" customWidth="1"/>
    <col min="202" max="202" width="7.44140625" style="2" bestFit="1" customWidth="1"/>
    <col min="203" max="203" width="12.44140625" style="2" bestFit="1" customWidth="1"/>
    <col min="204" max="16384" width="9.109375" style="2"/>
  </cols>
  <sheetData>
    <row r="1" spans="1:203" ht="17.399999999999999">
      <c r="A1" s="1">
        <v>31</v>
      </c>
      <c r="B1" s="42" t="s">
        <v>42</v>
      </c>
      <c r="F1" s="15"/>
      <c r="G1" s="15"/>
      <c r="H1" s="15"/>
      <c r="I1" s="15"/>
      <c r="J1" s="15"/>
      <c r="R1" s="1">
        <v>28</v>
      </c>
      <c r="S1" s="42" t="s">
        <v>43</v>
      </c>
      <c r="W1" s="15"/>
      <c r="X1" s="15"/>
      <c r="Y1" s="15"/>
      <c r="Z1" s="15"/>
      <c r="AA1" s="15"/>
      <c r="AI1" s="1">
        <v>31</v>
      </c>
      <c r="AJ1" s="42" t="s">
        <v>44</v>
      </c>
      <c r="AN1" s="15"/>
      <c r="AO1" s="15"/>
      <c r="AP1" s="15"/>
      <c r="AQ1" s="15"/>
      <c r="AR1" s="15"/>
      <c r="AZ1" s="1">
        <f>SUM(BB20:BB21)</f>
        <v>30</v>
      </c>
      <c r="BA1" s="42" t="s">
        <v>45</v>
      </c>
      <c r="BE1" s="15"/>
      <c r="BF1" s="15"/>
      <c r="BG1" s="15"/>
      <c r="BH1" s="15"/>
      <c r="BI1" s="15"/>
      <c r="BQ1" s="1">
        <v>31</v>
      </c>
      <c r="BR1" s="42" t="s">
        <v>46</v>
      </c>
      <c r="BV1" s="15"/>
      <c r="BW1" s="15"/>
      <c r="BX1" s="15"/>
      <c r="BY1" s="15"/>
      <c r="BZ1" s="15"/>
      <c r="CH1" s="1">
        <f>SUM(CJ20:CJ21)</f>
        <v>30</v>
      </c>
      <c r="CI1" s="42" t="s">
        <v>47</v>
      </c>
      <c r="CM1" s="15"/>
      <c r="CN1" s="15"/>
      <c r="CO1" s="15"/>
      <c r="CP1" s="15"/>
      <c r="CQ1" s="15"/>
      <c r="CY1" s="1">
        <v>31</v>
      </c>
      <c r="CZ1" s="42" t="s">
        <v>48</v>
      </c>
      <c r="DD1" s="15"/>
      <c r="DE1" s="15"/>
      <c r="DF1" s="15"/>
      <c r="DG1" s="15"/>
      <c r="DH1" s="15"/>
      <c r="DP1" s="1">
        <v>31</v>
      </c>
      <c r="DQ1" s="42" t="s">
        <v>49</v>
      </c>
      <c r="DU1" s="15"/>
      <c r="DV1" s="15"/>
      <c r="DW1" s="15"/>
      <c r="DX1" s="15"/>
      <c r="DY1" s="15"/>
      <c r="EG1" s="1">
        <v>30</v>
      </c>
      <c r="EH1" s="42" t="s">
        <v>50</v>
      </c>
      <c r="EL1" s="15"/>
      <c r="EM1" s="15"/>
      <c r="EN1" s="15"/>
      <c r="EO1" s="15"/>
      <c r="EP1" s="15"/>
      <c r="EX1" s="1">
        <v>31</v>
      </c>
      <c r="EY1" s="42" t="s">
        <v>51</v>
      </c>
      <c r="FC1" s="15"/>
      <c r="FD1" s="15"/>
      <c r="FE1" s="15"/>
      <c r="FF1" s="15"/>
      <c r="FG1" s="15"/>
      <c r="FO1" s="1">
        <v>30</v>
      </c>
      <c r="FP1" s="42" t="s">
        <v>52</v>
      </c>
      <c r="FT1" s="15"/>
      <c r="FU1" s="15"/>
      <c r="FV1" s="15"/>
      <c r="FW1" s="15"/>
      <c r="FX1" s="15"/>
      <c r="GF1" s="1">
        <v>31</v>
      </c>
      <c r="GG1" s="42" t="s">
        <v>53</v>
      </c>
      <c r="GK1" s="15"/>
      <c r="GL1" s="15"/>
      <c r="GM1" s="15"/>
      <c r="GN1" s="15"/>
      <c r="GO1" s="15"/>
    </row>
    <row r="2" spans="1:203" ht="26.4">
      <c r="A2" s="1"/>
      <c r="B2" s="37" t="s">
        <v>3</v>
      </c>
      <c r="C2" s="38" t="s">
        <v>4</v>
      </c>
      <c r="D2" s="39" t="s">
        <v>29</v>
      </c>
      <c r="E2" s="38" t="s">
        <v>30</v>
      </c>
      <c r="F2" s="38" t="s">
        <v>1</v>
      </c>
      <c r="G2" s="15"/>
      <c r="H2" s="15"/>
      <c r="I2" s="15"/>
      <c r="J2" s="15"/>
      <c r="R2" s="1"/>
      <c r="S2" s="37" t="s">
        <v>3</v>
      </c>
      <c r="T2" s="38" t="s">
        <v>4</v>
      </c>
      <c r="U2" s="39" t="s">
        <v>29</v>
      </c>
      <c r="V2" s="38" t="s">
        <v>30</v>
      </c>
      <c r="W2" s="38" t="s">
        <v>1</v>
      </c>
      <c r="X2" s="15"/>
      <c r="Y2" s="15"/>
      <c r="Z2" s="15"/>
      <c r="AA2" s="15"/>
      <c r="AI2" s="1"/>
      <c r="AJ2" s="37" t="s">
        <v>3</v>
      </c>
      <c r="AK2" s="38" t="s">
        <v>4</v>
      </c>
      <c r="AL2" s="39" t="s">
        <v>29</v>
      </c>
      <c r="AM2" s="38" t="s">
        <v>30</v>
      </c>
      <c r="AN2" s="38" t="s">
        <v>1</v>
      </c>
      <c r="AO2" s="15"/>
      <c r="AP2" s="15"/>
      <c r="AQ2" s="15"/>
      <c r="AR2" s="15"/>
      <c r="AZ2" s="1"/>
      <c r="BA2" s="37" t="s">
        <v>3</v>
      </c>
      <c r="BB2" s="38" t="s">
        <v>4</v>
      </c>
      <c r="BC2" s="39" t="s">
        <v>29</v>
      </c>
      <c r="BD2" s="38" t="s">
        <v>30</v>
      </c>
      <c r="BE2" s="38" t="s">
        <v>1</v>
      </c>
      <c r="BF2" s="15"/>
      <c r="BG2" s="15"/>
      <c r="BH2" s="15"/>
      <c r="BI2" s="15"/>
      <c r="BQ2" s="1"/>
      <c r="BR2" s="37" t="s">
        <v>3</v>
      </c>
      <c r="BS2" s="38" t="s">
        <v>4</v>
      </c>
      <c r="BT2" s="39" t="s">
        <v>29</v>
      </c>
      <c r="BU2" s="38" t="s">
        <v>30</v>
      </c>
      <c r="BV2" s="38" t="s">
        <v>1</v>
      </c>
      <c r="BW2" s="15"/>
      <c r="BX2" s="15"/>
      <c r="BY2" s="15"/>
      <c r="BZ2" s="15"/>
      <c r="CH2" s="1"/>
      <c r="CI2" s="37" t="s">
        <v>3</v>
      </c>
      <c r="CJ2" s="38" t="s">
        <v>4</v>
      </c>
      <c r="CK2" s="39" t="s">
        <v>29</v>
      </c>
      <c r="CL2" s="38" t="s">
        <v>30</v>
      </c>
      <c r="CM2" s="38" t="s">
        <v>1</v>
      </c>
      <c r="CN2" s="15"/>
      <c r="CO2" s="15"/>
      <c r="CP2" s="15"/>
      <c r="CQ2" s="15"/>
      <c r="CY2" s="1"/>
      <c r="CZ2" s="37" t="s">
        <v>3</v>
      </c>
      <c r="DA2" s="38" t="s">
        <v>4</v>
      </c>
      <c r="DB2" s="39" t="s">
        <v>29</v>
      </c>
      <c r="DC2" s="38" t="s">
        <v>30</v>
      </c>
      <c r="DD2" s="38" t="s">
        <v>1</v>
      </c>
      <c r="DE2" s="15"/>
      <c r="DF2" s="15"/>
      <c r="DG2" s="15"/>
      <c r="DH2" s="15"/>
      <c r="DP2" s="1"/>
      <c r="DQ2" s="37" t="s">
        <v>3</v>
      </c>
      <c r="DR2" s="38" t="s">
        <v>4</v>
      </c>
      <c r="DS2" s="39" t="s">
        <v>29</v>
      </c>
      <c r="DT2" s="38" t="s">
        <v>30</v>
      </c>
      <c r="DU2" s="38" t="s">
        <v>1</v>
      </c>
      <c r="DV2" s="15"/>
      <c r="DW2" s="15"/>
      <c r="DX2" s="15"/>
      <c r="DY2" s="15"/>
      <c r="EG2" s="1"/>
      <c r="EH2" s="37" t="s">
        <v>3</v>
      </c>
      <c r="EI2" s="38" t="s">
        <v>4</v>
      </c>
      <c r="EJ2" s="39" t="s">
        <v>29</v>
      </c>
      <c r="EK2" s="38" t="s">
        <v>30</v>
      </c>
      <c r="EL2" s="38" t="s">
        <v>1</v>
      </c>
      <c r="EM2" s="15"/>
      <c r="EN2" s="15"/>
      <c r="EO2" s="15"/>
      <c r="EP2" s="15"/>
      <c r="EX2" s="1"/>
      <c r="EY2" s="37" t="s">
        <v>3</v>
      </c>
      <c r="EZ2" s="38" t="s">
        <v>4</v>
      </c>
      <c r="FA2" s="39" t="s">
        <v>29</v>
      </c>
      <c r="FB2" s="38" t="s">
        <v>30</v>
      </c>
      <c r="FC2" s="38" t="s">
        <v>1</v>
      </c>
      <c r="FD2" s="15"/>
      <c r="FE2" s="15"/>
      <c r="FF2" s="15"/>
      <c r="FG2" s="15"/>
      <c r="FO2" s="1"/>
      <c r="FP2" s="37" t="s">
        <v>3</v>
      </c>
      <c r="FQ2" s="38" t="s">
        <v>4</v>
      </c>
      <c r="FR2" s="39" t="s">
        <v>29</v>
      </c>
      <c r="FS2" s="38" t="s">
        <v>30</v>
      </c>
      <c r="FT2" s="38" t="s">
        <v>1</v>
      </c>
      <c r="FU2" s="15"/>
      <c r="FV2" s="15"/>
      <c r="FW2" s="15"/>
      <c r="FX2" s="15"/>
      <c r="GF2" s="1"/>
      <c r="GG2" s="37" t="s">
        <v>3</v>
      </c>
      <c r="GH2" s="38" t="s">
        <v>4</v>
      </c>
      <c r="GI2" s="39" t="s">
        <v>29</v>
      </c>
      <c r="GJ2" s="38" t="s">
        <v>30</v>
      </c>
      <c r="GK2" s="38" t="s">
        <v>1</v>
      </c>
      <c r="GL2" s="15"/>
      <c r="GM2" s="15"/>
      <c r="GN2" s="15"/>
      <c r="GO2" s="15"/>
    </row>
    <row r="3" spans="1:203">
      <c r="A3" s="4"/>
      <c r="B3" s="31" t="s">
        <v>5</v>
      </c>
      <c r="C3" s="32">
        <v>0</v>
      </c>
      <c r="D3" s="30">
        <v>4.5</v>
      </c>
      <c r="E3" s="28">
        <v>40</v>
      </c>
      <c r="F3" s="28">
        <v>40</v>
      </c>
      <c r="G3" s="16"/>
      <c r="H3" s="16"/>
      <c r="I3" s="16"/>
      <c r="J3" s="16"/>
      <c r="K3" s="12"/>
      <c r="L3" s="12"/>
      <c r="M3" s="12"/>
      <c r="N3" s="12"/>
      <c r="O3" s="12"/>
      <c r="P3" s="12"/>
      <c r="R3" s="4"/>
      <c r="S3" s="31" t="s">
        <v>5</v>
      </c>
      <c r="T3" s="32">
        <v>0</v>
      </c>
      <c r="U3" s="30">
        <v>4.5</v>
      </c>
      <c r="V3" s="28">
        <v>40</v>
      </c>
      <c r="W3" s="28">
        <v>40</v>
      </c>
      <c r="X3" s="16"/>
      <c r="Y3" s="16"/>
      <c r="Z3" s="16"/>
      <c r="AA3" s="16"/>
      <c r="AB3" s="12"/>
      <c r="AC3" s="12"/>
      <c r="AD3" s="12"/>
      <c r="AE3" s="12"/>
      <c r="AF3" s="12"/>
      <c r="AG3" s="12"/>
      <c r="AI3" s="4"/>
      <c r="AJ3" s="31" t="s">
        <v>5</v>
      </c>
      <c r="AK3" s="32">
        <v>0</v>
      </c>
      <c r="AL3" s="30">
        <v>4.5</v>
      </c>
      <c r="AM3" s="28">
        <v>40</v>
      </c>
      <c r="AN3" s="28">
        <v>40</v>
      </c>
      <c r="AO3" s="16"/>
      <c r="AP3" s="16"/>
      <c r="AQ3" s="16"/>
      <c r="AR3" s="16"/>
      <c r="AS3" s="12"/>
      <c r="AT3" s="12"/>
      <c r="AU3" s="12"/>
      <c r="AV3" s="12"/>
      <c r="AW3" s="12"/>
      <c r="AX3" s="12"/>
      <c r="AZ3" s="4"/>
      <c r="BA3" s="31" t="s">
        <v>5</v>
      </c>
      <c r="BB3" s="32">
        <v>0</v>
      </c>
      <c r="BC3" s="30">
        <v>4.5</v>
      </c>
      <c r="BD3" s="28">
        <v>40</v>
      </c>
      <c r="BE3" s="28">
        <v>40</v>
      </c>
      <c r="BF3" s="16"/>
      <c r="BG3" s="16"/>
      <c r="BH3" s="16"/>
      <c r="BI3" s="16"/>
      <c r="BJ3" s="12"/>
      <c r="BK3" s="12"/>
      <c r="BL3" s="12"/>
      <c r="BM3" s="12"/>
      <c r="BN3" s="12"/>
      <c r="BO3" s="12"/>
      <c r="BQ3" s="4"/>
      <c r="BR3" s="31" t="s">
        <v>5</v>
      </c>
      <c r="BS3" s="32">
        <v>0</v>
      </c>
      <c r="BT3" s="30">
        <v>4.5</v>
      </c>
      <c r="BU3" s="28">
        <v>40</v>
      </c>
      <c r="BV3" s="28">
        <v>40</v>
      </c>
      <c r="BW3" s="16"/>
      <c r="BX3" s="16"/>
      <c r="BY3" s="16"/>
      <c r="BZ3" s="16"/>
      <c r="CA3" s="12"/>
      <c r="CB3" s="12"/>
      <c r="CC3" s="12"/>
      <c r="CD3" s="12"/>
      <c r="CE3" s="12"/>
      <c r="CF3" s="12"/>
      <c r="CH3" s="4"/>
      <c r="CI3" s="31" t="s">
        <v>5</v>
      </c>
      <c r="CJ3" s="32">
        <v>0</v>
      </c>
      <c r="CK3" s="30">
        <v>4.5</v>
      </c>
      <c r="CL3" s="28">
        <v>40</v>
      </c>
      <c r="CM3" s="28">
        <v>40</v>
      </c>
      <c r="CN3" s="16"/>
      <c r="CO3" s="16"/>
      <c r="CP3" s="16"/>
      <c r="CQ3" s="16"/>
      <c r="CR3" s="12"/>
      <c r="CS3" s="12"/>
      <c r="CT3" s="12"/>
      <c r="CU3" s="12"/>
      <c r="CV3" s="12"/>
      <c r="CW3" s="12"/>
      <c r="CY3" s="4"/>
      <c r="CZ3" s="31" t="s">
        <v>5</v>
      </c>
      <c r="DA3" s="32">
        <v>0</v>
      </c>
      <c r="DB3" s="30">
        <v>4.5</v>
      </c>
      <c r="DC3" s="28">
        <v>40</v>
      </c>
      <c r="DD3" s="28">
        <v>40</v>
      </c>
      <c r="DE3" s="16"/>
      <c r="DF3" s="16"/>
      <c r="DG3" s="16"/>
      <c r="DH3" s="16"/>
      <c r="DI3" s="12"/>
      <c r="DJ3" s="12"/>
      <c r="DK3" s="12"/>
      <c r="DL3" s="12"/>
      <c r="DM3" s="12"/>
      <c r="DN3" s="12"/>
      <c r="DP3" s="4"/>
      <c r="DQ3" s="31" t="s">
        <v>5</v>
      </c>
      <c r="DR3" s="32">
        <v>0</v>
      </c>
      <c r="DS3" s="30">
        <v>4.5</v>
      </c>
      <c r="DT3" s="28">
        <v>40</v>
      </c>
      <c r="DU3" s="28">
        <v>40</v>
      </c>
      <c r="DV3" s="16"/>
      <c r="DW3" s="16"/>
      <c r="DX3" s="16"/>
      <c r="DY3" s="16"/>
      <c r="DZ3" s="12"/>
      <c r="EA3" s="12"/>
      <c r="EB3" s="12"/>
      <c r="EC3" s="12"/>
      <c r="ED3" s="12"/>
      <c r="EE3" s="12"/>
      <c r="EG3" s="4"/>
      <c r="EH3" s="31" t="s">
        <v>5</v>
      </c>
      <c r="EI3" s="32">
        <v>0</v>
      </c>
      <c r="EJ3" s="30">
        <v>4.5</v>
      </c>
      <c r="EK3" s="28">
        <v>40</v>
      </c>
      <c r="EL3" s="28">
        <v>40</v>
      </c>
      <c r="EM3" s="16"/>
      <c r="EN3" s="16"/>
      <c r="EO3" s="16"/>
      <c r="EP3" s="16"/>
      <c r="EQ3" s="12"/>
      <c r="ER3" s="12"/>
      <c r="ES3" s="12"/>
      <c r="ET3" s="12"/>
      <c r="EU3" s="12"/>
      <c r="EV3" s="12"/>
      <c r="EX3" s="4"/>
      <c r="EY3" s="31" t="s">
        <v>5</v>
      </c>
      <c r="EZ3" s="32">
        <v>0</v>
      </c>
      <c r="FA3" s="30">
        <v>4.5</v>
      </c>
      <c r="FB3" s="28">
        <v>40</v>
      </c>
      <c r="FC3" s="28">
        <v>40</v>
      </c>
      <c r="FD3" s="16"/>
      <c r="FE3" s="16"/>
      <c r="FF3" s="16"/>
      <c r="FG3" s="16"/>
      <c r="FH3" s="12"/>
      <c r="FI3" s="12"/>
      <c r="FJ3" s="12"/>
      <c r="FK3" s="12"/>
      <c r="FL3" s="12"/>
      <c r="FM3" s="12"/>
      <c r="FO3" s="4"/>
      <c r="FP3" s="31" t="s">
        <v>5</v>
      </c>
      <c r="FQ3" s="32">
        <v>0</v>
      </c>
      <c r="FR3" s="30">
        <v>4.5</v>
      </c>
      <c r="FS3" s="28">
        <v>40</v>
      </c>
      <c r="FT3" s="28">
        <v>40</v>
      </c>
      <c r="FU3" s="16"/>
      <c r="FV3" s="16"/>
      <c r="FW3" s="16"/>
      <c r="FX3" s="16"/>
      <c r="FY3" s="12"/>
      <c r="FZ3" s="12"/>
      <c r="GA3" s="12"/>
      <c r="GB3" s="12"/>
      <c r="GC3" s="12"/>
      <c r="GD3" s="12"/>
      <c r="GF3" s="4"/>
      <c r="GG3" s="31" t="s">
        <v>5</v>
      </c>
      <c r="GH3" s="32">
        <v>0</v>
      </c>
      <c r="GI3" s="30">
        <v>4.5</v>
      </c>
      <c r="GJ3" s="28">
        <v>40</v>
      </c>
      <c r="GK3" s="28">
        <v>40</v>
      </c>
      <c r="GL3" s="16"/>
      <c r="GM3" s="16"/>
      <c r="GN3" s="16"/>
      <c r="GO3" s="16"/>
      <c r="GP3" s="12"/>
      <c r="GQ3" s="12"/>
      <c r="GR3" s="12"/>
      <c r="GS3" s="12"/>
      <c r="GT3" s="12"/>
      <c r="GU3" s="12"/>
    </row>
    <row r="4" spans="1:203">
      <c r="A4" s="4">
        <v>0.8</v>
      </c>
      <c r="B4" s="31" t="s">
        <v>6</v>
      </c>
      <c r="C4" s="32">
        <v>6000</v>
      </c>
      <c r="D4" s="30">
        <v>9</v>
      </c>
      <c r="E4" s="28"/>
      <c r="F4" s="29"/>
      <c r="G4" s="16"/>
      <c r="H4" s="16"/>
      <c r="I4" s="16"/>
      <c r="J4" s="16"/>
      <c r="K4" s="12"/>
      <c r="L4" s="12"/>
      <c r="M4" s="12"/>
      <c r="N4" s="12"/>
      <c r="O4" s="12"/>
      <c r="P4" s="12"/>
      <c r="R4" s="4">
        <v>0.8</v>
      </c>
      <c r="S4" s="31" t="s">
        <v>6</v>
      </c>
      <c r="T4" s="32">
        <v>5000</v>
      </c>
      <c r="U4" s="30">
        <v>10</v>
      </c>
      <c r="V4" s="28"/>
      <c r="W4" s="29"/>
      <c r="X4" s="16"/>
      <c r="Y4" s="16"/>
      <c r="Z4" s="16"/>
      <c r="AA4" s="16"/>
      <c r="AB4" s="12"/>
      <c r="AC4" s="12"/>
      <c r="AD4" s="12"/>
      <c r="AE4" s="12"/>
      <c r="AF4" s="12"/>
      <c r="AG4" s="12"/>
      <c r="AI4" s="4">
        <v>0.8</v>
      </c>
      <c r="AJ4" s="31" t="s">
        <v>6</v>
      </c>
      <c r="AK4" s="32">
        <v>6200</v>
      </c>
      <c r="AL4" s="30">
        <v>10</v>
      </c>
      <c r="AM4" s="28"/>
      <c r="AN4" s="29"/>
      <c r="AO4" s="16"/>
      <c r="AP4" s="16"/>
      <c r="AQ4" s="16"/>
      <c r="AR4" s="16"/>
      <c r="AS4" s="12"/>
      <c r="AT4" s="12"/>
      <c r="AU4" s="12"/>
      <c r="AV4" s="12"/>
      <c r="AW4" s="12"/>
      <c r="AX4" s="12"/>
      <c r="AZ4" s="4">
        <v>0.8</v>
      </c>
      <c r="BA4" s="31" t="s">
        <v>6</v>
      </c>
      <c r="BB4" s="32">
        <v>5700</v>
      </c>
      <c r="BC4" s="30">
        <v>10</v>
      </c>
      <c r="BD4" s="28"/>
      <c r="BE4" s="29"/>
      <c r="BF4" s="16"/>
      <c r="BG4" s="16"/>
      <c r="BH4" s="16"/>
      <c r="BI4" s="16"/>
      <c r="BJ4" s="12"/>
      <c r="BK4" s="12"/>
      <c r="BL4" s="12"/>
      <c r="BM4" s="12"/>
      <c r="BN4" s="12"/>
      <c r="BO4" s="12"/>
      <c r="BQ4" s="4">
        <v>0.8</v>
      </c>
      <c r="BR4" s="31" t="s">
        <v>6</v>
      </c>
      <c r="BS4" s="32">
        <v>5500</v>
      </c>
      <c r="BT4" s="30">
        <v>10</v>
      </c>
      <c r="BU4" s="28"/>
      <c r="BV4" s="29"/>
      <c r="BW4" s="16"/>
      <c r="BX4" s="16"/>
      <c r="BY4" s="16"/>
      <c r="BZ4" s="16"/>
      <c r="CA4" s="12"/>
      <c r="CB4" s="12"/>
      <c r="CC4" s="12"/>
      <c r="CD4" s="12"/>
      <c r="CE4" s="12"/>
      <c r="CF4" s="12"/>
      <c r="CH4" s="4">
        <v>0.8</v>
      </c>
      <c r="CI4" s="31" t="s">
        <v>6</v>
      </c>
      <c r="CJ4" s="32">
        <v>5000</v>
      </c>
      <c r="CK4" s="30">
        <v>10</v>
      </c>
      <c r="CL4" s="28"/>
      <c r="CM4" s="29"/>
      <c r="CN4" s="16"/>
      <c r="CO4" s="16"/>
      <c r="CP4" s="16"/>
      <c r="CQ4" s="16"/>
      <c r="CR4" s="12"/>
      <c r="CS4" s="12"/>
      <c r="CT4" s="12"/>
      <c r="CU4" s="12"/>
      <c r="CV4" s="12"/>
      <c r="CW4" s="12"/>
      <c r="CY4" s="4">
        <v>0.8</v>
      </c>
      <c r="CZ4" s="31" t="s">
        <v>6</v>
      </c>
      <c r="DA4" s="32">
        <v>1500</v>
      </c>
      <c r="DB4" s="30">
        <v>10</v>
      </c>
      <c r="DC4" s="28"/>
      <c r="DD4" s="29"/>
      <c r="DE4" s="16"/>
      <c r="DF4" s="16"/>
      <c r="DG4" s="16"/>
      <c r="DH4" s="16"/>
      <c r="DI4" s="12"/>
      <c r="DJ4" s="12"/>
      <c r="DK4" s="12"/>
      <c r="DL4" s="12"/>
      <c r="DM4" s="12"/>
      <c r="DN4" s="12"/>
      <c r="DP4" s="4">
        <v>0.8</v>
      </c>
      <c r="DQ4" s="31" t="s">
        <v>6</v>
      </c>
      <c r="DR4" s="32">
        <v>1500</v>
      </c>
      <c r="DS4" s="30">
        <v>10</v>
      </c>
      <c r="DT4" s="28"/>
      <c r="DU4" s="29"/>
      <c r="DV4" s="16"/>
      <c r="DW4" s="16"/>
      <c r="DX4" s="16"/>
      <c r="DY4" s="16"/>
      <c r="DZ4" s="12"/>
      <c r="EA4" s="12"/>
      <c r="EB4" s="12"/>
      <c r="EC4" s="12"/>
      <c r="ED4" s="12"/>
      <c r="EE4" s="12"/>
      <c r="EG4" s="4">
        <v>0.8</v>
      </c>
      <c r="EH4" s="31" t="s">
        <v>6</v>
      </c>
      <c r="EI4" s="32">
        <v>1500</v>
      </c>
      <c r="EJ4" s="30">
        <v>10</v>
      </c>
      <c r="EK4" s="28"/>
      <c r="EL4" s="29"/>
      <c r="EM4" s="16"/>
      <c r="EN4" s="16"/>
      <c r="EO4" s="16"/>
      <c r="EP4" s="16"/>
      <c r="EQ4" s="12"/>
      <c r="ER4" s="12"/>
      <c r="ES4" s="12"/>
      <c r="ET4" s="12"/>
      <c r="EU4" s="12"/>
      <c r="EV4" s="12"/>
      <c r="EX4" s="4">
        <v>0.8</v>
      </c>
      <c r="EY4" s="31" t="s">
        <v>6</v>
      </c>
      <c r="EZ4" s="32">
        <v>1500</v>
      </c>
      <c r="FA4" s="30">
        <v>10</v>
      </c>
      <c r="FB4" s="28"/>
      <c r="FC4" s="29"/>
      <c r="FD4" s="16"/>
      <c r="FE4" s="16"/>
      <c r="FF4" s="16"/>
      <c r="FG4" s="16"/>
      <c r="FH4" s="12"/>
      <c r="FI4" s="12"/>
      <c r="FJ4" s="12"/>
      <c r="FK4" s="12"/>
      <c r="FL4" s="12"/>
      <c r="FM4" s="12"/>
      <c r="FO4" s="4">
        <v>0.8</v>
      </c>
      <c r="FP4" s="31" t="s">
        <v>6</v>
      </c>
      <c r="FQ4" s="32">
        <v>1500</v>
      </c>
      <c r="FR4" s="30">
        <v>10</v>
      </c>
      <c r="FS4" s="28"/>
      <c r="FT4" s="29"/>
      <c r="FU4" s="16"/>
      <c r="FV4" s="16"/>
      <c r="FW4" s="16"/>
      <c r="FX4" s="16"/>
      <c r="FY4" s="12"/>
      <c r="FZ4" s="12"/>
      <c r="GA4" s="12"/>
      <c r="GB4" s="12"/>
      <c r="GC4" s="12"/>
      <c r="GD4" s="12"/>
      <c r="GF4" s="4">
        <v>0.8</v>
      </c>
      <c r="GG4" s="31" t="s">
        <v>6</v>
      </c>
      <c r="GH4" s="32">
        <v>1500</v>
      </c>
      <c r="GI4" s="30">
        <v>10</v>
      </c>
      <c r="GJ4" s="28"/>
      <c r="GK4" s="29"/>
      <c r="GL4" s="16"/>
      <c r="GM4" s="16"/>
      <c r="GN4" s="16"/>
      <c r="GO4" s="16"/>
      <c r="GP4" s="12"/>
      <c r="GQ4" s="12"/>
      <c r="GR4" s="12"/>
      <c r="GS4" s="12"/>
      <c r="GT4" s="12"/>
      <c r="GU4" s="12"/>
    </row>
    <row r="5" spans="1:203">
      <c r="A5" s="4"/>
      <c r="B5" s="31" t="s">
        <v>7</v>
      </c>
      <c r="C5" s="32"/>
      <c r="D5" s="30"/>
      <c r="E5" s="28"/>
      <c r="F5" s="29"/>
      <c r="G5" s="16"/>
      <c r="H5" s="16"/>
      <c r="I5" s="16"/>
      <c r="J5" s="16"/>
      <c r="K5" s="12"/>
      <c r="L5" s="12"/>
      <c r="M5" s="12"/>
      <c r="N5" s="12"/>
      <c r="O5" s="12"/>
      <c r="P5" s="12"/>
      <c r="R5" s="4"/>
      <c r="S5" s="31" t="s">
        <v>7</v>
      </c>
      <c r="T5" s="32"/>
      <c r="U5" s="30"/>
      <c r="V5" s="28"/>
      <c r="W5" s="29"/>
      <c r="X5" s="16"/>
      <c r="Y5" s="16"/>
      <c r="Z5" s="16"/>
      <c r="AA5" s="16"/>
      <c r="AB5" s="12"/>
      <c r="AC5" s="12"/>
      <c r="AD5" s="12"/>
      <c r="AE5" s="12"/>
      <c r="AF5" s="12"/>
      <c r="AG5" s="12"/>
      <c r="AI5" s="4"/>
      <c r="AJ5" s="31" t="s">
        <v>7</v>
      </c>
      <c r="AK5" s="32"/>
      <c r="AL5" s="30"/>
      <c r="AM5" s="28"/>
      <c r="AN5" s="29"/>
      <c r="AO5" s="16"/>
      <c r="AP5" s="16"/>
      <c r="AQ5" s="16"/>
      <c r="AR5" s="16"/>
      <c r="AS5" s="12"/>
      <c r="AT5" s="12"/>
      <c r="AU5" s="12"/>
      <c r="AV5" s="12"/>
      <c r="AW5" s="12"/>
      <c r="AX5" s="12"/>
      <c r="AZ5" s="4"/>
      <c r="BA5" s="31" t="s">
        <v>7</v>
      </c>
      <c r="BB5" s="32"/>
      <c r="BC5" s="30"/>
      <c r="BD5" s="28"/>
      <c r="BE5" s="29"/>
      <c r="BF5" s="16"/>
      <c r="BG5" s="16"/>
      <c r="BH5" s="16"/>
      <c r="BI5" s="16"/>
      <c r="BJ5" s="12"/>
      <c r="BK5" s="12"/>
      <c r="BL5" s="12"/>
      <c r="BM5" s="12"/>
      <c r="BN5" s="12"/>
      <c r="BO5" s="12"/>
      <c r="BQ5" s="4"/>
      <c r="BR5" s="31" t="s">
        <v>7</v>
      </c>
      <c r="BS5" s="32"/>
      <c r="BT5" s="30"/>
      <c r="BU5" s="28"/>
      <c r="BV5" s="29"/>
      <c r="BW5" s="16"/>
      <c r="BX5" s="16"/>
      <c r="BY5" s="16"/>
      <c r="BZ5" s="16"/>
      <c r="CA5" s="12"/>
      <c r="CB5" s="12"/>
      <c r="CC5" s="12"/>
      <c r="CD5" s="12"/>
      <c r="CE5" s="12"/>
      <c r="CF5" s="12"/>
      <c r="CH5" s="4"/>
      <c r="CI5" s="31" t="s">
        <v>7</v>
      </c>
      <c r="CJ5" s="32"/>
      <c r="CK5" s="30"/>
      <c r="CL5" s="28"/>
      <c r="CM5" s="29"/>
      <c r="CN5" s="16"/>
      <c r="CO5" s="16"/>
      <c r="CP5" s="16"/>
      <c r="CQ5" s="16"/>
      <c r="CR5" s="12"/>
      <c r="CS5" s="12"/>
      <c r="CT5" s="12"/>
      <c r="CU5" s="12"/>
      <c r="CV5" s="12"/>
      <c r="CW5" s="12"/>
      <c r="CY5" s="4"/>
      <c r="CZ5" s="31" t="s">
        <v>7</v>
      </c>
      <c r="DA5" s="32"/>
      <c r="DB5" s="30"/>
      <c r="DC5" s="28"/>
      <c r="DD5" s="29"/>
      <c r="DE5" s="16"/>
      <c r="DF5" s="16"/>
      <c r="DG5" s="16"/>
      <c r="DH5" s="16"/>
      <c r="DI5" s="12"/>
      <c r="DJ5" s="12"/>
      <c r="DK5" s="12"/>
      <c r="DL5" s="12"/>
      <c r="DM5" s="12"/>
      <c r="DN5" s="12"/>
      <c r="DP5" s="4"/>
      <c r="DQ5" s="31" t="s">
        <v>7</v>
      </c>
      <c r="DR5" s="32"/>
      <c r="DS5" s="30"/>
      <c r="DT5" s="28"/>
      <c r="DU5" s="29"/>
      <c r="DV5" s="16"/>
      <c r="DW5" s="16"/>
      <c r="DX5" s="16"/>
      <c r="DY5" s="16"/>
      <c r="DZ5" s="12"/>
      <c r="EA5" s="12"/>
      <c r="EB5" s="12"/>
      <c r="EC5" s="12"/>
      <c r="ED5" s="12"/>
      <c r="EE5" s="12"/>
      <c r="EG5" s="4"/>
      <c r="EH5" s="31" t="s">
        <v>7</v>
      </c>
      <c r="EI5" s="32"/>
      <c r="EJ5" s="30"/>
      <c r="EK5" s="28"/>
      <c r="EL5" s="29"/>
      <c r="EM5" s="16"/>
      <c r="EN5" s="16"/>
      <c r="EO5" s="16"/>
      <c r="EP5" s="16"/>
      <c r="EQ5" s="12"/>
      <c r="ER5" s="12"/>
      <c r="ES5" s="12"/>
      <c r="ET5" s="12"/>
      <c r="EU5" s="12"/>
      <c r="EV5" s="12"/>
      <c r="EX5" s="4"/>
      <c r="EY5" s="31" t="s">
        <v>7</v>
      </c>
      <c r="EZ5" s="32"/>
      <c r="FA5" s="30"/>
      <c r="FB5" s="28"/>
      <c r="FC5" s="29"/>
      <c r="FD5" s="16"/>
      <c r="FE5" s="16"/>
      <c r="FF5" s="16"/>
      <c r="FG5" s="16"/>
      <c r="FH5" s="12"/>
      <c r="FI5" s="12"/>
      <c r="FJ5" s="12"/>
      <c r="FK5" s="12"/>
      <c r="FL5" s="12"/>
      <c r="FM5" s="12"/>
      <c r="FO5" s="4"/>
      <c r="FP5" s="31" t="s">
        <v>7</v>
      </c>
      <c r="FQ5" s="32"/>
      <c r="FR5" s="30"/>
      <c r="FS5" s="28"/>
      <c r="FT5" s="29"/>
      <c r="FU5" s="16"/>
      <c r="FV5" s="16"/>
      <c r="FW5" s="16"/>
      <c r="FX5" s="16"/>
      <c r="FY5" s="12"/>
      <c r="FZ5" s="12"/>
      <c r="GA5" s="12"/>
      <c r="GB5" s="12"/>
      <c r="GC5" s="12"/>
      <c r="GD5" s="12"/>
      <c r="GF5" s="4"/>
      <c r="GG5" s="31" t="s">
        <v>7</v>
      </c>
      <c r="GH5" s="32"/>
      <c r="GI5" s="30"/>
      <c r="GJ5" s="28"/>
      <c r="GK5" s="29"/>
      <c r="GL5" s="16"/>
      <c r="GM5" s="16"/>
      <c r="GN5" s="16"/>
      <c r="GO5" s="16"/>
      <c r="GP5" s="12"/>
      <c r="GQ5" s="12"/>
      <c r="GR5" s="12"/>
      <c r="GS5" s="12"/>
      <c r="GT5" s="12"/>
      <c r="GU5" s="12"/>
    </row>
    <row r="6" spans="1:203">
      <c r="A6" s="4"/>
      <c r="B6" s="31" t="s">
        <v>8</v>
      </c>
      <c r="C6" s="32">
        <v>64200</v>
      </c>
      <c r="D6" s="30">
        <v>53</v>
      </c>
      <c r="E6" s="28">
        <v>180</v>
      </c>
      <c r="F6" s="29"/>
      <c r="G6" s="16"/>
      <c r="H6" s="16"/>
      <c r="I6" s="16"/>
      <c r="J6" s="16"/>
      <c r="K6" s="12"/>
      <c r="L6" s="12"/>
      <c r="M6" s="12"/>
      <c r="N6" s="12"/>
      <c r="O6" s="12"/>
      <c r="P6" s="12"/>
      <c r="R6" s="4"/>
      <c r="S6" s="31" t="s">
        <v>8</v>
      </c>
      <c r="T6" s="32">
        <v>58900</v>
      </c>
      <c r="U6" s="30">
        <v>59</v>
      </c>
      <c r="V6" s="28">
        <v>180</v>
      </c>
      <c r="W6" s="29"/>
      <c r="X6" s="16"/>
      <c r="Y6" s="16"/>
      <c r="Z6" s="16"/>
      <c r="AA6" s="16"/>
      <c r="AB6" s="12"/>
      <c r="AC6" s="12"/>
      <c r="AD6" s="12"/>
      <c r="AE6" s="12"/>
      <c r="AF6" s="12"/>
      <c r="AG6" s="12"/>
      <c r="AI6" s="4"/>
      <c r="AJ6" s="31" t="s">
        <v>8</v>
      </c>
      <c r="AK6" s="32">
        <v>61000</v>
      </c>
      <c r="AL6" s="30">
        <v>60</v>
      </c>
      <c r="AM6" s="28">
        <v>180</v>
      </c>
      <c r="AN6" s="29"/>
      <c r="AO6" s="16"/>
      <c r="AP6" s="16"/>
      <c r="AQ6" s="16"/>
      <c r="AR6" s="16"/>
      <c r="AS6" s="12"/>
      <c r="AT6" s="12"/>
      <c r="AU6" s="12"/>
      <c r="AV6" s="12"/>
      <c r="AW6" s="12"/>
      <c r="AX6" s="12"/>
      <c r="AZ6" s="4"/>
      <c r="BA6" s="31" t="s">
        <v>8</v>
      </c>
      <c r="BB6" s="32">
        <v>56000</v>
      </c>
      <c r="BC6" s="30">
        <v>59</v>
      </c>
      <c r="BD6" s="28">
        <v>180</v>
      </c>
      <c r="BE6" s="29"/>
      <c r="BF6" s="16"/>
      <c r="BG6" s="16"/>
      <c r="BH6" s="16"/>
      <c r="BI6" s="16"/>
      <c r="BJ6" s="12"/>
      <c r="BK6" s="12"/>
      <c r="BL6" s="12"/>
      <c r="BM6" s="12"/>
      <c r="BN6" s="12"/>
      <c r="BO6" s="12"/>
      <c r="BQ6" s="4"/>
      <c r="BR6" s="31" t="s">
        <v>8</v>
      </c>
      <c r="BS6" s="32">
        <v>53500</v>
      </c>
      <c r="BT6" s="30">
        <v>59</v>
      </c>
      <c r="BU6" s="28">
        <v>180</v>
      </c>
      <c r="BV6" s="29"/>
      <c r="BW6" s="16"/>
      <c r="BX6" s="16"/>
      <c r="BY6" s="16"/>
      <c r="BZ6" s="16"/>
      <c r="CA6" s="12"/>
      <c r="CB6" s="12"/>
      <c r="CC6" s="12"/>
      <c r="CD6" s="12"/>
      <c r="CE6" s="12"/>
      <c r="CF6" s="12"/>
      <c r="CH6" s="4"/>
      <c r="CI6" s="31" t="s">
        <v>8</v>
      </c>
      <c r="CJ6" s="32">
        <v>55000</v>
      </c>
      <c r="CK6" s="30">
        <v>60</v>
      </c>
      <c r="CL6" s="28">
        <v>180</v>
      </c>
      <c r="CM6" s="29"/>
      <c r="CN6" s="16"/>
      <c r="CO6" s="16"/>
      <c r="CP6" s="16"/>
      <c r="CQ6" s="16"/>
      <c r="CR6" s="12"/>
      <c r="CS6" s="12"/>
      <c r="CT6" s="12"/>
      <c r="CU6" s="12"/>
      <c r="CV6" s="12"/>
      <c r="CW6" s="12"/>
      <c r="CY6" s="4"/>
      <c r="CZ6" s="31" t="s">
        <v>8</v>
      </c>
      <c r="DA6" s="32">
        <v>38000</v>
      </c>
      <c r="DB6" s="30">
        <v>40</v>
      </c>
      <c r="DC6" s="28">
        <v>180</v>
      </c>
      <c r="DD6" s="29"/>
      <c r="DE6" s="16"/>
      <c r="DF6" s="16"/>
      <c r="DG6" s="16"/>
      <c r="DH6" s="16"/>
      <c r="DI6" s="12"/>
      <c r="DJ6" s="12"/>
      <c r="DK6" s="12"/>
      <c r="DL6" s="12"/>
      <c r="DM6" s="12"/>
      <c r="DN6" s="12"/>
      <c r="DP6" s="4"/>
      <c r="DQ6" s="31" t="s">
        <v>8</v>
      </c>
      <c r="DR6" s="32">
        <v>38000</v>
      </c>
      <c r="DS6" s="30">
        <v>40</v>
      </c>
      <c r="DT6" s="28">
        <v>180</v>
      </c>
      <c r="DU6" s="29"/>
      <c r="DV6" s="16"/>
      <c r="DW6" s="16"/>
      <c r="DX6" s="16"/>
      <c r="DY6" s="16"/>
      <c r="DZ6" s="12"/>
      <c r="EA6" s="12"/>
      <c r="EB6" s="12"/>
      <c r="EC6" s="12"/>
      <c r="ED6" s="12"/>
      <c r="EE6" s="12"/>
      <c r="EG6" s="4"/>
      <c r="EH6" s="31" t="s">
        <v>8</v>
      </c>
      <c r="EI6" s="32">
        <v>39000</v>
      </c>
      <c r="EJ6" s="30">
        <v>40</v>
      </c>
      <c r="EK6" s="28">
        <v>180</v>
      </c>
      <c r="EL6" s="29"/>
      <c r="EM6" s="16"/>
      <c r="EN6" s="16"/>
      <c r="EO6" s="16"/>
      <c r="EP6" s="16"/>
      <c r="EQ6" s="12"/>
      <c r="ER6" s="12"/>
      <c r="ES6" s="12"/>
      <c r="ET6" s="12"/>
      <c r="EU6" s="12"/>
      <c r="EV6" s="12"/>
      <c r="EX6" s="4"/>
      <c r="EY6" s="31" t="s">
        <v>8</v>
      </c>
      <c r="EZ6" s="32">
        <v>36000</v>
      </c>
      <c r="FA6" s="30">
        <v>40</v>
      </c>
      <c r="FB6" s="28">
        <v>180</v>
      </c>
      <c r="FC6" s="29"/>
      <c r="FD6" s="16"/>
      <c r="FE6" s="16"/>
      <c r="FF6" s="16"/>
      <c r="FG6" s="16"/>
      <c r="FH6" s="12"/>
      <c r="FI6" s="12"/>
      <c r="FJ6" s="12"/>
      <c r="FK6" s="12"/>
      <c r="FL6" s="12"/>
      <c r="FM6" s="12"/>
      <c r="FO6" s="4"/>
      <c r="FP6" s="31" t="s">
        <v>8</v>
      </c>
      <c r="FQ6" s="32">
        <v>36000</v>
      </c>
      <c r="FR6" s="30">
        <v>40</v>
      </c>
      <c r="FS6" s="28">
        <v>180</v>
      </c>
      <c r="FT6" s="29"/>
      <c r="FU6" s="16"/>
      <c r="FV6" s="16"/>
      <c r="FW6" s="16"/>
      <c r="FX6" s="16"/>
      <c r="FY6" s="12"/>
      <c r="FZ6" s="12"/>
      <c r="GA6" s="12"/>
      <c r="GB6" s="12"/>
      <c r="GC6" s="12"/>
      <c r="GD6" s="12"/>
      <c r="GF6" s="4"/>
      <c r="GG6" s="31" t="s">
        <v>8</v>
      </c>
      <c r="GH6" s="32">
        <v>39000</v>
      </c>
      <c r="GI6" s="30">
        <v>40</v>
      </c>
      <c r="GJ6" s="28">
        <v>180</v>
      </c>
      <c r="GK6" s="29"/>
      <c r="GL6" s="16"/>
      <c r="GM6" s="16"/>
      <c r="GN6" s="16"/>
      <c r="GO6" s="16"/>
      <c r="GP6" s="12"/>
      <c r="GQ6" s="12"/>
      <c r="GR6" s="12"/>
      <c r="GS6" s="12"/>
      <c r="GT6" s="12"/>
      <c r="GU6" s="12"/>
    </row>
    <row r="7" spans="1:203">
      <c r="A7" s="7"/>
      <c r="B7" s="19" t="s">
        <v>39</v>
      </c>
      <c r="C7" s="20">
        <v>7</v>
      </c>
      <c r="F7" s="18"/>
      <c r="G7" s="18"/>
      <c r="H7" s="18"/>
      <c r="I7" s="18"/>
      <c r="J7" s="18"/>
      <c r="R7" s="7"/>
      <c r="S7" s="19" t="s">
        <v>39</v>
      </c>
      <c r="T7" s="20">
        <v>7</v>
      </c>
      <c r="W7" s="18"/>
      <c r="X7" s="18"/>
      <c r="Y7" s="18"/>
      <c r="Z7" s="18"/>
      <c r="AA7" s="18"/>
      <c r="AI7" s="7"/>
      <c r="AJ7" s="19" t="s">
        <v>39</v>
      </c>
      <c r="AK7" s="20">
        <v>7</v>
      </c>
      <c r="AN7" s="18"/>
      <c r="AO7" s="18"/>
      <c r="AP7" s="18"/>
      <c r="AQ7" s="18"/>
      <c r="AR7" s="18"/>
      <c r="AZ7" s="7"/>
      <c r="BA7" s="19" t="s">
        <v>39</v>
      </c>
      <c r="BB7" s="20">
        <v>7</v>
      </c>
      <c r="BE7" s="18"/>
      <c r="BF7" s="18"/>
      <c r="BG7" s="18"/>
      <c r="BH7" s="18"/>
      <c r="BI7" s="18"/>
      <c r="BQ7" s="7"/>
      <c r="BR7" s="19" t="s">
        <v>39</v>
      </c>
      <c r="BS7" s="20">
        <v>7</v>
      </c>
      <c r="BV7" s="18"/>
      <c r="BW7" s="18"/>
      <c r="BX7" s="18"/>
      <c r="BY7" s="18"/>
      <c r="BZ7" s="18"/>
      <c r="CH7" s="7"/>
      <c r="CI7" s="19" t="s">
        <v>39</v>
      </c>
      <c r="CJ7" s="20">
        <v>7</v>
      </c>
      <c r="CM7" s="18"/>
      <c r="CN7" s="18"/>
      <c r="CO7" s="18"/>
      <c r="CP7" s="18"/>
      <c r="CQ7" s="18"/>
      <c r="CY7" s="7"/>
      <c r="CZ7" s="19" t="s">
        <v>39</v>
      </c>
      <c r="DA7" s="20">
        <v>7</v>
      </c>
      <c r="DD7" s="18"/>
      <c r="DE7" s="18"/>
      <c r="DF7" s="18"/>
      <c r="DG7" s="18"/>
      <c r="DH7" s="18"/>
      <c r="DP7" s="7"/>
      <c r="DQ7" s="19" t="s">
        <v>39</v>
      </c>
      <c r="DR7" s="20">
        <v>7</v>
      </c>
      <c r="DU7" s="18"/>
      <c r="DV7" s="18"/>
      <c r="DW7" s="18"/>
      <c r="DX7" s="18"/>
      <c r="DY7" s="18"/>
      <c r="EG7" s="7"/>
      <c r="EH7" s="19" t="s">
        <v>39</v>
      </c>
      <c r="EI7" s="20">
        <v>7</v>
      </c>
      <c r="EL7" s="18"/>
      <c r="EM7" s="18"/>
      <c r="EN7" s="18"/>
      <c r="EO7" s="18"/>
      <c r="EP7" s="18"/>
      <c r="EX7" s="7"/>
      <c r="EY7" s="19" t="s">
        <v>39</v>
      </c>
      <c r="EZ7" s="20">
        <v>7</v>
      </c>
      <c r="FC7" s="18"/>
      <c r="FD7" s="18"/>
      <c r="FE7" s="18"/>
      <c r="FF7" s="18"/>
      <c r="FG7" s="18"/>
      <c r="FO7" s="7"/>
      <c r="FP7" s="19" t="s">
        <v>39</v>
      </c>
      <c r="FQ7" s="20">
        <v>7</v>
      </c>
      <c r="FT7" s="18"/>
      <c r="FU7" s="18"/>
      <c r="FV7" s="18"/>
      <c r="FW7" s="18"/>
      <c r="FX7" s="18"/>
      <c r="GF7" s="7"/>
      <c r="GG7" s="19" t="s">
        <v>39</v>
      </c>
      <c r="GH7" s="20">
        <v>7</v>
      </c>
      <c r="GK7" s="18"/>
      <c r="GL7" s="18"/>
      <c r="GM7" s="18"/>
      <c r="GN7" s="18"/>
      <c r="GO7" s="18"/>
    </row>
    <row r="8" spans="1:203">
      <c r="A8" s="7"/>
      <c r="B8" s="40" t="s">
        <v>9</v>
      </c>
      <c r="C8" s="41"/>
      <c r="R8" s="7"/>
      <c r="S8" s="40" t="s">
        <v>9</v>
      </c>
      <c r="T8" s="41"/>
      <c r="AI8" s="7"/>
      <c r="AJ8" s="40" t="s">
        <v>9</v>
      </c>
      <c r="AK8" s="41"/>
      <c r="AZ8" s="7"/>
      <c r="BA8" s="40" t="s">
        <v>9</v>
      </c>
      <c r="BB8" s="41"/>
      <c r="BQ8" s="7"/>
      <c r="BR8" s="40" t="s">
        <v>9</v>
      </c>
      <c r="BS8" s="41"/>
      <c r="CH8" s="7"/>
      <c r="CI8" s="40" t="s">
        <v>9</v>
      </c>
      <c r="CJ8" s="41"/>
      <c r="CY8" s="7"/>
      <c r="CZ8" s="40" t="s">
        <v>9</v>
      </c>
      <c r="DA8" s="41"/>
      <c r="DP8" s="7"/>
      <c r="DQ8" s="40" t="s">
        <v>9</v>
      </c>
      <c r="DR8" s="41"/>
      <c r="EG8" s="7"/>
      <c r="EH8" s="40" t="s">
        <v>9</v>
      </c>
      <c r="EI8" s="41"/>
      <c r="EX8" s="7"/>
      <c r="EY8" s="40" t="s">
        <v>9</v>
      </c>
      <c r="EZ8" s="41"/>
      <c r="FO8" s="7"/>
      <c r="FP8" s="40" t="s">
        <v>9</v>
      </c>
      <c r="FQ8" s="41"/>
      <c r="GF8" s="7"/>
      <c r="GG8" s="40" t="s">
        <v>9</v>
      </c>
      <c r="GH8" s="41"/>
    </row>
    <row r="9" spans="1:203">
      <c r="A9" s="7"/>
      <c r="B9" s="40" t="s">
        <v>10</v>
      </c>
      <c r="C9" s="41">
        <f>H25*A1/C18/C17</f>
        <v>9.3773443360840236</v>
      </c>
      <c r="R9" s="7"/>
      <c r="S9" s="40" t="s">
        <v>10</v>
      </c>
      <c r="T9" s="41">
        <f>Y25*R1/T18/T17</f>
        <v>8.6827262371148333</v>
      </c>
      <c r="AI9" s="7"/>
      <c r="AJ9" s="40" t="s">
        <v>10</v>
      </c>
      <c r="AK9" s="41">
        <f>AP25*AI1/AK18/AK17</f>
        <v>11.639546523267455</v>
      </c>
      <c r="AZ9" s="7"/>
      <c r="BA9" s="40" t="s">
        <v>10</v>
      </c>
      <c r="BB9" s="41">
        <f>BG25*AZ1/BB18/BB17</f>
        <v>9.1018923313203803</v>
      </c>
      <c r="BQ9" s="7"/>
      <c r="BR9" s="40" t="s">
        <v>10</v>
      </c>
      <c r="BS9" s="41">
        <f>BX25*BQ1/BS18/BS17</f>
        <v>10.551160997000308</v>
      </c>
      <c r="CH9" s="7"/>
      <c r="CI9" s="40" t="s">
        <v>10</v>
      </c>
      <c r="CJ9" s="41">
        <f>CO25*CH1/CJ18/CJ17</f>
        <v>8.0148242188752281</v>
      </c>
      <c r="CY9" s="7"/>
      <c r="CZ9" s="40" t="s">
        <v>10</v>
      </c>
      <c r="DA9" s="41">
        <f>DF25*CY1/DA18/DA17</f>
        <v>2.3952348240316783</v>
      </c>
      <c r="DP9" s="7"/>
      <c r="DQ9" s="40" t="s">
        <v>10</v>
      </c>
      <c r="DR9" s="41">
        <f>DW25*DP1/DR18/DR17</f>
        <v>2.4956338885120486</v>
      </c>
      <c r="EG9" s="7"/>
      <c r="EH9" s="40" t="s">
        <v>10</v>
      </c>
      <c r="EI9" s="41">
        <f>EN25*EG1/EI18/EI17</f>
        <v>2.3952348240316783</v>
      </c>
      <c r="EX9" s="7"/>
      <c r="EY9" s="40" t="s">
        <v>10</v>
      </c>
      <c r="EZ9" s="41">
        <f>FE25*EX1/EZ18/EZ17</f>
        <v>2.3680162464858641</v>
      </c>
      <c r="FO9" s="7"/>
      <c r="FP9" s="40" t="s">
        <v>10</v>
      </c>
      <c r="FQ9" s="41">
        <f>FV25*FO1/FQ18/FQ17</f>
        <v>2.5258839962515887</v>
      </c>
      <c r="GF9" s="7"/>
      <c r="GG9" s="40" t="s">
        <v>10</v>
      </c>
      <c r="GH9" s="41">
        <f>GM25*GF1/GH18/GH17</f>
        <v>2.3952348240316783</v>
      </c>
    </row>
    <row r="10" spans="1:203">
      <c r="A10" s="7"/>
      <c r="B10" s="40" t="s">
        <v>11</v>
      </c>
      <c r="C10" s="41">
        <f>I25*A1/C18/C17</f>
        <v>0</v>
      </c>
      <c r="R10" s="7"/>
      <c r="S10" s="40" t="s">
        <v>11</v>
      </c>
      <c r="T10" s="41">
        <f>Z25*R1/T18/T17</f>
        <v>0</v>
      </c>
      <c r="AI10" s="7"/>
      <c r="AJ10" s="40" t="s">
        <v>11</v>
      </c>
      <c r="AK10" s="41">
        <f>AQ25*AI1/AK18/AK17</f>
        <v>0</v>
      </c>
      <c r="AZ10" s="7"/>
      <c r="BA10" s="40" t="s">
        <v>11</v>
      </c>
      <c r="BB10" s="41">
        <f>BH25*AZ1/BB18/BB17</f>
        <v>0</v>
      </c>
      <c r="BQ10" s="7"/>
      <c r="BR10" s="40" t="s">
        <v>11</v>
      </c>
      <c r="BS10" s="41">
        <f>BY25*BQ1/BS18/BS17</f>
        <v>0</v>
      </c>
      <c r="CH10" s="7"/>
      <c r="CI10" s="40" t="s">
        <v>11</v>
      </c>
      <c r="CJ10" s="41">
        <f>CP25*CH1/CJ18/CJ17</f>
        <v>0</v>
      </c>
      <c r="CY10" s="7"/>
      <c r="CZ10" s="40" t="s">
        <v>11</v>
      </c>
      <c r="DA10" s="41">
        <f>DG25*CY1/DA18/DA17</f>
        <v>0</v>
      </c>
      <c r="DP10" s="7"/>
      <c r="DQ10" s="40" t="s">
        <v>11</v>
      </c>
      <c r="DR10" s="41">
        <f>DX25*DP1/DR18/DR17</f>
        <v>0</v>
      </c>
      <c r="EG10" s="7"/>
      <c r="EH10" s="40" t="s">
        <v>11</v>
      </c>
      <c r="EI10" s="41">
        <f>EO25*EG1/EI18/EI17</f>
        <v>0</v>
      </c>
      <c r="EX10" s="7"/>
      <c r="EY10" s="40" t="s">
        <v>11</v>
      </c>
      <c r="EZ10" s="41">
        <f>FF25*EX1/EZ18/EZ17</f>
        <v>0</v>
      </c>
      <c r="FO10" s="7"/>
      <c r="FP10" s="40" t="s">
        <v>11</v>
      </c>
      <c r="FQ10" s="41">
        <f>FW25*FO1/FQ18/FQ17</f>
        <v>0</v>
      </c>
      <c r="GF10" s="7"/>
      <c r="GG10" s="40" t="s">
        <v>11</v>
      </c>
      <c r="GH10" s="41">
        <f>GN25*GF1/GH18/GH17</f>
        <v>0</v>
      </c>
    </row>
    <row r="11" spans="1:203">
      <c r="A11" s="7"/>
      <c r="B11" s="40" t="s">
        <v>12</v>
      </c>
      <c r="C11" s="41">
        <f>J25*A1/C17/C18</f>
        <v>74.79651162790698</v>
      </c>
      <c r="R11" s="7"/>
      <c r="S11" s="40" t="s">
        <v>12</v>
      </c>
      <c r="T11" s="41">
        <f>AA25*R1/T17/T18</f>
        <v>75.494186046511629</v>
      </c>
      <c r="AI11" s="7"/>
      <c r="AJ11" s="40" t="s">
        <v>12</v>
      </c>
      <c r="AK11" s="41">
        <f>AR25*AI1/AK17/AK18</f>
        <v>85.97580138277813</v>
      </c>
      <c r="AZ11" s="7"/>
      <c r="BA11" s="40" t="s">
        <v>12</v>
      </c>
      <c r="BB11" s="41">
        <f>BI25*AZ1/BB17/BB18</f>
        <v>66.760224538893354</v>
      </c>
      <c r="BQ11" s="7"/>
      <c r="BR11" s="40" t="s">
        <v>12</v>
      </c>
      <c r="BS11" s="41">
        <f>BZ25*BQ1/BS17/BS18</f>
        <v>77.402520940937208</v>
      </c>
      <c r="CH11" s="7"/>
      <c r="CI11" s="40" t="s">
        <v>12</v>
      </c>
      <c r="CJ11" s="41">
        <f>CQ25*CH1/CJ17/CJ18</f>
        <v>67.016994633273711</v>
      </c>
      <c r="CY11" s="7"/>
      <c r="CZ11" s="40" t="s">
        <v>12</v>
      </c>
      <c r="DA11" s="41">
        <f>DH25*CY1/DA17/DA18</f>
        <v>34.596364608393479</v>
      </c>
      <c r="DP11" s="7"/>
      <c r="DQ11" s="40" t="s">
        <v>12</v>
      </c>
      <c r="DR11" s="41">
        <f>DY25*DP1/DR17/DR18</f>
        <v>36.04651162790698</v>
      </c>
      <c r="EG11" s="7"/>
      <c r="EH11" s="40" t="s">
        <v>12</v>
      </c>
      <c r="EI11" s="41">
        <f>EP25*EG1/EI17/EI18</f>
        <v>35.685645549318359</v>
      </c>
      <c r="EX11" s="7"/>
      <c r="EY11" s="40" t="s">
        <v>12</v>
      </c>
      <c r="EZ11" s="41">
        <f>FG25*EX1/EZ17/EZ18</f>
        <v>32.974365750528541</v>
      </c>
      <c r="FO11" s="7"/>
      <c r="FP11" s="40" t="s">
        <v>12</v>
      </c>
      <c r="FQ11" s="41">
        <f>FX25*FO1/FQ17/FQ18</f>
        <v>35.095137420718821</v>
      </c>
      <c r="GF11" s="7"/>
      <c r="GG11" s="40" t="s">
        <v>12</v>
      </c>
      <c r="GH11" s="41">
        <f>GO25*GF1/GH17/GH18</f>
        <v>35.217856188184975</v>
      </c>
    </row>
    <row r="12" spans="1:203" ht="13.8">
      <c r="A12" s="7"/>
      <c r="B12" s="33" t="s">
        <v>36</v>
      </c>
      <c r="C12" s="34">
        <f>SUM(C8:C11)</f>
        <v>84.173855963991002</v>
      </c>
      <c r="D12" s="3"/>
      <c r="E12" s="3"/>
      <c r="F12" s="3"/>
      <c r="G12" s="3"/>
      <c r="H12" s="3"/>
      <c r="I12" s="3"/>
      <c r="J12" s="3"/>
      <c r="R12" s="7"/>
      <c r="S12" s="33" t="s">
        <v>36</v>
      </c>
      <c r="T12" s="34">
        <f>SUM(T8:T11)</f>
        <v>84.176912283626464</v>
      </c>
      <c r="U12" s="3"/>
      <c r="V12" s="3"/>
      <c r="W12" s="3"/>
      <c r="X12" s="3"/>
      <c r="Y12" s="3"/>
      <c r="Z12" s="3"/>
      <c r="AA12" s="3"/>
      <c r="AI12" s="7"/>
      <c r="AJ12" s="33" t="s">
        <v>36</v>
      </c>
      <c r="AK12" s="34">
        <f>SUM(AK8:AK11)</f>
        <v>97.615347906045585</v>
      </c>
      <c r="AL12" s="3"/>
      <c r="AM12" s="3"/>
      <c r="AN12" s="3"/>
      <c r="AO12" s="3"/>
      <c r="AP12" s="3"/>
      <c r="AQ12" s="3"/>
      <c r="AR12" s="3"/>
      <c r="AZ12" s="7"/>
      <c r="BA12" s="33" t="s">
        <v>36</v>
      </c>
      <c r="BB12" s="34">
        <f>SUM(BB8:BB11)</f>
        <v>75.86211687021374</v>
      </c>
      <c r="BC12" s="3"/>
      <c r="BD12" s="3"/>
      <c r="BE12" s="3"/>
      <c r="BF12" s="3"/>
      <c r="BG12" s="3"/>
      <c r="BH12" s="3"/>
      <c r="BI12" s="3"/>
      <c r="BQ12" s="7"/>
      <c r="BR12" s="33" t="s">
        <v>36</v>
      </c>
      <c r="BS12" s="34">
        <f>SUM(BS8:BS11)</f>
        <v>87.953681937937517</v>
      </c>
      <c r="BT12" s="3"/>
      <c r="BU12" s="3"/>
      <c r="BV12" s="3"/>
      <c r="BW12" s="3"/>
      <c r="BX12" s="3"/>
      <c r="BY12" s="3"/>
      <c r="BZ12" s="3"/>
      <c r="CH12" s="7"/>
      <c r="CI12" s="33" t="s">
        <v>36</v>
      </c>
      <c r="CJ12" s="34">
        <f>SUM(CJ8:CJ11)</f>
        <v>75.031818852148945</v>
      </c>
      <c r="CK12" s="3"/>
      <c r="CL12" s="3"/>
      <c r="CM12" s="3"/>
      <c r="CN12" s="3"/>
      <c r="CO12" s="3"/>
      <c r="CP12" s="3"/>
      <c r="CQ12" s="3"/>
      <c r="CY12" s="7"/>
      <c r="CZ12" s="33" t="s">
        <v>36</v>
      </c>
      <c r="DA12" s="34">
        <f>SUM(DA8:DA11)</f>
        <v>36.991599432425154</v>
      </c>
      <c r="DB12" s="3"/>
      <c r="DC12" s="3"/>
      <c r="DD12" s="3"/>
      <c r="DE12" s="3"/>
      <c r="DF12" s="3"/>
      <c r="DG12" s="3"/>
      <c r="DH12" s="3"/>
      <c r="DP12" s="7"/>
      <c r="DQ12" s="33" t="s">
        <v>36</v>
      </c>
      <c r="DR12" s="34">
        <f>SUM(DR8:DR11)</f>
        <v>38.542145516419026</v>
      </c>
      <c r="DS12" s="3"/>
      <c r="DT12" s="3"/>
      <c r="DU12" s="3"/>
      <c r="DV12" s="3"/>
      <c r="DW12" s="3"/>
      <c r="DX12" s="3"/>
      <c r="DY12" s="3"/>
      <c r="EG12" s="7"/>
      <c r="EH12" s="33" t="s">
        <v>36</v>
      </c>
      <c r="EI12" s="34">
        <f>SUM(EI8:EI11)</f>
        <v>38.080880373350034</v>
      </c>
      <c r="EJ12" s="3"/>
      <c r="EK12" s="3"/>
      <c r="EL12" s="3"/>
      <c r="EM12" s="3"/>
      <c r="EN12" s="3"/>
      <c r="EO12" s="3"/>
      <c r="EP12" s="3"/>
      <c r="EX12" s="7"/>
      <c r="EY12" s="33" t="s">
        <v>36</v>
      </c>
      <c r="EZ12" s="34">
        <f>SUM(EZ8:EZ11)</f>
        <v>35.342381997014407</v>
      </c>
      <c r="FA12" s="3"/>
      <c r="FB12" s="3"/>
      <c r="FC12" s="3"/>
      <c r="FD12" s="3"/>
      <c r="FE12" s="3"/>
      <c r="FF12" s="3"/>
      <c r="FG12" s="3"/>
      <c r="FO12" s="7"/>
      <c r="FP12" s="33" t="s">
        <v>36</v>
      </c>
      <c r="FQ12" s="34">
        <f>SUM(FQ8:FQ11)</f>
        <v>37.621021416970407</v>
      </c>
      <c r="FR12" s="3"/>
      <c r="FS12" s="3"/>
      <c r="FT12" s="3"/>
      <c r="FU12" s="3"/>
      <c r="FV12" s="3"/>
      <c r="FW12" s="3"/>
      <c r="FX12" s="3"/>
      <c r="GF12" s="7"/>
      <c r="GG12" s="33" t="s">
        <v>36</v>
      </c>
      <c r="GH12" s="34">
        <f>SUM(GH8:GH11)</f>
        <v>37.61309101221665</v>
      </c>
      <c r="GI12" s="3"/>
      <c r="GJ12" s="3"/>
      <c r="GK12" s="3"/>
      <c r="GL12" s="3"/>
      <c r="GM12" s="3"/>
      <c r="GN12" s="3"/>
      <c r="GO12" s="3"/>
    </row>
    <row r="13" spans="1:203" ht="13.8">
      <c r="A13" s="7"/>
      <c r="B13" s="33" t="s">
        <v>38</v>
      </c>
      <c r="C13" s="34" t="e">
        <f ca="1">K25/C17*A1</f>
        <v>#NAME?</v>
      </c>
      <c r="D13" s="3"/>
      <c r="E13" s="3"/>
      <c r="F13" s="3"/>
      <c r="G13" s="3"/>
      <c r="H13" s="3"/>
      <c r="I13" s="3"/>
      <c r="J13" s="3"/>
      <c r="R13" s="7"/>
      <c r="S13" s="33" t="s">
        <v>38</v>
      </c>
      <c r="T13" s="34" t="e">
        <f ca="1">AB25/T17*R1</f>
        <v>#NAME?</v>
      </c>
      <c r="U13" s="3"/>
      <c r="V13" s="3"/>
      <c r="W13" s="3"/>
      <c r="X13" s="3"/>
      <c r="Y13" s="3"/>
      <c r="Z13" s="3"/>
      <c r="AA13" s="3"/>
      <c r="AI13" s="7"/>
      <c r="AJ13" s="33" t="s">
        <v>38</v>
      </c>
      <c r="AK13" s="34" t="e">
        <f ca="1">AS25/AK17*AI1</f>
        <v>#NAME?</v>
      </c>
      <c r="AL13" s="3"/>
      <c r="AM13" s="3"/>
      <c r="AN13" s="3"/>
      <c r="AO13" s="3"/>
      <c r="AP13" s="3"/>
      <c r="AQ13" s="3"/>
      <c r="AR13" s="3"/>
      <c r="AZ13" s="7"/>
      <c r="BA13" s="33" t="s">
        <v>38</v>
      </c>
      <c r="BB13" s="34">
        <f>BJ25/BB17*AZ1</f>
        <v>13723.264149370681</v>
      </c>
      <c r="BC13" s="3"/>
      <c r="BD13" s="3"/>
      <c r="BE13" s="3"/>
      <c r="BF13" s="3"/>
      <c r="BG13" s="3"/>
      <c r="BH13" s="3"/>
      <c r="BI13" s="3"/>
      <c r="BQ13" s="7"/>
      <c r="BR13" s="33" t="s">
        <v>38</v>
      </c>
      <c r="BS13" s="34" t="e">
        <f ca="1">CA25/BS17*BQ1</f>
        <v>#NAME?</v>
      </c>
      <c r="BT13" s="3"/>
      <c r="BU13" s="3"/>
      <c r="BV13" s="3"/>
      <c r="BW13" s="3"/>
      <c r="BX13" s="3"/>
      <c r="BY13" s="3"/>
      <c r="BZ13" s="3"/>
      <c r="CH13" s="7"/>
      <c r="CI13" s="33" t="s">
        <v>38</v>
      </c>
      <c r="CJ13" s="34">
        <f>CR25/CJ17*CH1</f>
        <v>13528.771081659297</v>
      </c>
      <c r="CK13" s="3"/>
      <c r="CL13" s="3"/>
      <c r="CM13" s="3"/>
      <c r="CN13" s="3"/>
      <c r="CO13" s="3"/>
      <c r="CP13" s="3"/>
      <c r="CQ13" s="3"/>
      <c r="CY13" s="7"/>
      <c r="CZ13" s="33" t="s">
        <v>38</v>
      </c>
      <c r="DA13" s="34">
        <f>DI25/DA17*CY1</f>
        <v>6977.2359756605847</v>
      </c>
      <c r="DB13" s="3"/>
      <c r="DC13" s="3"/>
      <c r="DD13" s="3"/>
      <c r="DE13" s="3"/>
      <c r="DF13" s="3"/>
      <c r="DG13" s="3"/>
      <c r="DH13" s="3"/>
      <c r="DP13" s="7"/>
      <c r="DQ13" s="33" t="s">
        <v>38</v>
      </c>
      <c r="DR13" s="34">
        <f>DZ25/DR17*DP1</f>
        <v>6977.2359756605847</v>
      </c>
      <c r="DS13" s="3"/>
      <c r="DT13" s="3"/>
      <c r="DU13" s="3"/>
      <c r="DV13" s="3"/>
      <c r="DW13" s="3"/>
      <c r="DX13" s="3"/>
      <c r="DY13" s="3"/>
      <c r="EG13" s="7"/>
      <c r="EH13" s="33" t="s">
        <v>38</v>
      </c>
      <c r="EI13" s="34">
        <f>EQ25/EI17*EG1</f>
        <v>7149.3289989163959</v>
      </c>
      <c r="EJ13" s="3"/>
      <c r="EK13" s="3"/>
      <c r="EL13" s="3"/>
      <c r="EM13" s="3"/>
      <c r="EN13" s="3"/>
      <c r="EO13" s="3"/>
      <c r="EP13" s="3"/>
      <c r="EX13" s="7"/>
      <c r="EY13" s="33" t="s">
        <v>38</v>
      </c>
      <c r="EZ13" s="34">
        <f>FH25/EZ17*EX1</f>
        <v>6760.9569058931429</v>
      </c>
      <c r="FA13" s="3"/>
      <c r="FB13" s="3"/>
      <c r="FC13" s="3"/>
      <c r="FD13" s="3"/>
      <c r="FE13" s="3"/>
      <c r="FF13" s="3"/>
      <c r="FG13" s="3"/>
      <c r="FO13" s="7"/>
      <c r="FP13" s="33" t="s">
        <v>38</v>
      </c>
      <c r="FQ13" s="34">
        <f>FY25/FQ17*FO1</f>
        <v>6730.7243477536049</v>
      </c>
      <c r="FR13" s="3"/>
      <c r="FS13" s="3"/>
      <c r="FT13" s="3"/>
      <c r="FU13" s="3"/>
      <c r="FV13" s="3"/>
      <c r="FW13" s="3"/>
      <c r="FX13" s="3"/>
      <c r="GF13" s="7"/>
      <c r="GG13" s="33" t="s">
        <v>38</v>
      </c>
      <c r="GH13" s="34">
        <f>GP25/GH17*GF1</f>
        <v>7085.3755105443051</v>
      </c>
      <c r="GI13" s="3"/>
      <c r="GJ13" s="3"/>
      <c r="GK13" s="3"/>
      <c r="GL13" s="3"/>
      <c r="GM13" s="3"/>
      <c r="GN13" s="3"/>
      <c r="GO13" s="3"/>
    </row>
    <row r="14" spans="1:203">
      <c r="A14" s="7"/>
      <c r="B14" s="40" t="s">
        <v>37</v>
      </c>
      <c r="C14" s="41">
        <f>C12/(1-C15)</f>
        <v>101.41428429396507</v>
      </c>
      <c r="D14" s="5"/>
      <c r="E14" s="5"/>
      <c r="F14" s="5"/>
      <c r="G14" s="5"/>
      <c r="H14" s="5"/>
      <c r="I14" s="5"/>
      <c r="J14" s="5"/>
      <c r="R14" s="7"/>
      <c r="S14" s="40" t="s">
        <v>37</v>
      </c>
      <c r="T14" s="41">
        <f>T12/(1-T15)</f>
        <v>101.41796660677888</v>
      </c>
      <c r="U14" s="5"/>
      <c r="V14" s="5"/>
      <c r="W14" s="5"/>
      <c r="X14" s="5"/>
      <c r="Y14" s="5"/>
      <c r="Z14" s="5"/>
      <c r="AA14" s="5"/>
      <c r="AI14" s="7"/>
      <c r="AJ14" s="40" t="s">
        <v>37</v>
      </c>
      <c r="AK14" s="41">
        <f>AK12/(1-AK15)</f>
        <v>117.6088528988501</v>
      </c>
      <c r="AL14" s="5"/>
      <c r="AM14" s="5"/>
      <c r="AN14" s="5"/>
      <c r="AO14" s="5"/>
      <c r="AP14" s="5"/>
      <c r="AQ14" s="5"/>
      <c r="AR14" s="5"/>
      <c r="AZ14" s="7"/>
      <c r="BA14" s="40" t="s">
        <v>37</v>
      </c>
      <c r="BB14" s="41">
        <f>BB12/(1-BB15)</f>
        <v>91.400140807486437</v>
      </c>
      <c r="BC14" s="5"/>
      <c r="BD14" s="5"/>
      <c r="BE14" s="5"/>
      <c r="BF14" s="5"/>
      <c r="BG14" s="5"/>
      <c r="BH14" s="5"/>
      <c r="BI14" s="5"/>
      <c r="BQ14" s="7"/>
      <c r="BR14" s="40" t="s">
        <v>37</v>
      </c>
      <c r="BS14" s="41">
        <f>BS12/(1-BS15)</f>
        <v>105.96829149149099</v>
      </c>
      <c r="BT14" s="5"/>
      <c r="BU14" s="5"/>
      <c r="BV14" s="5"/>
      <c r="BW14" s="5"/>
      <c r="BX14" s="5"/>
      <c r="BY14" s="5"/>
      <c r="BZ14" s="5"/>
      <c r="CH14" s="7"/>
      <c r="CI14" s="40" t="s">
        <v>37</v>
      </c>
      <c r="CJ14" s="41">
        <f>CJ12/(1-CJ15)</f>
        <v>90.399781749577045</v>
      </c>
      <c r="CK14" s="5"/>
      <c r="CL14" s="5"/>
      <c r="CM14" s="5"/>
      <c r="CN14" s="5"/>
      <c r="CO14" s="5"/>
      <c r="CP14" s="5"/>
      <c r="CQ14" s="5"/>
      <c r="CY14" s="7"/>
      <c r="CZ14" s="40" t="s">
        <v>37</v>
      </c>
      <c r="DA14" s="41">
        <f>DA12/(1-DA15)</f>
        <v>44.568192087259227</v>
      </c>
      <c r="DB14" s="5"/>
      <c r="DC14" s="5"/>
      <c r="DD14" s="5"/>
      <c r="DE14" s="5"/>
      <c r="DF14" s="5"/>
      <c r="DG14" s="5"/>
      <c r="DH14" s="5"/>
      <c r="DP14" s="7"/>
      <c r="DQ14" s="40" t="s">
        <v>37</v>
      </c>
      <c r="DR14" s="41">
        <f>DR12/(1-DR15)</f>
        <v>46.436319899300031</v>
      </c>
      <c r="DS14" s="5"/>
      <c r="DT14" s="5"/>
      <c r="DU14" s="5"/>
      <c r="DV14" s="5"/>
      <c r="DW14" s="5"/>
      <c r="DX14" s="5"/>
      <c r="DY14" s="5"/>
      <c r="EG14" s="7"/>
      <c r="EH14" s="40" t="s">
        <v>37</v>
      </c>
      <c r="EI14" s="41">
        <f>EI12/(1-EI15)</f>
        <v>46.440098016280523</v>
      </c>
      <c r="EJ14" s="5"/>
      <c r="EK14" s="5"/>
      <c r="EL14" s="5"/>
      <c r="EM14" s="5"/>
      <c r="EN14" s="5"/>
      <c r="EO14" s="5"/>
      <c r="EP14" s="5"/>
      <c r="EX14" s="7"/>
      <c r="EY14" s="40" t="s">
        <v>37</v>
      </c>
      <c r="EZ14" s="41">
        <f>EZ12/(1-EZ15)</f>
        <v>43.100465850017564</v>
      </c>
      <c r="FA14" s="5"/>
      <c r="FB14" s="5"/>
      <c r="FC14" s="5"/>
      <c r="FD14" s="5"/>
      <c r="FE14" s="5"/>
      <c r="FF14" s="5"/>
      <c r="FG14" s="5"/>
      <c r="FO14" s="7"/>
      <c r="FP14" s="40" t="s">
        <v>37</v>
      </c>
      <c r="FQ14" s="41">
        <f>FQ12/(1-FQ15)</f>
        <v>45.879294410939515</v>
      </c>
      <c r="FR14" s="5"/>
      <c r="FS14" s="5"/>
      <c r="FT14" s="5"/>
      <c r="FU14" s="5"/>
      <c r="FV14" s="5"/>
      <c r="FW14" s="5"/>
      <c r="FX14" s="5"/>
      <c r="GF14" s="7"/>
      <c r="GG14" s="40" t="s">
        <v>37</v>
      </c>
      <c r="GH14" s="41">
        <f>GH12/(1-GH15)</f>
        <v>45.869623185630054</v>
      </c>
      <c r="GI14" s="5"/>
      <c r="GJ14" s="5"/>
      <c r="GK14" s="5"/>
      <c r="GL14" s="5"/>
      <c r="GM14" s="5"/>
      <c r="GN14" s="5"/>
      <c r="GO14" s="5"/>
    </row>
    <row r="15" spans="1:203">
      <c r="A15" s="7"/>
      <c r="B15" s="21" t="s">
        <v>26</v>
      </c>
      <c r="C15" s="22">
        <v>0.17</v>
      </c>
      <c r="D15" s="6"/>
      <c r="E15" s="6"/>
      <c r="F15" s="6"/>
      <c r="G15" s="6"/>
      <c r="H15" s="6"/>
      <c r="I15" s="6"/>
      <c r="J15" s="6"/>
      <c r="R15" s="7"/>
      <c r="S15" s="21" t="s">
        <v>26</v>
      </c>
      <c r="T15" s="22">
        <v>0.17</v>
      </c>
      <c r="U15" s="6"/>
      <c r="V15" s="6"/>
      <c r="W15" s="6"/>
      <c r="X15" s="6"/>
      <c r="Y15" s="6"/>
      <c r="Z15" s="6"/>
      <c r="AA15" s="6"/>
      <c r="AI15" s="7"/>
      <c r="AJ15" s="21" t="s">
        <v>26</v>
      </c>
      <c r="AK15" s="22">
        <v>0.17</v>
      </c>
      <c r="AL15" s="6"/>
      <c r="AM15" s="6"/>
      <c r="AN15" s="6"/>
      <c r="AO15" s="6"/>
      <c r="AP15" s="6"/>
      <c r="AQ15" s="6"/>
      <c r="AR15" s="6"/>
      <c r="AZ15" s="7"/>
      <c r="BA15" s="21" t="s">
        <v>26</v>
      </c>
      <c r="BB15" s="22">
        <v>0.17</v>
      </c>
      <c r="BC15" s="6"/>
      <c r="BD15" s="6"/>
      <c r="BE15" s="6"/>
      <c r="BF15" s="6"/>
      <c r="BG15" s="6"/>
      <c r="BH15" s="6"/>
      <c r="BI15" s="6"/>
      <c r="BQ15" s="7"/>
      <c r="BR15" s="21" t="s">
        <v>26</v>
      </c>
      <c r="BS15" s="22">
        <v>0.17</v>
      </c>
      <c r="BT15" s="6"/>
      <c r="BU15" s="6"/>
      <c r="BV15" s="6"/>
      <c r="BW15" s="6"/>
      <c r="BX15" s="6"/>
      <c r="BY15" s="6"/>
      <c r="BZ15" s="6"/>
      <c r="CH15" s="7"/>
      <c r="CI15" s="21" t="s">
        <v>26</v>
      </c>
      <c r="CJ15" s="22">
        <v>0.17</v>
      </c>
      <c r="CK15" s="6"/>
      <c r="CL15" s="6"/>
      <c r="CM15" s="6"/>
      <c r="CN15" s="6"/>
      <c r="CO15" s="6"/>
      <c r="CP15" s="6"/>
      <c r="CQ15" s="6"/>
      <c r="CY15" s="7"/>
      <c r="CZ15" s="21" t="s">
        <v>26</v>
      </c>
      <c r="DA15" s="22">
        <v>0.17</v>
      </c>
      <c r="DB15" s="6"/>
      <c r="DC15" s="6"/>
      <c r="DD15" s="6"/>
      <c r="DE15" s="6"/>
      <c r="DF15" s="6"/>
      <c r="DG15" s="6"/>
      <c r="DH15" s="6"/>
      <c r="DP15" s="7"/>
      <c r="DQ15" s="21" t="s">
        <v>26</v>
      </c>
      <c r="DR15" s="22">
        <v>0.17</v>
      </c>
      <c r="DS15" s="6"/>
      <c r="DT15" s="6"/>
      <c r="DU15" s="6"/>
      <c r="DV15" s="6"/>
      <c r="DW15" s="6"/>
      <c r="DX15" s="6"/>
      <c r="DY15" s="6"/>
      <c r="EG15" s="7"/>
      <c r="EH15" s="21" t="s">
        <v>26</v>
      </c>
      <c r="EI15" s="22">
        <v>0.18</v>
      </c>
      <c r="EJ15" s="6"/>
      <c r="EK15" s="6"/>
      <c r="EL15" s="6"/>
      <c r="EM15" s="6"/>
      <c r="EN15" s="6"/>
      <c r="EO15" s="6"/>
      <c r="EP15" s="6"/>
      <c r="EX15" s="7"/>
      <c r="EY15" s="21" t="s">
        <v>26</v>
      </c>
      <c r="EZ15" s="22">
        <v>0.18</v>
      </c>
      <c r="FA15" s="6"/>
      <c r="FB15" s="6"/>
      <c r="FC15" s="6"/>
      <c r="FD15" s="6"/>
      <c r="FE15" s="6"/>
      <c r="FF15" s="6"/>
      <c r="FG15" s="6"/>
      <c r="FO15" s="7"/>
      <c r="FP15" s="21" t="s">
        <v>26</v>
      </c>
      <c r="FQ15" s="22">
        <v>0.18</v>
      </c>
      <c r="FR15" s="6"/>
      <c r="FS15" s="6"/>
      <c r="FT15" s="6"/>
      <c r="FU15" s="6"/>
      <c r="FV15" s="6"/>
      <c r="FW15" s="6"/>
      <c r="FX15" s="6"/>
      <c r="GF15" s="7"/>
      <c r="GG15" s="21" t="s">
        <v>26</v>
      </c>
      <c r="GH15" s="22">
        <v>0.18</v>
      </c>
      <c r="GI15" s="6"/>
      <c r="GJ15" s="6"/>
      <c r="GK15" s="6"/>
      <c r="GL15" s="6"/>
      <c r="GM15" s="6"/>
      <c r="GN15" s="6"/>
      <c r="GO15" s="6"/>
    </row>
    <row r="16" spans="1:203">
      <c r="A16" s="7"/>
      <c r="B16" s="21" t="s">
        <v>27</v>
      </c>
      <c r="C16" s="22">
        <v>7.0000000000000007E-2</v>
      </c>
      <c r="D16" s="6"/>
      <c r="E16" s="6"/>
      <c r="F16" s="6"/>
      <c r="G16" s="6"/>
      <c r="H16" s="6"/>
      <c r="I16" s="6"/>
      <c r="J16" s="6"/>
      <c r="R16" s="7"/>
      <c r="S16" s="21" t="s">
        <v>27</v>
      </c>
      <c r="T16" s="22">
        <v>7.0000000000000007E-2</v>
      </c>
      <c r="U16" s="6"/>
      <c r="V16" s="6"/>
      <c r="W16" s="6"/>
      <c r="X16" s="6"/>
      <c r="Y16" s="6"/>
      <c r="Z16" s="6"/>
      <c r="AA16" s="6"/>
      <c r="AI16" s="7"/>
      <c r="AJ16" s="21" t="s">
        <v>27</v>
      </c>
      <c r="AK16" s="22">
        <v>7.0000000000000007E-2</v>
      </c>
      <c r="AL16" s="6"/>
      <c r="AM16" s="6"/>
      <c r="AN16" s="6"/>
      <c r="AO16" s="6"/>
      <c r="AP16" s="6"/>
      <c r="AQ16" s="6"/>
      <c r="AR16" s="6"/>
      <c r="AZ16" s="7"/>
      <c r="BA16" s="21" t="s">
        <v>27</v>
      </c>
      <c r="BB16" s="22">
        <v>7.0000000000000007E-2</v>
      </c>
      <c r="BC16" s="6"/>
      <c r="BD16" s="6"/>
      <c r="BE16" s="6"/>
      <c r="BF16" s="6"/>
      <c r="BG16" s="6"/>
      <c r="BH16" s="6"/>
      <c r="BI16" s="6"/>
      <c r="BQ16" s="7"/>
      <c r="BR16" s="21" t="s">
        <v>27</v>
      </c>
      <c r="BS16" s="22">
        <v>7.0000000000000007E-2</v>
      </c>
      <c r="BT16" s="6"/>
      <c r="BU16" s="6"/>
      <c r="BV16" s="6"/>
      <c r="BW16" s="6"/>
      <c r="BX16" s="6"/>
      <c r="BY16" s="6"/>
      <c r="BZ16" s="6"/>
      <c r="CH16" s="7"/>
      <c r="CI16" s="21" t="s">
        <v>27</v>
      </c>
      <c r="CJ16" s="22">
        <v>7.0000000000000007E-2</v>
      </c>
      <c r="CK16" s="6"/>
      <c r="CL16" s="6"/>
      <c r="CM16" s="6"/>
      <c r="CN16" s="6"/>
      <c r="CO16" s="6"/>
      <c r="CP16" s="6"/>
      <c r="CQ16" s="6"/>
      <c r="CY16" s="7"/>
      <c r="CZ16" s="21" t="s">
        <v>27</v>
      </c>
      <c r="DA16" s="22">
        <v>7.0000000000000007E-2</v>
      </c>
      <c r="DB16" s="6"/>
      <c r="DC16" s="6"/>
      <c r="DD16" s="6"/>
      <c r="DE16" s="6"/>
      <c r="DF16" s="6"/>
      <c r="DG16" s="6"/>
      <c r="DH16" s="6"/>
      <c r="DP16" s="7"/>
      <c r="DQ16" s="21" t="s">
        <v>27</v>
      </c>
      <c r="DR16" s="22">
        <v>7.0000000000000007E-2</v>
      </c>
      <c r="DS16" s="6"/>
      <c r="DT16" s="6"/>
      <c r="DU16" s="6"/>
      <c r="DV16" s="6"/>
      <c r="DW16" s="6"/>
      <c r="DX16" s="6"/>
      <c r="DY16" s="6"/>
      <c r="EG16" s="7"/>
      <c r="EH16" s="21" t="s">
        <v>27</v>
      </c>
      <c r="EI16" s="22">
        <v>7.0000000000000007E-2</v>
      </c>
      <c r="EJ16" s="6"/>
      <c r="EK16" s="6"/>
      <c r="EL16" s="6"/>
      <c r="EM16" s="6"/>
      <c r="EN16" s="6"/>
      <c r="EO16" s="6"/>
      <c r="EP16" s="6"/>
      <c r="EX16" s="7"/>
      <c r="EY16" s="21" t="s">
        <v>27</v>
      </c>
      <c r="EZ16" s="22">
        <v>7.0000000000000007E-2</v>
      </c>
      <c r="FA16" s="6"/>
      <c r="FB16" s="6"/>
      <c r="FC16" s="6"/>
      <c r="FD16" s="6"/>
      <c r="FE16" s="6"/>
      <c r="FF16" s="6"/>
      <c r="FG16" s="6"/>
      <c r="FO16" s="7"/>
      <c r="FP16" s="21" t="s">
        <v>27</v>
      </c>
      <c r="FQ16" s="22">
        <v>7.0000000000000007E-2</v>
      </c>
      <c r="FR16" s="6"/>
      <c r="FS16" s="6"/>
      <c r="FT16" s="6"/>
      <c r="FU16" s="6"/>
      <c r="FV16" s="6"/>
      <c r="FW16" s="6"/>
      <c r="FX16" s="6"/>
      <c r="GF16" s="7"/>
      <c r="GG16" s="21" t="s">
        <v>27</v>
      </c>
      <c r="GH16" s="22">
        <v>7.0000000000000007E-2</v>
      </c>
      <c r="GI16" s="6"/>
      <c r="GJ16" s="6"/>
      <c r="GK16" s="6"/>
      <c r="GL16" s="6"/>
      <c r="GM16" s="6"/>
      <c r="GN16" s="6"/>
      <c r="GO16" s="6"/>
    </row>
    <row r="17" spans="1:203">
      <c r="A17" s="7"/>
      <c r="B17" s="21" t="s">
        <v>0</v>
      </c>
      <c r="C17" s="22">
        <v>0.86</v>
      </c>
      <c r="D17" s="6"/>
      <c r="E17" s="6"/>
      <c r="F17" s="6"/>
      <c r="G17" s="6"/>
      <c r="H17" s="6"/>
      <c r="I17" s="6"/>
      <c r="J17" s="6"/>
      <c r="R17" s="7"/>
      <c r="S17" s="21" t="s">
        <v>0</v>
      </c>
      <c r="T17" s="22">
        <v>0.86</v>
      </c>
      <c r="U17" s="6"/>
      <c r="V17" s="6"/>
      <c r="W17" s="6"/>
      <c r="X17" s="6"/>
      <c r="Y17" s="6"/>
      <c r="Z17" s="6"/>
      <c r="AA17" s="6"/>
      <c r="AI17" s="7"/>
      <c r="AJ17" s="21" t="s">
        <v>0</v>
      </c>
      <c r="AK17" s="22">
        <v>0.86</v>
      </c>
      <c r="AL17" s="6"/>
      <c r="AM17" s="6"/>
      <c r="AN17" s="6"/>
      <c r="AO17" s="6"/>
      <c r="AP17" s="6"/>
      <c r="AQ17" s="6"/>
      <c r="AR17" s="6"/>
      <c r="AZ17" s="7"/>
      <c r="BA17" s="21" t="s">
        <v>0</v>
      </c>
      <c r="BB17" s="22">
        <v>0.86</v>
      </c>
      <c r="BC17" s="6"/>
      <c r="BD17" s="6"/>
      <c r="BE17" s="6"/>
      <c r="BF17" s="6"/>
      <c r="BG17" s="6"/>
      <c r="BH17" s="6"/>
      <c r="BI17" s="6"/>
      <c r="BQ17" s="7"/>
      <c r="BR17" s="21" t="s">
        <v>0</v>
      </c>
      <c r="BS17" s="22">
        <v>0.86</v>
      </c>
      <c r="BT17" s="6"/>
      <c r="BU17" s="6"/>
      <c r="BV17" s="6"/>
      <c r="BW17" s="6"/>
      <c r="BX17" s="6"/>
      <c r="BY17" s="6"/>
      <c r="BZ17" s="6"/>
      <c r="CH17" s="7"/>
      <c r="CI17" s="21" t="s">
        <v>0</v>
      </c>
      <c r="CJ17" s="22">
        <v>0.86</v>
      </c>
      <c r="CK17" s="6"/>
      <c r="CL17" s="6"/>
      <c r="CM17" s="6"/>
      <c r="CN17" s="6"/>
      <c r="CO17" s="6"/>
      <c r="CP17" s="6"/>
      <c r="CQ17" s="6"/>
      <c r="CY17" s="7"/>
      <c r="CZ17" s="21" t="s">
        <v>0</v>
      </c>
      <c r="DA17" s="22">
        <v>0.86</v>
      </c>
      <c r="DB17" s="6"/>
      <c r="DC17" s="6"/>
      <c r="DD17" s="6"/>
      <c r="DE17" s="6"/>
      <c r="DF17" s="6"/>
      <c r="DG17" s="6"/>
      <c r="DH17" s="6"/>
      <c r="DP17" s="7"/>
      <c r="DQ17" s="21" t="s">
        <v>0</v>
      </c>
      <c r="DR17" s="22">
        <v>0.86</v>
      </c>
      <c r="DS17" s="6"/>
      <c r="DT17" s="6"/>
      <c r="DU17" s="6"/>
      <c r="DV17" s="6"/>
      <c r="DW17" s="6"/>
      <c r="DX17" s="6"/>
      <c r="DY17" s="6"/>
      <c r="EG17" s="7"/>
      <c r="EH17" s="21" t="s">
        <v>0</v>
      </c>
      <c r="EI17" s="22">
        <v>0.86</v>
      </c>
      <c r="EJ17" s="6"/>
      <c r="EK17" s="6"/>
      <c r="EL17" s="6"/>
      <c r="EM17" s="6"/>
      <c r="EN17" s="6"/>
      <c r="EO17" s="6"/>
      <c r="EP17" s="6"/>
      <c r="EX17" s="7"/>
      <c r="EY17" s="21" t="s">
        <v>0</v>
      </c>
      <c r="EZ17" s="22">
        <v>0.86</v>
      </c>
      <c r="FA17" s="6"/>
      <c r="FB17" s="6"/>
      <c r="FC17" s="6"/>
      <c r="FD17" s="6"/>
      <c r="FE17" s="6"/>
      <c r="FF17" s="6"/>
      <c r="FG17" s="6"/>
      <c r="FO17" s="7"/>
      <c r="FP17" s="21" t="s">
        <v>0</v>
      </c>
      <c r="FQ17" s="22">
        <v>0.86</v>
      </c>
      <c r="FR17" s="6"/>
      <c r="FS17" s="6"/>
      <c r="FT17" s="6"/>
      <c r="FU17" s="6"/>
      <c r="FV17" s="6"/>
      <c r="FW17" s="6"/>
      <c r="FX17" s="6"/>
      <c r="GF17" s="7"/>
      <c r="GG17" s="21" t="s">
        <v>0</v>
      </c>
      <c r="GH17" s="22">
        <v>0.86</v>
      </c>
      <c r="GI17" s="6"/>
      <c r="GJ17" s="6"/>
      <c r="GK17" s="6"/>
      <c r="GL17" s="6"/>
      <c r="GM17" s="6"/>
      <c r="GN17" s="6"/>
      <c r="GO17" s="6"/>
    </row>
    <row r="18" spans="1:203">
      <c r="A18" s="7"/>
      <c r="B18" s="21" t="s">
        <v>28</v>
      </c>
      <c r="C18" s="23">
        <f>C19*C20</f>
        <v>160</v>
      </c>
      <c r="R18" s="7"/>
      <c r="S18" s="21" t="s">
        <v>28</v>
      </c>
      <c r="T18" s="23">
        <f>T19*T20</f>
        <v>160</v>
      </c>
      <c r="AI18" s="7"/>
      <c r="AJ18" s="21" t="s">
        <v>28</v>
      </c>
      <c r="AK18" s="23">
        <f>AK19*AK20</f>
        <v>148</v>
      </c>
      <c r="AZ18" s="7"/>
      <c r="BA18" s="21" t="s">
        <v>28</v>
      </c>
      <c r="BB18" s="23">
        <f>BB19*BB20</f>
        <v>174</v>
      </c>
      <c r="BQ18" s="7"/>
      <c r="BR18" s="21" t="s">
        <v>28</v>
      </c>
      <c r="BS18" s="23">
        <f>BS19*BS20</f>
        <v>144.83333333333331</v>
      </c>
      <c r="CH18" s="7"/>
      <c r="CI18" s="21" t="s">
        <v>28</v>
      </c>
      <c r="CJ18" s="23">
        <f>CJ19*CJ20</f>
        <v>173.33333333333334</v>
      </c>
      <c r="CY18" s="7"/>
      <c r="CZ18" s="21" t="s">
        <v>28</v>
      </c>
      <c r="DA18" s="23">
        <f>DA19*DA20</f>
        <v>174</v>
      </c>
      <c r="DP18" s="7"/>
      <c r="DQ18" s="21" t="s">
        <v>28</v>
      </c>
      <c r="DR18" s="23">
        <f>DR19*DR20</f>
        <v>167</v>
      </c>
      <c r="EG18" s="7"/>
      <c r="EH18" s="21" t="s">
        <v>28</v>
      </c>
      <c r="EI18" s="23">
        <f>EI19*EI20</f>
        <v>174</v>
      </c>
      <c r="EX18" s="7"/>
      <c r="EY18" s="21" t="s">
        <v>28</v>
      </c>
      <c r="EZ18" s="23">
        <f>EZ19*EZ20</f>
        <v>176</v>
      </c>
      <c r="FO18" s="7"/>
      <c r="FP18" s="21" t="s">
        <v>28</v>
      </c>
      <c r="FQ18" s="23">
        <f>FQ19*FQ20</f>
        <v>165</v>
      </c>
      <c r="GF18" s="7"/>
      <c r="GG18" s="21" t="s">
        <v>28</v>
      </c>
      <c r="GH18" s="23">
        <f>GH19*GH20</f>
        <v>174</v>
      </c>
    </row>
    <row r="19" spans="1:203">
      <c r="A19" s="7"/>
      <c r="B19" s="21" t="s">
        <v>31</v>
      </c>
      <c r="C19" s="43">
        <v>6.666666666666667</v>
      </c>
      <c r="R19" s="7"/>
      <c r="S19" s="21" t="s">
        <v>31</v>
      </c>
      <c r="T19" s="43">
        <v>6.666666666666667</v>
      </c>
      <c r="AI19" s="7"/>
      <c r="AJ19" s="21" t="s">
        <v>31</v>
      </c>
      <c r="AK19" s="43">
        <v>6.7272727272727275</v>
      </c>
      <c r="AZ19" s="7"/>
      <c r="BA19" s="21" t="s">
        <v>31</v>
      </c>
      <c r="BB19" s="43">
        <v>6.6923076923076925</v>
      </c>
      <c r="BQ19" s="7"/>
      <c r="BR19" s="21" t="s">
        <v>31</v>
      </c>
      <c r="BS19" s="43">
        <v>6.583333333333333</v>
      </c>
      <c r="CH19" s="7"/>
      <c r="CI19" s="21" t="s">
        <v>31</v>
      </c>
      <c r="CJ19" s="43">
        <v>6.666666666666667</v>
      </c>
      <c r="CY19" s="7"/>
      <c r="CZ19" s="21" t="s">
        <v>31</v>
      </c>
      <c r="DA19" s="43">
        <v>6.6923076923076925</v>
      </c>
      <c r="DP19" s="7"/>
      <c r="DQ19" s="21" t="s">
        <v>31</v>
      </c>
      <c r="DR19" s="43">
        <v>6.68</v>
      </c>
      <c r="EG19" s="7"/>
      <c r="EH19" s="21" t="s">
        <v>31</v>
      </c>
      <c r="EI19" s="43">
        <v>6.6923076923076925</v>
      </c>
      <c r="EX19" s="7"/>
      <c r="EY19" s="21" t="s">
        <v>31</v>
      </c>
      <c r="EZ19" s="43">
        <v>6.7692307692307692</v>
      </c>
      <c r="FO19" s="7"/>
      <c r="FP19" s="21" t="s">
        <v>31</v>
      </c>
      <c r="FQ19" s="43">
        <v>6.6</v>
      </c>
      <c r="GF19" s="7"/>
      <c r="GG19" s="21" t="s">
        <v>31</v>
      </c>
      <c r="GH19" s="43">
        <v>6.6923076923076925</v>
      </c>
    </row>
    <row r="20" spans="1:203">
      <c r="A20" s="7"/>
      <c r="B20" s="21" t="s">
        <v>32</v>
      </c>
      <c r="C20" s="23">
        <v>24</v>
      </c>
      <c r="R20" s="7"/>
      <c r="S20" s="21" t="s">
        <v>32</v>
      </c>
      <c r="T20" s="23">
        <v>24</v>
      </c>
      <c r="AI20" s="7"/>
      <c r="AJ20" s="21" t="s">
        <v>32</v>
      </c>
      <c r="AK20" s="23">
        <v>22</v>
      </c>
      <c r="AZ20" s="7"/>
      <c r="BA20" s="21" t="s">
        <v>32</v>
      </c>
      <c r="BB20" s="23">
        <v>26</v>
      </c>
      <c r="BQ20" s="7"/>
      <c r="BR20" s="21" t="s">
        <v>32</v>
      </c>
      <c r="BS20" s="23">
        <v>22</v>
      </c>
      <c r="CH20" s="7"/>
      <c r="CI20" s="21" t="s">
        <v>32</v>
      </c>
      <c r="CJ20" s="23">
        <v>26</v>
      </c>
      <c r="CY20" s="7"/>
      <c r="CZ20" s="21" t="s">
        <v>32</v>
      </c>
      <c r="DA20" s="23">
        <v>26</v>
      </c>
      <c r="DP20" s="7"/>
      <c r="DQ20" s="21" t="s">
        <v>32</v>
      </c>
      <c r="DR20" s="23">
        <v>25</v>
      </c>
      <c r="EG20" s="7"/>
      <c r="EH20" s="21" t="s">
        <v>32</v>
      </c>
      <c r="EI20" s="23">
        <v>26</v>
      </c>
      <c r="EX20" s="7"/>
      <c r="EY20" s="21" t="s">
        <v>32</v>
      </c>
      <c r="EZ20" s="23">
        <v>26</v>
      </c>
      <c r="FO20" s="7"/>
      <c r="FP20" s="21" t="s">
        <v>32</v>
      </c>
      <c r="FQ20" s="23">
        <v>25</v>
      </c>
      <c r="GF20" s="7"/>
      <c r="GG20" s="21" t="s">
        <v>32</v>
      </c>
      <c r="GH20" s="23">
        <v>26</v>
      </c>
    </row>
    <row r="21" spans="1:203">
      <c r="A21" s="7"/>
      <c r="B21" s="21" t="s">
        <v>33</v>
      </c>
      <c r="C21" s="23">
        <v>7</v>
      </c>
      <c r="R21" s="7"/>
      <c r="S21" s="21" t="s">
        <v>33</v>
      </c>
      <c r="T21" s="23">
        <v>4</v>
      </c>
      <c r="AI21" s="7"/>
      <c r="AJ21" s="21" t="s">
        <v>33</v>
      </c>
      <c r="AK21" s="23">
        <v>9</v>
      </c>
      <c r="AZ21" s="7"/>
      <c r="BA21" s="21" t="s">
        <v>33</v>
      </c>
      <c r="BB21" s="23">
        <v>4</v>
      </c>
      <c r="BQ21" s="7"/>
      <c r="BR21" s="21" t="s">
        <v>33</v>
      </c>
      <c r="BS21" s="23">
        <v>9</v>
      </c>
      <c r="CH21" s="7"/>
      <c r="CI21" s="21" t="s">
        <v>33</v>
      </c>
      <c r="CJ21" s="23">
        <v>4</v>
      </c>
      <c r="CY21" s="7"/>
      <c r="CZ21" s="21" t="s">
        <v>33</v>
      </c>
      <c r="DA21" s="23">
        <v>5</v>
      </c>
      <c r="DP21" s="7"/>
      <c r="DQ21" s="21" t="s">
        <v>33</v>
      </c>
      <c r="DR21" s="23">
        <v>6</v>
      </c>
      <c r="EG21" s="7"/>
      <c r="EH21" s="21" t="s">
        <v>33</v>
      </c>
      <c r="EI21" s="23">
        <v>4</v>
      </c>
      <c r="EX21" s="7"/>
      <c r="EY21" s="21" t="s">
        <v>33</v>
      </c>
      <c r="EZ21" s="23">
        <v>4</v>
      </c>
      <c r="FO21" s="7"/>
      <c r="FP21" s="21" t="s">
        <v>33</v>
      </c>
      <c r="FQ21" s="23">
        <v>5</v>
      </c>
      <c r="GF21" s="7"/>
      <c r="GG21" s="21" t="s">
        <v>33</v>
      </c>
      <c r="GH21" s="23">
        <v>5</v>
      </c>
    </row>
    <row r="22" spans="1:203">
      <c r="A22" s="7"/>
      <c r="B22" s="21"/>
      <c r="R22" s="7"/>
      <c r="S22" s="21"/>
      <c r="AI22" s="7"/>
      <c r="AJ22" s="21"/>
      <c r="AZ22" s="7"/>
      <c r="BA22" s="21"/>
      <c r="BQ22" s="7"/>
      <c r="BR22" s="21"/>
      <c r="CH22" s="7"/>
      <c r="CI22" s="21"/>
      <c r="CY22" s="7"/>
      <c r="CZ22" s="21"/>
      <c r="DP22" s="7"/>
      <c r="DQ22" s="21"/>
      <c r="EG22" s="7"/>
      <c r="EH22" s="21"/>
      <c r="EX22" s="7"/>
      <c r="EY22" s="21"/>
      <c r="FO22" s="7"/>
      <c r="FP22" s="21"/>
      <c r="GF22" s="7"/>
      <c r="GG22" s="21"/>
    </row>
    <row r="23" spans="1:203">
      <c r="A23" s="7"/>
      <c r="B23" s="70" t="s">
        <v>34</v>
      </c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R23" s="7"/>
      <c r="S23" s="70" t="s">
        <v>34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I23" s="7"/>
      <c r="AJ23" s="70" t="s">
        <v>34</v>
      </c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Z23" s="7"/>
      <c r="BA23" s="70" t="s">
        <v>34</v>
      </c>
      <c r="BB23" s="70"/>
      <c r="BC23" s="70"/>
      <c r="BD23" s="70"/>
      <c r="BE23" s="70"/>
      <c r="BF23" s="70"/>
      <c r="BG23" s="70"/>
      <c r="BH23" s="70"/>
      <c r="BI23" s="70"/>
      <c r="BJ23" s="70"/>
      <c r="BK23" s="70"/>
      <c r="BL23" s="70"/>
      <c r="BM23" s="70"/>
      <c r="BN23" s="70"/>
      <c r="BO23" s="70"/>
      <c r="BQ23" s="7"/>
      <c r="BR23" s="70" t="s">
        <v>34</v>
      </c>
      <c r="BS23" s="70"/>
      <c r="BT23" s="70"/>
      <c r="BU23" s="70"/>
      <c r="BV23" s="70"/>
      <c r="BW23" s="70"/>
      <c r="BX23" s="70"/>
      <c r="BY23" s="70"/>
      <c r="BZ23" s="70"/>
      <c r="CA23" s="70"/>
      <c r="CB23" s="70"/>
      <c r="CC23" s="70"/>
      <c r="CD23" s="70"/>
      <c r="CE23" s="70"/>
      <c r="CF23" s="70"/>
      <c r="CH23" s="7"/>
      <c r="CI23" s="70" t="s">
        <v>34</v>
      </c>
      <c r="CJ23" s="70"/>
      <c r="CK23" s="70"/>
      <c r="CL23" s="70"/>
      <c r="CM23" s="70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Y23" s="7"/>
      <c r="CZ23" s="70" t="s">
        <v>34</v>
      </c>
      <c r="DA23" s="70"/>
      <c r="DB23" s="70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P23" s="7"/>
      <c r="DQ23" s="70" t="s">
        <v>34</v>
      </c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70"/>
      <c r="EG23" s="7"/>
      <c r="EH23" s="70" t="s">
        <v>34</v>
      </c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70"/>
      <c r="EU23" s="70"/>
      <c r="EV23" s="70"/>
      <c r="EX23" s="7"/>
      <c r="EY23" s="70" t="s">
        <v>34</v>
      </c>
      <c r="EZ23" s="70"/>
      <c r="FA23" s="70"/>
      <c r="FB23" s="70"/>
      <c r="FC23" s="70"/>
      <c r="FD23" s="70"/>
      <c r="FE23" s="70"/>
      <c r="FF23" s="70"/>
      <c r="FG23" s="70"/>
      <c r="FH23" s="70"/>
      <c r="FI23" s="70"/>
      <c r="FJ23" s="70"/>
      <c r="FK23" s="70"/>
      <c r="FL23" s="70"/>
      <c r="FM23" s="70"/>
      <c r="FO23" s="7"/>
      <c r="FP23" s="70" t="s">
        <v>34</v>
      </c>
      <c r="FQ23" s="70"/>
      <c r="FR23" s="70"/>
      <c r="FS23" s="70"/>
      <c r="FT23" s="70"/>
      <c r="FU23" s="70"/>
      <c r="FV23" s="70"/>
      <c r="FW23" s="70"/>
      <c r="FX23" s="70"/>
      <c r="FY23" s="70"/>
      <c r="FZ23" s="70"/>
      <c r="GA23" s="70"/>
      <c r="GB23" s="70"/>
      <c r="GC23" s="70"/>
      <c r="GD23" s="70"/>
      <c r="GF23" s="7"/>
      <c r="GG23" s="70" t="s">
        <v>34</v>
      </c>
      <c r="GH23" s="70"/>
      <c r="GI23" s="70"/>
      <c r="GJ23" s="70"/>
      <c r="GK23" s="70"/>
      <c r="GL23" s="70"/>
      <c r="GM23" s="70"/>
      <c r="GN23" s="70"/>
      <c r="GO23" s="70"/>
      <c r="GP23" s="70"/>
      <c r="GQ23" s="70"/>
      <c r="GR23" s="70"/>
      <c r="GS23" s="70"/>
      <c r="GT23" s="70"/>
      <c r="GU23" s="70"/>
    </row>
    <row r="24" spans="1:203" ht="52.8">
      <c r="A24" s="7"/>
      <c r="B24" s="1" t="s">
        <v>2</v>
      </c>
      <c r="C24" s="35" t="s">
        <v>13</v>
      </c>
      <c r="D24" s="35" t="s">
        <v>14</v>
      </c>
      <c r="E24" s="35" t="s">
        <v>15</v>
      </c>
      <c r="F24" s="35" t="s">
        <v>16</v>
      </c>
      <c r="G24" s="35" t="s">
        <v>17</v>
      </c>
      <c r="H24" s="35" t="s">
        <v>18</v>
      </c>
      <c r="I24" s="35" t="s">
        <v>19</v>
      </c>
      <c r="J24" s="35" t="s">
        <v>20</v>
      </c>
      <c r="K24" s="36" t="s">
        <v>35</v>
      </c>
      <c r="L24" s="36" t="s">
        <v>21</v>
      </c>
      <c r="M24" s="36" t="s">
        <v>22</v>
      </c>
      <c r="N24" s="36" t="s">
        <v>23</v>
      </c>
      <c r="O24" s="36" t="s">
        <v>24</v>
      </c>
      <c r="P24" s="36" t="s">
        <v>25</v>
      </c>
      <c r="R24" s="7"/>
      <c r="S24" s="1" t="s">
        <v>2</v>
      </c>
      <c r="T24" s="35" t="s">
        <v>13</v>
      </c>
      <c r="U24" s="35" t="s">
        <v>14</v>
      </c>
      <c r="V24" s="35" t="s">
        <v>15</v>
      </c>
      <c r="W24" s="35" t="s">
        <v>16</v>
      </c>
      <c r="X24" s="35" t="s">
        <v>17</v>
      </c>
      <c r="Y24" s="35" t="s">
        <v>18</v>
      </c>
      <c r="Z24" s="35" t="s">
        <v>19</v>
      </c>
      <c r="AA24" s="35" t="s">
        <v>20</v>
      </c>
      <c r="AB24" s="36" t="s">
        <v>35</v>
      </c>
      <c r="AC24" s="36" t="s">
        <v>21</v>
      </c>
      <c r="AD24" s="36" t="s">
        <v>22</v>
      </c>
      <c r="AE24" s="36" t="s">
        <v>23</v>
      </c>
      <c r="AF24" s="36" t="s">
        <v>24</v>
      </c>
      <c r="AG24" s="36" t="s">
        <v>25</v>
      </c>
      <c r="AI24" s="7"/>
      <c r="AJ24" s="1" t="s">
        <v>2</v>
      </c>
      <c r="AK24" s="35" t="s">
        <v>13</v>
      </c>
      <c r="AL24" s="35" t="s">
        <v>14</v>
      </c>
      <c r="AM24" s="35" t="s">
        <v>15</v>
      </c>
      <c r="AN24" s="35" t="s">
        <v>16</v>
      </c>
      <c r="AO24" s="35" t="s">
        <v>17</v>
      </c>
      <c r="AP24" s="35" t="s">
        <v>18</v>
      </c>
      <c r="AQ24" s="35" t="s">
        <v>19</v>
      </c>
      <c r="AR24" s="35" t="s">
        <v>20</v>
      </c>
      <c r="AS24" s="36" t="s">
        <v>35</v>
      </c>
      <c r="AT24" s="36" t="s">
        <v>21</v>
      </c>
      <c r="AU24" s="36" t="s">
        <v>22</v>
      </c>
      <c r="AV24" s="36" t="s">
        <v>23</v>
      </c>
      <c r="AW24" s="36" t="s">
        <v>24</v>
      </c>
      <c r="AX24" s="36" t="s">
        <v>25</v>
      </c>
      <c r="AZ24" s="7"/>
      <c r="BA24" s="1" t="s">
        <v>2</v>
      </c>
      <c r="BB24" s="35" t="s">
        <v>13</v>
      </c>
      <c r="BC24" s="35" t="s">
        <v>14</v>
      </c>
      <c r="BD24" s="35" t="s">
        <v>15</v>
      </c>
      <c r="BE24" s="35" t="s">
        <v>16</v>
      </c>
      <c r="BF24" s="35" t="s">
        <v>17</v>
      </c>
      <c r="BG24" s="35" t="s">
        <v>18</v>
      </c>
      <c r="BH24" s="35" t="s">
        <v>19</v>
      </c>
      <c r="BI24" s="35" t="s">
        <v>20</v>
      </c>
      <c r="BJ24" s="36" t="s">
        <v>35</v>
      </c>
      <c r="BK24" s="36" t="s">
        <v>21</v>
      </c>
      <c r="BL24" s="36" t="s">
        <v>22</v>
      </c>
      <c r="BM24" s="36" t="s">
        <v>23</v>
      </c>
      <c r="BN24" s="36" t="s">
        <v>24</v>
      </c>
      <c r="BO24" s="36" t="s">
        <v>25</v>
      </c>
      <c r="BQ24" s="7"/>
      <c r="BR24" s="1" t="s">
        <v>2</v>
      </c>
      <c r="BS24" s="35" t="s">
        <v>13</v>
      </c>
      <c r="BT24" s="35" t="s">
        <v>14</v>
      </c>
      <c r="BU24" s="35" t="s">
        <v>15</v>
      </c>
      <c r="BV24" s="35" t="s">
        <v>16</v>
      </c>
      <c r="BW24" s="35" t="s">
        <v>17</v>
      </c>
      <c r="BX24" s="35" t="s">
        <v>18</v>
      </c>
      <c r="BY24" s="35" t="s">
        <v>19</v>
      </c>
      <c r="BZ24" s="35" t="s">
        <v>20</v>
      </c>
      <c r="CA24" s="36" t="s">
        <v>35</v>
      </c>
      <c r="CB24" s="36" t="s">
        <v>21</v>
      </c>
      <c r="CC24" s="36" t="s">
        <v>22</v>
      </c>
      <c r="CD24" s="36" t="s">
        <v>23</v>
      </c>
      <c r="CE24" s="36" t="s">
        <v>24</v>
      </c>
      <c r="CF24" s="36" t="s">
        <v>25</v>
      </c>
      <c r="CH24" s="7"/>
      <c r="CI24" s="1" t="s">
        <v>2</v>
      </c>
      <c r="CJ24" s="35" t="s">
        <v>13</v>
      </c>
      <c r="CK24" s="35" t="s">
        <v>14</v>
      </c>
      <c r="CL24" s="35" t="s">
        <v>15</v>
      </c>
      <c r="CM24" s="35" t="s">
        <v>16</v>
      </c>
      <c r="CN24" s="35" t="s">
        <v>17</v>
      </c>
      <c r="CO24" s="35" t="s">
        <v>18</v>
      </c>
      <c r="CP24" s="35" t="s">
        <v>19</v>
      </c>
      <c r="CQ24" s="35" t="s">
        <v>20</v>
      </c>
      <c r="CR24" s="36" t="s">
        <v>35</v>
      </c>
      <c r="CS24" s="36" t="s">
        <v>21</v>
      </c>
      <c r="CT24" s="36" t="s">
        <v>22</v>
      </c>
      <c r="CU24" s="36" t="s">
        <v>23</v>
      </c>
      <c r="CV24" s="36" t="s">
        <v>24</v>
      </c>
      <c r="CW24" s="36" t="s">
        <v>25</v>
      </c>
      <c r="CY24" s="7"/>
      <c r="CZ24" s="1" t="s">
        <v>2</v>
      </c>
      <c r="DA24" s="35" t="s">
        <v>13</v>
      </c>
      <c r="DB24" s="35" t="s">
        <v>14</v>
      </c>
      <c r="DC24" s="35" t="s">
        <v>15</v>
      </c>
      <c r="DD24" s="35" t="s">
        <v>16</v>
      </c>
      <c r="DE24" s="35" t="s">
        <v>17</v>
      </c>
      <c r="DF24" s="35" t="s">
        <v>18</v>
      </c>
      <c r="DG24" s="35" t="s">
        <v>19</v>
      </c>
      <c r="DH24" s="35" t="s">
        <v>20</v>
      </c>
      <c r="DI24" s="36" t="s">
        <v>35</v>
      </c>
      <c r="DJ24" s="36" t="s">
        <v>21</v>
      </c>
      <c r="DK24" s="36" t="s">
        <v>22</v>
      </c>
      <c r="DL24" s="36" t="s">
        <v>23</v>
      </c>
      <c r="DM24" s="36" t="s">
        <v>24</v>
      </c>
      <c r="DN24" s="36" t="s">
        <v>25</v>
      </c>
      <c r="DP24" s="7"/>
      <c r="DQ24" s="1" t="s">
        <v>2</v>
      </c>
      <c r="DR24" s="35" t="s">
        <v>13</v>
      </c>
      <c r="DS24" s="35" t="s">
        <v>14</v>
      </c>
      <c r="DT24" s="35" t="s">
        <v>15</v>
      </c>
      <c r="DU24" s="35" t="s">
        <v>16</v>
      </c>
      <c r="DV24" s="35" t="s">
        <v>17</v>
      </c>
      <c r="DW24" s="35" t="s">
        <v>18</v>
      </c>
      <c r="DX24" s="35" t="s">
        <v>19</v>
      </c>
      <c r="DY24" s="35" t="s">
        <v>20</v>
      </c>
      <c r="DZ24" s="36" t="s">
        <v>35</v>
      </c>
      <c r="EA24" s="36" t="s">
        <v>21</v>
      </c>
      <c r="EB24" s="36" t="s">
        <v>22</v>
      </c>
      <c r="EC24" s="36" t="s">
        <v>23</v>
      </c>
      <c r="ED24" s="36" t="s">
        <v>24</v>
      </c>
      <c r="EE24" s="36" t="s">
        <v>25</v>
      </c>
      <c r="EG24" s="7"/>
      <c r="EH24" s="1" t="s">
        <v>2</v>
      </c>
      <c r="EI24" s="35" t="s">
        <v>13</v>
      </c>
      <c r="EJ24" s="35" t="s">
        <v>14</v>
      </c>
      <c r="EK24" s="35" t="s">
        <v>15</v>
      </c>
      <c r="EL24" s="35" t="s">
        <v>16</v>
      </c>
      <c r="EM24" s="35" t="s">
        <v>17</v>
      </c>
      <c r="EN24" s="35" t="s">
        <v>18</v>
      </c>
      <c r="EO24" s="35" t="s">
        <v>19</v>
      </c>
      <c r="EP24" s="35" t="s">
        <v>20</v>
      </c>
      <c r="EQ24" s="36" t="s">
        <v>35</v>
      </c>
      <c r="ER24" s="36" t="s">
        <v>21</v>
      </c>
      <c r="ES24" s="36" t="s">
        <v>22</v>
      </c>
      <c r="ET24" s="36" t="s">
        <v>23</v>
      </c>
      <c r="EU24" s="36" t="s">
        <v>24</v>
      </c>
      <c r="EV24" s="36" t="s">
        <v>25</v>
      </c>
      <c r="EX24" s="7"/>
      <c r="EY24" s="1" t="s">
        <v>2</v>
      </c>
      <c r="EZ24" s="35" t="s">
        <v>13</v>
      </c>
      <c r="FA24" s="35" t="s">
        <v>14</v>
      </c>
      <c r="FB24" s="35" t="s">
        <v>15</v>
      </c>
      <c r="FC24" s="35" t="s">
        <v>16</v>
      </c>
      <c r="FD24" s="35" t="s">
        <v>17</v>
      </c>
      <c r="FE24" s="35" t="s">
        <v>18</v>
      </c>
      <c r="FF24" s="35" t="s">
        <v>19</v>
      </c>
      <c r="FG24" s="35" t="s">
        <v>20</v>
      </c>
      <c r="FH24" s="36" t="s">
        <v>35</v>
      </c>
      <c r="FI24" s="36" t="s">
        <v>21</v>
      </c>
      <c r="FJ24" s="36" t="s">
        <v>22</v>
      </c>
      <c r="FK24" s="36" t="s">
        <v>23</v>
      </c>
      <c r="FL24" s="36" t="s">
        <v>24</v>
      </c>
      <c r="FM24" s="36" t="s">
        <v>25</v>
      </c>
      <c r="FO24" s="7"/>
      <c r="FP24" s="1" t="s">
        <v>2</v>
      </c>
      <c r="FQ24" s="35" t="s">
        <v>13</v>
      </c>
      <c r="FR24" s="35" t="s">
        <v>14</v>
      </c>
      <c r="FS24" s="35" t="s">
        <v>15</v>
      </c>
      <c r="FT24" s="35" t="s">
        <v>16</v>
      </c>
      <c r="FU24" s="35" t="s">
        <v>17</v>
      </c>
      <c r="FV24" s="35" t="s">
        <v>18</v>
      </c>
      <c r="FW24" s="35" t="s">
        <v>19</v>
      </c>
      <c r="FX24" s="35" t="s">
        <v>20</v>
      </c>
      <c r="FY24" s="36" t="s">
        <v>35</v>
      </c>
      <c r="FZ24" s="36" t="s">
        <v>21</v>
      </c>
      <c r="GA24" s="36" t="s">
        <v>22</v>
      </c>
      <c r="GB24" s="36" t="s">
        <v>23</v>
      </c>
      <c r="GC24" s="36" t="s">
        <v>24</v>
      </c>
      <c r="GD24" s="36" t="s">
        <v>25</v>
      </c>
      <c r="GF24" s="7"/>
      <c r="GG24" s="1" t="s">
        <v>2</v>
      </c>
      <c r="GH24" s="35" t="s">
        <v>13</v>
      </c>
      <c r="GI24" s="35" t="s">
        <v>14</v>
      </c>
      <c r="GJ24" s="35" t="s">
        <v>15</v>
      </c>
      <c r="GK24" s="35" t="s">
        <v>16</v>
      </c>
      <c r="GL24" s="35" t="s">
        <v>17</v>
      </c>
      <c r="GM24" s="35" t="s">
        <v>18</v>
      </c>
      <c r="GN24" s="35" t="s">
        <v>19</v>
      </c>
      <c r="GO24" s="35" t="s">
        <v>20</v>
      </c>
      <c r="GP24" s="36" t="s">
        <v>35</v>
      </c>
      <c r="GQ24" s="36" t="s">
        <v>21</v>
      </c>
      <c r="GR24" s="36" t="s">
        <v>22</v>
      </c>
      <c r="GS24" s="36" t="s">
        <v>23</v>
      </c>
      <c r="GT24" s="36" t="s">
        <v>24</v>
      </c>
      <c r="GU24" s="36" t="s">
        <v>25</v>
      </c>
    </row>
    <row r="25" spans="1:203">
      <c r="A25" s="7"/>
      <c r="B25" s="24">
        <f>SUM(B26:B49)</f>
        <v>0.99999999999999989</v>
      </c>
      <c r="C25" s="25">
        <f>C3/A1</f>
        <v>0</v>
      </c>
      <c r="D25" s="25">
        <f>C4/A1*A4</f>
        <v>154.83870967741939</v>
      </c>
      <c r="E25" s="25">
        <f>C5/A1</f>
        <v>0</v>
      </c>
      <c r="F25" s="25">
        <f>C6/A1</f>
        <v>2070.9677419354839</v>
      </c>
      <c r="G25" s="25" t="e">
        <f ca="1">SUM(G26:G49)</f>
        <v>#NAME?</v>
      </c>
      <c r="H25" s="25">
        <f>SUM(H26:H49)</f>
        <v>41.623309053069732</v>
      </c>
      <c r="I25" s="25">
        <f>SUM(I26:I49)</f>
        <v>0</v>
      </c>
      <c r="J25" s="25">
        <f>SUM(J26:J49)</f>
        <v>332</v>
      </c>
      <c r="K25" s="25" t="e">
        <f ca="1">SUM(K26:K49)</f>
        <v>#NAME?</v>
      </c>
      <c r="L25" s="26" t="e">
        <f ca="1">SUMPRODUCT(C26:C49,L26:L49)/C25</f>
        <v>#VALUE!</v>
      </c>
      <c r="M25" s="26">
        <f>SUMPRODUCT(F26:F49,M26:M49)/F25</f>
        <v>0.66800467880212699</v>
      </c>
      <c r="N25" s="27" t="e">
        <f ca="1">SUMPRODUCT(C26:C49,N26:N49)/C25</f>
        <v>#VALUE!</v>
      </c>
      <c r="O25" s="26" t="e">
        <f ca="1">SUMPRODUCT(C26:C49,O26:O49)/C25</f>
        <v>#NAME?</v>
      </c>
      <c r="P25" s="26" t="e">
        <f ca="1">SUMPRODUCT(K26:K49,P26:P49)/K25</f>
        <v>#NAME?</v>
      </c>
      <c r="R25" s="7"/>
      <c r="S25" s="24">
        <f>SUM(S26:S49)</f>
        <v>0.99999999999999989</v>
      </c>
      <c r="T25" s="25">
        <f>T3/R1</f>
        <v>0</v>
      </c>
      <c r="U25" s="25">
        <f>T4/R1*R4</f>
        <v>142.85714285714286</v>
      </c>
      <c r="V25" s="25">
        <f>T5/R1</f>
        <v>0</v>
      </c>
      <c r="W25" s="25">
        <f>T6/R1</f>
        <v>2103.5714285714284</v>
      </c>
      <c r="X25" s="25" t="e">
        <f ca="1">SUM(X26:X49)</f>
        <v>#NAME?</v>
      </c>
      <c r="Y25" s="25">
        <f>SUM(Y26:Y49)</f>
        <v>42.669397508107181</v>
      </c>
      <c r="Z25" s="25">
        <f>SUM(Z26:Z49)</f>
        <v>0</v>
      </c>
      <c r="AA25" s="25">
        <f>SUM(AA26:AA49)</f>
        <v>371</v>
      </c>
      <c r="AB25" s="25" t="e">
        <f ca="1">SUM(AB26:AB49)</f>
        <v>#NAME?</v>
      </c>
      <c r="AC25" s="26" t="e">
        <f ca="1">SUMPRODUCT(T26:T49,AC26:AC49)/T25</f>
        <v>#VALUE!</v>
      </c>
      <c r="AD25" s="26">
        <f>SUMPRODUCT(W26:W49,AD26:AD49)/W25</f>
        <v>0.68036722854877252</v>
      </c>
      <c r="AE25" s="27" t="e">
        <f ca="1">SUMPRODUCT(T26:T49,AE26:AE49)/T25</f>
        <v>#VALUE!</v>
      </c>
      <c r="AF25" s="26" t="e">
        <f ca="1">SUMPRODUCT(T26:T49,AF26:AF49)/T25</f>
        <v>#NAME?</v>
      </c>
      <c r="AG25" s="26" t="e">
        <f ca="1">SUMPRODUCT(AB26:AB49,AG26:AG49)/AB25</f>
        <v>#NAME?</v>
      </c>
      <c r="AI25" s="7"/>
      <c r="AJ25" s="24">
        <f>SUM(AJ26:AJ49)</f>
        <v>0.99999999999999989</v>
      </c>
      <c r="AK25" s="25">
        <f>AK3/AI1</f>
        <v>0</v>
      </c>
      <c r="AL25" s="25">
        <f>AK4/AI1*AI4</f>
        <v>160</v>
      </c>
      <c r="AM25" s="25">
        <f>AK5/AI1</f>
        <v>0</v>
      </c>
      <c r="AN25" s="25">
        <f>AK6/AI1</f>
        <v>1967.741935483871</v>
      </c>
      <c r="AO25" s="25" t="e">
        <f ca="1">SUM(AO26:AO49)</f>
        <v>#NAME?</v>
      </c>
      <c r="AP25" s="25">
        <f>SUM(AP26:AP49)</f>
        <v>47.789725209080054</v>
      </c>
      <c r="AQ25" s="25">
        <f>SUM(AQ26:AQ49)</f>
        <v>0</v>
      </c>
      <c r="AR25" s="25">
        <f>SUM(AR26:AR49)</f>
        <v>353</v>
      </c>
      <c r="AS25" s="25" t="e">
        <f ca="1">SUM(AS26:AS49)</f>
        <v>#NAME?</v>
      </c>
      <c r="AT25" s="26" t="e">
        <f ca="1">SUMPRODUCT(AK26:AK49,AT26:AT49)/AK25</f>
        <v>#VALUE!</v>
      </c>
      <c r="AU25" s="26">
        <f>SUMPRODUCT(AN26:AN49,AU26:AU49)/AN25</f>
        <v>0.65474521976934952</v>
      </c>
      <c r="AV25" s="27" t="e">
        <f ca="1">SUMPRODUCT(AK26:AK49,AV26:AV49)/AK25</f>
        <v>#VALUE!</v>
      </c>
      <c r="AW25" s="26" t="e">
        <f ca="1">SUMPRODUCT(AK26:AK49,AW26:AW49)/AK25</f>
        <v>#NAME?</v>
      </c>
      <c r="AX25" s="26" t="e">
        <f ca="1">SUMPRODUCT(AS26:AS49,AX26:AX49)/AS25</f>
        <v>#NAME?</v>
      </c>
      <c r="AZ25" s="7"/>
      <c r="BA25" s="24">
        <f>SUM(BA26:BA49)</f>
        <v>0.99999999999999989</v>
      </c>
      <c r="BB25" s="25">
        <f>BB3/AZ1</f>
        <v>0</v>
      </c>
      <c r="BC25" s="25">
        <f>BB4/AZ1*AZ4</f>
        <v>152</v>
      </c>
      <c r="BD25" s="25">
        <f>BB5/AZ1</f>
        <v>0</v>
      </c>
      <c r="BE25" s="25">
        <f>BB6/AZ1</f>
        <v>1866.6666666666667</v>
      </c>
      <c r="BF25" s="25">
        <f>SUM(BF26:BF49)</f>
        <v>15</v>
      </c>
      <c r="BG25" s="25">
        <f>SUM(BG26:BG49)</f>
        <v>45.400238948626061</v>
      </c>
      <c r="BH25" s="25">
        <f>SUM(BH26:BH49)</f>
        <v>0</v>
      </c>
      <c r="BI25" s="25">
        <f>SUM(BI26:BI49)</f>
        <v>333</v>
      </c>
      <c r="BJ25" s="25">
        <f>SUM(BJ26:BJ49)</f>
        <v>393.40023894862622</v>
      </c>
      <c r="BK25" s="26" t="e">
        <f>SUMPRODUCT(BB26:BB49,BK26:BK49)/BB25</f>
        <v>#DIV/0!</v>
      </c>
      <c r="BL25" s="26">
        <f>SUMPRODUCT(BE26:BE49,BL26:BL49)/BE25</f>
        <v>0.66427006951750989</v>
      </c>
      <c r="BM25" s="27" t="e">
        <f>SUMPRODUCT(BB26:BB49,BM26:BM49)/BB25</f>
        <v>#DIV/0!</v>
      </c>
      <c r="BN25" s="26" t="e">
        <f>SUMPRODUCT(BB26:BB49,BN26:BN49)/BB25</f>
        <v>#DIV/0!</v>
      </c>
      <c r="BO25" s="26">
        <f>SUMPRODUCT(BJ26:BJ49,BO26:BO49)/BJ25</f>
        <v>0.73094911259854922</v>
      </c>
      <c r="BQ25" s="7"/>
      <c r="BR25" s="24">
        <f>SUM(BR26:BR49)</f>
        <v>0.99999999999999989</v>
      </c>
      <c r="BS25" s="25">
        <f>BS3/BQ1</f>
        <v>0</v>
      </c>
      <c r="BT25" s="25">
        <f>BS4/BQ1*BQ4</f>
        <v>141.93548387096774</v>
      </c>
      <c r="BU25" s="25">
        <f>BS5/BQ1</f>
        <v>0</v>
      </c>
      <c r="BV25" s="25">
        <f>BS6/BQ1</f>
        <v>1725.8064516129032</v>
      </c>
      <c r="BW25" s="25" t="e">
        <f ca="1">SUM(BW26:BW49)</f>
        <v>#NAME?</v>
      </c>
      <c r="BX25" s="25">
        <f>SUM(BX26:BX49)</f>
        <v>42.394111072571015</v>
      </c>
      <c r="BY25" s="25">
        <f>SUM(BY26:BY49)</f>
        <v>0</v>
      </c>
      <c r="BZ25" s="25">
        <f>SUM(BZ26:BZ49)</f>
        <v>311</v>
      </c>
      <c r="CA25" s="25" t="e">
        <f ca="1">SUM(CA26:CA49)</f>
        <v>#NAME?</v>
      </c>
      <c r="CB25" s="26" t="e">
        <f ca="1">SUMPRODUCT(BS26:BS49,CB26:CB49)/BS25</f>
        <v>#NAME?</v>
      </c>
      <c r="CC25" s="26">
        <f>SUMPRODUCT(BV26:BV49,CC26:CC49)/BV25</f>
        <v>0.66619753180756514</v>
      </c>
      <c r="CD25" s="27" t="e">
        <f ca="1">SUMPRODUCT(BS26:BS49,CD26:CD49)/BS25</f>
        <v>#NAME?</v>
      </c>
      <c r="CE25" s="26" t="e">
        <f ca="1">SUMPRODUCT(BS26:BS49,CE26:CE49)/BS25</f>
        <v>#NAME?</v>
      </c>
      <c r="CF25" s="26" t="e">
        <f ca="1">SUMPRODUCT(CA26:CA49,CF26:CF49)/CA25</f>
        <v>#NAME?</v>
      </c>
      <c r="CH25" s="7"/>
      <c r="CI25" s="24">
        <f>SUM(CI26:CI49)</f>
        <v>0.99999999999999989</v>
      </c>
      <c r="CJ25" s="25">
        <f>CJ3/CH1</f>
        <v>0</v>
      </c>
      <c r="CK25" s="25">
        <f>CJ4/CH1*CH4</f>
        <v>133.33333333333334</v>
      </c>
      <c r="CL25" s="25">
        <f>CJ5/CH1</f>
        <v>0</v>
      </c>
      <c r="CM25" s="25">
        <f>CJ6/CH1</f>
        <v>1833.3333333333333</v>
      </c>
      <c r="CN25" s="25">
        <f>SUM(CN26:CN49)</f>
        <v>15</v>
      </c>
      <c r="CO25" s="25">
        <f>SUM(CO26:CO49)</f>
        <v>39.824771007566696</v>
      </c>
      <c r="CP25" s="25">
        <f>SUM(CP26:CP49)</f>
        <v>0</v>
      </c>
      <c r="CQ25" s="25">
        <f>SUM(CQ26:CQ49)</f>
        <v>333</v>
      </c>
      <c r="CR25" s="25">
        <f>SUM(CR26:CR49)</f>
        <v>387.82477100756654</v>
      </c>
      <c r="CS25" s="26" t="e">
        <f>SUMPRODUCT(CJ26:CJ49,CS26:CS49)/CJ25</f>
        <v>#DIV/0!</v>
      </c>
      <c r="CT25" s="26">
        <f>SUMPRODUCT(CM26:CM49,CT26:CT49)/CM25</f>
        <v>0.66653705130158514</v>
      </c>
      <c r="CU25" s="27" t="e">
        <f>SUMPRODUCT(CJ26:CJ49,CU26:CU49)/CJ25</f>
        <v>#DIV/0!</v>
      </c>
      <c r="CV25" s="26" t="e">
        <f>SUMPRODUCT(CJ26:CJ49,CV26:CV49)/CJ25</f>
        <v>#DIV/0!</v>
      </c>
      <c r="CW25" s="26">
        <f>SUMPRODUCT(CR26:CR49,CW26:CW49)/CR25</f>
        <v>0.73261690682836944</v>
      </c>
      <c r="CY25" s="7"/>
      <c r="CZ25" s="24">
        <f>SUM(CZ26:CZ49)</f>
        <v>0.99999999999999989</v>
      </c>
      <c r="DA25" s="25">
        <f>DA3/CY1</f>
        <v>0</v>
      </c>
      <c r="DB25" s="25">
        <f>DA4/CY1*CY4</f>
        <v>38.709677419354847</v>
      </c>
      <c r="DC25" s="25">
        <f>DA5/CY1</f>
        <v>0</v>
      </c>
      <c r="DD25" s="25">
        <f>DA6/CY1</f>
        <v>1225.8064516129032</v>
      </c>
      <c r="DE25" s="25">
        <f>SUM(DE26:DE49)</f>
        <v>15</v>
      </c>
      <c r="DF25" s="25">
        <f>SUM(DF26:DF49)</f>
        <v>11.562030292519367</v>
      </c>
      <c r="DG25" s="25">
        <f>SUM(DG26:DG49)</f>
        <v>0</v>
      </c>
      <c r="DH25" s="25">
        <f>SUM(DH26:DH49)</f>
        <v>167</v>
      </c>
      <c r="DI25" s="25">
        <f>SUM(DI26:DI49)</f>
        <v>193.56203029251944</v>
      </c>
      <c r="DJ25" s="26" t="e">
        <f>SUMPRODUCT(DA26:DA49,DJ26:DJ49)/DA25</f>
        <v>#DIV/0!</v>
      </c>
      <c r="DK25" s="26">
        <f>SUMPRODUCT(DD26:DD49,DK26:DK49)/DD25</f>
        <v>0.73090534335193014</v>
      </c>
      <c r="DL25" s="27" t="e">
        <f>SUMPRODUCT(DA26:DA49,DL26:DL49)/DA25</f>
        <v>#DIV/0!</v>
      </c>
      <c r="DM25" s="26" t="e">
        <f>SUMPRODUCT(DA26:DA49,DM26:DM49)/DA25</f>
        <v>#DIV/0!</v>
      </c>
      <c r="DN25" s="26">
        <f>SUMPRODUCT(DI26:DI49,DN26:DN49)/DI25</f>
        <v>0.63646307232482147</v>
      </c>
      <c r="DP25" s="7"/>
      <c r="DQ25" s="24">
        <f>SUM(DQ26:DQ49)</f>
        <v>0.99999999999999989</v>
      </c>
      <c r="DR25" s="25">
        <f>DR3/DP1</f>
        <v>0</v>
      </c>
      <c r="DS25" s="25">
        <f>DR4/DP1*DP4</f>
        <v>38.709677419354847</v>
      </c>
      <c r="DT25" s="25">
        <f>DR5/DP1</f>
        <v>0</v>
      </c>
      <c r="DU25" s="25">
        <f>DR6/DP1</f>
        <v>1225.8064516129032</v>
      </c>
      <c r="DV25" s="25">
        <f>SUM(DV26:DV49)</f>
        <v>15</v>
      </c>
      <c r="DW25" s="25">
        <f>SUM(DW26:DW49)</f>
        <v>11.562030292519367</v>
      </c>
      <c r="DX25" s="25">
        <f>SUM(DX26:DX49)</f>
        <v>0</v>
      </c>
      <c r="DY25" s="25">
        <f>SUM(DY26:DY49)</f>
        <v>167</v>
      </c>
      <c r="DZ25" s="25">
        <f>SUM(DZ26:DZ49)</f>
        <v>193.56203029251944</v>
      </c>
      <c r="EA25" s="26" t="e">
        <f>SUMPRODUCT(DR26:DR49,EA26:EA49)/DR25</f>
        <v>#DIV/0!</v>
      </c>
      <c r="EB25" s="26">
        <f>SUMPRODUCT(DU26:DU49,EB26:EB49)/DU25</f>
        <v>0.73090534335193014</v>
      </c>
      <c r="EC25" s="27" t="e">
        <f>SUMPRODUCT(DR26:DR49,EC26:EC49)/DR25</f>
        <v>#DIV/0!</v>
      </c>
      <c r="ED25" s="26" t="e">
        <f>SUMPRODUCT(DR26:DR49,ED26:ED49)/DR25</f>
        <v>#DIV/0!</v>
      </c>
      <c r="EE25" s="26">
        <f>SUMPRODUCT(DZ26:DZ49,EE26:EE49)/DZ25</f>
        <v>0.63646307232482147</v>
      </c>
      <c r="EG25" s="7"/>
      <c r="EH25" s="24">
        <f>SUM(EH26:EH49)</f>
        <v>0.99999999999999989</v>
      </c>
      <c r="EI25" s="25">
        <f>EI3/EG1</f>
        <v>0</v>
      </c>
      <c r="EJ25" s="25">
        <f>EI4/EG1*EG4</f>
        <v>40</v>
      </c>
      <c r="EK25" s="25">
        <f>EI5/EG1</f>
        <v>0</v>
      </c>
      <c r="EL25" s="25">
        <f>EI6/EG1</f>
        <v>1300</v>
      </c>
      <c r="EM25" s="25">
        <f>SUM(EM26:EM49)</f>
        <v>16</v>
      </c>
      <c r="EN25" s="25">
        <f>SUM(EN26:EN49)</f>
        <v>11.947431302270013</v>
      </c>
      <c r="EO25" s="25">
        <f>SUM(EO26:EO49)</f>
        <v>0</v>
      </c>
      <c r="EP25" s="25">
        <f>SUM(EP26:EP49)</f>
        <v>178</v>
      </c>
      <c r="EQ25" s="25">
        <f>SUM(EQ26:EQ49)</f>
        <v>204.94743130226999</v>
      </c>
      <c r="ER25" s="26" t="e">
        <f>SUMPRODUCT(EI26:EI49,ER26:ER49)/EI25</f>
        <v>#DIV/0!</v>
      </c>
      <c r="ES25" s="26">
        <f>SUMPRODUCT(EL26:EL49,ES26:ES49)/EL25</f>
        <v>0.75381874482528732</v>
      </c>
      <c r="ET25" s="27" t="e">
        <f>SUMPRODUCT(EI26:EI49,ET26:ET49)/EI25</f>
        <v>#DIV/0!</v>
      </c>
      <c r="EU25" s="26" t="e">
        <f>SUMPRODUCT(EI26:EI49,EU26:EU49)/EI25</f>
        <v>#DIV/0!</v>
      </c>
      <c r="EV25" s="26">
        <f>SUMPRODUCT(EQ26:EQ49,EV26:EV49)/EQ25</f>
        <v>0.6366324752016802</v>
      </c>
      <c r="EX25" s="7"/>
      <c r="EY25" s="24">
        <f>SUM(EY26:EY49)</f>
        <v>0.99999999999999989</v>
      </c>
      <c r="EZ25" s="25">
        <f>EZ3/EX1</f>
        <v>0</v>
      </c>
      <c r="FA25" s="25">
        <f>EZ4/EX1*EX4</f>
        <v>38.709677419354847</v>
      </c>
      <c r="FB25" s="25">
        <f>EZ5/EX1</f>
        <v>0</v>
      </c>
      <c r="FC25" s="25">
        <f>EZ6/EX1</f>
        <v>1161.2903225806451</v>
      </c>
      <c r="FD25" s="25">
        <f>SUM(FD26:FD49)</f>
        <v>15</v>
      </c>
      <c r="FE25" s="25">
        <f>SUM(FE26:FE49)</f>
        <v>11.562030292519367</v>
      </c>
      <c r="FF25" s="25">
        <f>SUM(FF26:FF49)</f>
        <v>0</v>
      </c>
      <c r="FG25" s="25">
        <f>SUM(FG26:FG49)</f>
        <v>161</v>
      </c>
      <c r="FH25" s="25">
        <f>SUM(FH26:FH49)</f>
        <v>187.56203029251944</v>
      </c>
      <c r="FI25" s="26" t="e">
        <f>SUMPRODUCT(EZ26:EZ49,FI26:FI49)/EZ25</f>
        <v>#DIV/0!</v>
      </c>
      <c r="FJ25" s="26">
        <f>SUMPRODUCT(FC26:FC49,FJ26:FJ49)/FC25</f>
        <v>0.73440893832039367</v>
      </c>
      <c r="FK25" s="27" t="e">
        <f>SUMPRODUCT(EZ26:EZ49,FK26:FK49)/EZ25</f>
        <v>#DIV/0!</v>
      </c>
      <c r="FL25" s="26" t="e">
        <f>SUMPRODUCT(EZ26:EZ49,FL26:FL49)/EZ25</f>
        <v>#DIV/0!</v>
      </c>
      <c r="FM25" s="26">
        <f>SUMPRODUCT(FH26:FH49,FM26:FM49)/FH25</f>
        <v>0.62406389535072115</v>
      </c>
      <c r="FO25" s="7"/>
      <c r="FP25" s="24">
        <f>SUM(FP26:FP49)</f>
        <v>0.99999999999999989</v>
      </c>
      <c r="FQ25" s="25">
        <f>FQ3/FO1</f>
        <v>0</v>
      </c>
      <c r="FR25" s="25">
        <f>FQ4/FO1*FO4</f>
        <v>40</v>
      </c>
      <c r="FS25" s="25">
        <f>FQ5/FO1</f>
        <v>0</v>
      </c>
      <c r="FT25" s="25">
        <f>FQ6/FO1</f>
        <v>1200</v>
      </c>
      <c r="FU25" s="25">
        <f>SUM(FU26:FU49)</f>
        <v>15</v>
      </c>
      <c r="FV25" s="25">
        <f>SUM(FV26:FV49)</f>
        <v>11.947431302270013</v>
      </c>
      <c r="FW25" s="25">
        <f>SUM(FW26:FW49)</f>
        <v>0</v>
      </c>
      <c r="FX25" s="25">
        <f>SUM(FX26:FX49)</f>
        <v>166</v>
      </c>
      <c r="FY25" s="25">
        <f>SUM(FY26:FY49)</f>
        <v>192.94743130226999</v>
      </c>
      <c r="FZ25" s="26" t="e">
        <f>SUMPRODUCT(FQ26:FQ49,FZ26:FZ49)/FQ25</f>
        <v>#DIV/0!</v>
      </c>
      <c r="GA25" s="26">
        <f>SUMPRODUCT(FT26:FT49,GA26:GA49)/FT25</f>
        <v>0.7492311152553347</v>
      </c>
      <c r="GB25" s="27" t="e">
        <f>SUMPRODUCT(FQ26:FQ49,GB26:GB49)/FQ25</f>
        <v>#DIV/0!</v>
      </c>
      <c r="GC25" s="26" t="e">
        <f>SUMPRODUCT(FQ26:FQ49,GC26:GC49)/FQ25</f>
        <v>#DIV/0!</v>
      </c>
      <c r="GD25" s="26">
        <f>SUMPRODUCT(FY26:FY49,GD26:GD49)/FY25</f>
        <v>0.6268670183170143</v>
      </c>
      <c r="GF25" s="7"/>
      <c r="GG25" s="24">
        <f>SUM(GG26:GG49)</f>
        <v>0.99999999999999989</v>
      </c>
      <c r="GH25" s="25">
        <f>GH3/GF1</f>
        <v>0</v>
      </c>
      <c r="GI25" s="25">
        <f>GH4/GF1*GF4</f>
        <v>38.709677419354847</v>
      </c>
      <c r="GJ25" s="25">
        <f>GH5/GF1</f>
        <v>0</v>
      </c>
      <c r="GK25" s="25">
        <f>GH6/GF1</f>
        <v>1258.0645161290322</v>
      </c>
      <c r="GL25" s="25">
        <f>SUM(GL26:GL49)</f>
        <v>15</v>
      </c>
      <c r="GM25" s="25">
        <f>SUM(GM26:GM49)</f>
        <v>11.562030292519367</v>
      </c>
      <c r="GN25" s="25">
        <f>SUM(GN26:GN49)</f>
        <v>0</v>
      </c>
      <c r="GO25" s="25">
        <f>SUM(GO26:GO49)</f>
        <v>170</v>
      </c>
      <c r="GP25" s="25">
        <f>SUM(GP26:GP49)</f>
        <v>196.56203029251944</v>
      </c>
      <c r="GQ25" s="26" t="e">
        <f>SUMPRODUCT(GH26:GH49,GQ26:GQ49)/GH25</f>
        <v>#DIV/0!</v>
      </c>
      <c r="GR25" s="26">
        <f>SUMPRODUCT(GK26:GK49,GR26:GR49)/GK25</f>
        <v>0.72542586505589646</v>
      </c>
      <c r="GS25" s="27" t="e">
        <f>SUMPRODUCT(GH26:GH49,GS26:GS49)/GH25</f>
        <v>#DIV/0!</v>
      </c>
      <c r="GT25" s="26" t="e">
        <f>SUMPRODUCT(GH26:GH49,GT26:GT49)/GH25</f>
        <v>#DIV/0!</v>
      </c>
      <c r="GU25" s="26">
        <f>SUMPRODUCT(GP26:GP49,GU26:GU49)/GP25</f>
        <v>0.64237879980219204</v>
      </c>
    </row>
    <row r="26" spans="1:203">
      <c r="A26" s="8">
        <v>0</v>
      </c>
      <c r="B26" s="13"/>
      <c r="C26" s="9"/>
      <c r="D26" s="9"/>
      <c r="E26" s="9"/>
      <c r="F26" s="9"/>
      <c r="H26" s="9"/>
      <c r="I26" s="10"/>
      <c r="K26" s="14"/>
      <c r="L26" s="6"/>
      <c r="M26" s="6"/>
      <c r="N26" s="14"/>
      <c r="O26" s="17"/>
      <c r="P26" s="6"/>
      <c r="R26" s="8">
        <v>0</v>
      </c>
      <c r="S26" s="13"/>
      <c r="T26" s="9"/>
      <c r="U26" s="9"/>
      <c r="V26" s="9"/>
      <c r="W26" s="9"/>
      <c r="Y26" s="9"/>
      <c r="Z26" s="10"/>
      <c r="AB26" s="14"/>
      <c r="AC26" s="6"/>
      <c r="AD26" s="6"/>
      <c r="AE26" s="14"/>
      <c r="AF26" s="17"/>
      <c r="AG26" s="6"/>
      <c r="AI26" s="8">
        <v>0</v>
      </c>
      <c r="AJ26" s="13"/>
      <c r="AK26" s="9"/>
      <c r="AL26" s="9"/>
      <c r="AM26" s="9"/>
      <c r="AN26" s="9"/>
      <c r="AP26" s="9"/>
      <c r="AQ26" s="10"/>
      <c r="AS26" s="14"/>
      <c r="AT26" s="6"/>
      <c r="AU26" s="6"/>
      <c r="AV26" s="14"/>
      <c r="AW26" s="17"/>
      <c r="AX26" s="6"/>
      <c r="AZ26" s="8">
        <v>0</v>
      </c>
      <c r="BA26" s="13"/>
      <c r="BB26" s="9"/>
      <c r="BC26" s="9"/>
      <c r="BD26" s="9"/>
      <c r="BE26" s="9"/>
      <c r="BG26" s="9"/>
      <c r="BH26" s="10"/>
      <c r="BJ26" s="14"/>
      <c r="BK26" s="6"/>
      <c r="BL26" s="6"/>
      <c r="BM26" s="14"/>
      <c r="BN26" s="17"/>
      <c r="BO26" s="6"/>
      <c r="BQ26" s="8">
        <v>0</v>
      </c>
      <c r="BR26" s="13"/>
      <c r="BS26" s="9"/>
      <c r="BT26" s="9"/>
      <c r="BU26" s="9"/>
      <c r="BV26" s="9"/>
      <c r="BX26" s="9"/>
      <c r="BY26" s="10"/>
      <c r="CA26" s="14"/>
      <c r="CB26" s="6"/>
      <c r="CC26" s="6"/>
      <c r="CD26" s="14"/>
      <c r="CE26" s="17"/>
      <c r="CF26" s="6"/>
      <c r="CH26" s="8">
        <v>0</v>
      </c>
      <c r="CI26" s="13"/>
      <c r="CJ26" s="9"/>
      <c r="CK26" s="9"/>
      <c r="CL26" s="9"/>
      <c r="CM26" s="9"/>
      <c r="CO26" s="9"/>
      <c r="CP26" s="10"/>
      <c r="CR26" s="14"/>
      <c r="CS26" s="6"/>
      <c r="CT26" s="6"/>
      <c r="CU26" s="14"/>
      <c r="CV26" s="17"/>
      <c r="CW26" s="6"/>
      <c r="CY26" s="8">
        <v>0</v>
      </c>
      <c r="CZ26" s="13"/>
      <c r="DA26" s="9"/>
      <c r="DB26" s="9"/>
      <c r="DC26" s="9"/>
      <c r="DD26" s="9"/>
      <c r="DF26" s="9"/>
      <c r="DG26" s="10"/>
      <c r="DI26" s="14"/>
      <c r="DJ26" s="6"/>
      <c r="DK26" s="6"/>
      <c r="DL26" s="14"/>
      <c r="DM26" s="17"/>
      <c r="DN26" s="6"/>
      <c r="DP26" s="8">
        <v>0</v>
      </c>
      <c r="DQ26" s="13"/>
      <c r="DR26" s="9"/>
      <c r="DS26" s="9"/>
      <c r="DT26" s="9"/>
      <c r="DU26" s="9"/>
      <c r="DW26" s="9"/>
      <c r="DX26" s="10"/>
      <c r="DZ26" s="14"/>
      <c r="EA26" s="6"/>
      <c r="EB26" s="6"/>
      <c r="EC26" s="14"/>
      <c r="ED26" s="17"/>
      <c r="EE26" s="6"/>
      <c r="EG26" s="8">
        <v>0</v>
      </c>
      <c r="EH26" s="13"/>
      <c r="EI26" s="9"/>
      <c r="EJ26" s="9"/>
      <c r="EK26" s="9"/>
      <c r="EL26" s="9"/>
      <c r="EN26" s="9"/>
      <c r="EO26" s="10"/>
      <c r="EQ26" s="14"/>
      <c r="ER26" s="6"/>
      <c r="ES26" s="6"/>
      <c r="ET26" s="14"/>
      <c r="EU26" s="17"/>
      <c r="EV26" s="6"/>
      <c r="EX26" s="8">
        <v>0</v>
      </c>
      <c r="EY26" s="13"/>
      <c r="EZ26" s="9"/>
      <c r="FA26" s="9"/>
      <c r="FB26" s="9"/>
      <c r="FC26" s="9"/>
      <c r="FE26" s="9"/>
      <c r="FF26" s="10"/>
      <c r="FH26" s="14"/>
      <c r="FI26" s="6"/>
      <c r="FJ26" s="6"/>
      <c r="FK26" s="14"/>
      <c r="FL26" s="17"/>
      <c r="FM26" s="6"/>
      <c r="FO26" s="8">
        <v>0</v>
      </c>
      <c r="FP26" s="13"/>
      <c r="FQ26" s="9"/>
      <c r="FR26" s="9"/>
      <c r="FS26" s="9"/>
      <c r="FT26" s="9"/>
      <c r="FV26" s="9"/>
      <c r="FW26" s="10"/>
      <c r="FY26" s="14"/>
      <c r="FZ26" s="6"/>
      <c r="GA26" s="6"/>
      <c r="GB26" s="14"/>
      <c r="GC26" s="17"/>
      <c r="GD26" s="6"/>
      <c r="GF26" s="8">
        <v>0</v>
      </c>
      <c r="GG26" s="13"/>
      <c r="GH26" s="9"/>
      <c r="GI26" s="9"/>
      <c r="GJ26" s="9"/>
      <c r="GK26" s="9"/>
      <c r="GM26" s="9"/>
      <c r="GN26" s="10"/>
      <c r="GP26" s="14"/>
      <c r="GQ26" s="6"/>
      <c r="GR26" s="6"/>
      <c r="GS26" s="14"/>
      <c r="GT26" s="17"/>
      <c r="GU26" s="6"/>
    </row>
    <row r="27" spans="1:203">
      <c r="A27" s="8">
        <v>4.1666666666666664E-2</v>
      </c>
      <c r="B27" s="13"/>
      <c r="C27" s="9"/>
      <c r="D27" s="9"/>
      <c r="E27" s="9"/>
      <c r="F27" s="9"/>
      <c r="H27" s="9"/>
      <c r="I27" s="10"/>
      <c r="K27" s="14"/>
      <c r="L27" s="6"/>
      <c r="M27" s="6"/>
      <c r="N27" s="14"/>
      <c r="O27" s="17"/>
      <c r="P27" s="6"/>
      <c r="R27" s="8">
        <v>4.1666666666666664E-2</v>
      </c>
      <c r="S27" s="13"/>
      <c r="T27" s="9"/>
      <c r="U27" s="9"/>
      <c r="V27" s="9"/>
      <c r="W27" s="9"/>
      <c r="Y27" s="9"/>
      <c r="Z27" s="10"/>
      <c r="AB27" s="14"/>
      <c r="AC27" s="6"/>
      <c r="AD27" s="6"/>
      <c r="AE27" s="14"/>
      <c r="AF27" s="17"/>
      <c r="AG27" s="6"/>
      <c r="AI27" s="8">
        <v>4.1666666666666664E-2</v>
      </c>
      <c r="AJ27" s="13"/>
      <c r="AK27" s="9"/>
      <c r="AL27" s="9"/>
      <c r="AM27" s="9"/>
      <c r="AN27" s="9"/>
      <c r="AP27" s="9"/>
      <c r="AQ27" s="10"/>
      <c r="AS27" s="14"/>
      <c r="AT27" s="6"/>
      <c r="AU27" s="6"/>
      <c r="AV27" s="14"/>
      <c r="AW27" s="17"/>
      <c r="AX27" s="6"/>
      <c r="AZ27" s="8">
        <v>4.1666666666666664E-2</v>
      </c>
      <c r="BA27" s="13"/>
      <c r="BB27" s="9"/>
      <c r="BC27" s="9"/>
      <c r="BD27" s="9"/>
      <c r="BE27" s="9"/>
      <c r="BG27" s="9"/>
      <c r="BH27" s="10"/>
      <c r="BJ27" s="14"/>
      <c r="BK27" s="6"/>
      <c r="BL27" s="6"/>
      <c r="BM27" s="14"/>
      <c r="BN27" s="17"/>
      <c r="BO27" s="6"/>
      <c r="BQ27" s="8">
        <v>4.1666666666666664E-2</v>
      </c>
      <c r="BR27" s="13"/>
      <c r="BS27" s="9"/>
      <c r="BT27" s="9"/>
      <c r="BU27" s="9"/>
      <c r="BV27" s="9"/>
      <c r="BX27" s="9"/>
      <c r="BY27" s="10"/>
      <c r="CA27" s="14"/>
      <c r="CB27" s="6"/>
      <c r="CC27" s="6"/>
      <c r="CD27" s="14"/>
      <c r="CE27" s="17"/>
      <c r="CF27" s="6"/>
      <c r="CH27" s="8">
        <v>4.1666666666666664E-2</v>
      </c>
      <c r="CI27" s="13"/>
      <c r="CJ27" s="9"/>
      <c r="CK27" s="9"/>
      <c r="CL27" s="9"/>
      <c r="CM27" s="9"/>
      <c r="CO27" s="9"/>
      <c r="CP27" s="10"/>
      <c r="CR27" s="14"/>
      <c r="CS27" s="6"/>
      <c r="CT27" s="6"/>
      <c r="CU27" s="14"/>
      <c r="CV27" s="17"/>
      <c r="CW27" s="6"/>
      <c r="CY27" s="8">
        <v>4.1666666666666664E-2</v>
      </c>
      <c r="CZ27" s="13"/>
      <c r="DA27" s="9"/>
      <c r="DB27" s="9"/>
      <c r="DC27" s="9"/>
      <c r="DD27" s="9"/>
      <c r="DF27" s="9"/>
      <c r="DG27" s="10"/>
      <c r="DI27" s="14"/>
      <c r="DJ27" s="6"/>
      <c r="DK27" s="6"/>
      <c r="DL27" s="14"/>
      <c r="DM27" s="17"/>
      <c r="DN27" s="6"/>
      <c r="DP27" s="8">
        <v>4.1666666666666664E-2</v>
      </c>
      <c r="DQ27" s="13"/>
      <c r="DR27" s="9"/>
      <c r="DS27" s="9"/>
      <c r="DT27" s="9"/>
      <c r="DU27" s="9"/>
      <c r="DW27" s="9"/>
      <c r="DX27" s="10"/>
      <c r="DZ27" s="14"/>
      <c r="EA27" s="6"/>
      <c r="EB27" s="6"/>
      <c r="EC27" s="14"/>
      <c r="ED27" s="17"/>
      <c r="EE27" s="6"/>
      <c r="EG27" s="8">
        <v>4.1666666666666664E-2</v>
      </c>
      <c r="EH27" s="13"/>
      <c r="EI27" s="9"/>
      <c r="EJ27" s="9"/>
      <c r="EK27" s="9"/>
      <c r="EL27" s="9"/>
      <c r="EN27" s="9"/>
      <c r="EO27" s="10"/>
      <c r="EQ27" s="14"/>
      <c r="ER27" s="6"/>
      <c r="ES27" s="6"/>
      <c r="ET27" s="14"/>
      <c r="EU27" s="17"/>
      <c r="EV27" s="6"/>
      <c r="EX27" s="8">
        <v>4.1666666666666664E-2</v>
      </c>
      <c r="EY27" s="13"/>
      <c r="EZ27" s="9"/>
      <c r="FA27" s="9"/>
      <c r="FB27" s="9"/>
      <c r="FC27" s="9"/>
      <c r="FE27" s="9"/>
      <c r="FF27" s="10"/>
      <c r="FH27" s="14"/>
      <c r="FI27" s="6"/>
      <c r="FJ27" s="6"/>
      <c r="FK27" s="14"/>
      <c r="FL27" s="17"/>
      <c r="FM27" s="6"/>
      <c r="FO27" s="8">
        <v>4.1666666666666664E-2</v>
      </c>
      <c r="FP27" s="13"/>
      <c r="FQ27" s="9"/>
      <c r="FR27" s="9"/>
      <c r="FS27" s="9"/>
      <c r="FT27" s="9"/>
      <c r="FV27" s="9"/>
      <c r="FW27" s="10"/>
      <c r="FY27" s="14"/>
      <c r="FZ27" s="6"/>
      <c r="GA27" s="6"/>
      <c r="GB27" s="14"/>
      <c r="GC27" s="17"/>
      <c r="GD27" s="6"/>
      <c r="GF27" s="8">
        <v>4.1666666666666664E-2</v>
      </c>
      <c r="GG27" s="13"/>
      <c r="GH27" s="9"/>
      <c r="GI27" s="9"/>
      <c r="GJ27" s="9"/>
      <c r="GK27" s="9"/>
      <c r="GM27" s="9"/>
      <c r="GN27" s="10"/>
      <c r="GP27" s="14"/>
      <c r="GQ27" s="6"/>
      <c r="GR27" s="6"/>
      <c r="GS27" s="14"/>
      <c r="GT27" s="17"/>
      <c r="GU27" s="6"/>
    </row>
    <row r="28" spans="1:203">
      <c r="A28" s="8">
        <v>8.3333333333333329E-2</v>
      </c>
      <c r="B28" s="13"/>
      <c r="C28" s="9"/>
      <c r="D28" s="9"/>
      <c r="E28" s="9"/>
      <c r="F28" s="9"/>
      <c r="H28" s="9"/>
      <c r="I28" s="10"/>
      <c r="K28" s="14"/>
      <c r="L28" s="6"/>
      <c r="M28" s="6"/>
      <c r="N28" s="14"/>
      <c r="O28" s="17"/>
      <c r="P28" s="6"/>
      <c r="R28" s="8">
        <v>8.3333333333333329E-2</v>
      </c>
      <c r="S28" s="13"/>
      <c r="T28" s="9"/>
      <c r="U28" s="9"/>
      <c r="V28" s="9"/>
      <c r="W28" s="9"/>
      <c r="Y28" s="9"/>
      <c r="Z28" s="10"/>
      <c r="AB28" s="14"/>
      <c r="AC28" s="6"/>
      <c r="AD28" s="6"/>
      <c r="AE28" s="14"/>
      <c r="AF28" s="17"/>
      <c r="AG28" s="6"/>
      <c r="AI28" s="8">
        <v>8.3333333333333329E-2</v>
      </c>
      <c r="AJ28" s="13"/>
      <c r="AK28" s="9"/>
      <c r="AL28" s="9"/>
      <c r="AM28" s="9"/>
      <c r="AN28" s="9"/>
      <c r="AP28" s="9"/>
      <c r="AQ28" s="10"/>
      <c r="AS28" s="14"/>
      <c r="AT28" s="6"/>
      <c r="AU28" s="6"/>
      <c r="AV28" s="14"/>
      <c r="AW28" s="17"/>
      <c r="AX28" s="6"/>
      <c r="AZ28" s="8">
        <v>8.3333333333333329E-2</v>
      </c>
      <c r="BA28" s="13"/>
      <c r="BB28" s="9"/>
      <c r="BC28" s="9"/>
      <c r="BD28" s="9"/>
      <c r="BE28" s="9"/>
      <c r="BG28" s="9"/>
      <c r="BH28" s="10"/>
      <c r="BJ28" s="14"/>
      <c r="BK28" s="6"/>
      <c r="BL28" s="6"/>
      <c r="BM28" s="14"/>
      <c r="BN28" s="17"/>
      <c r="BO28" s="6"/>
      <c r="BQ28" s="8">
        <v>8.3333333333333329E-2</v>
      </c>
      <c r="BR28" s="13"/>
      <c r="BS28" s="9"/>
      <c r="BT28" s="9"/>
      <c r="BU28" s="9"/>
      <c r="BV28" s="9"/>
      <c r="BX28" s="9"/>
      <c r="BY28" s="10"/>
      <c r="CA28" s="14"/>
      <c r="CB28" s="6"/>
      <c r="CC28" s="6"/>
      <c r="CD28" s="14"/>
      <c r="CE28" s="17"/>
      <c r="CF28" s="6"/>
      <c r="CH28" s="8">
        <v>8.3333333333333329E-2</v>
      </c>
      <c r="CI28" s="13"/>
      <c r="CJ28" s="9"/>
      <c r="CK28" s="9"/>
      <c r="CL28" s="9"/>
      <c r="CM28" s="9"/>
      <c r="CO28" s="9"/>
      <c r="CP28" s="10"/>
      <c r="CR28" s="14"/>
      <c r="CS28" s="6"/>
      <c r="CT28" s="6"/>
      <c r="CU28" s="14"/>
      <c r="CV28" s="17"/>
      <c r="CW28" s="6"/>
      <c r="CY28" s="8">
        <v>8.3333333333333329E-2</v>
      </c>
      <c r="CZ28" s="13"/>
      <c r="DA28" s="9"/>
      <c r="DB28" s="9"/>
      <c r="DC28" s="9"/>
      <c r="DD28" s="9"/>
      <c r="DF28" s="9"/>
      <c r="DG28" s="10"/>
      <c r="DI28" s="14"/>
      <c r="DJ28" s="6"/>
      <c r="DK28" s="6"/>
      <c r="DL28" s="14"/>
      <c r="DM28" s="17"/>
      <c r="DN28" s="6"/>
      <c r="DP28" s="8">
        <v>8.3333333333333329E-2</v>
      </c>
      <c r="DQ28" s="13"/>
      <c r="DR28" s="9"/>
      <c r="DS28" s="9"/>
      <c r="DT28" s="9"/>
      <c r="DU28" s="9"/>
      <c r="DW28" s="9"/>
      <c r="DX28" s="10"/>
      <c r="DZ28" s="14"/>
      <c r="EA28" s="6"/>
      <c r="EB28" s="6"/>
      <c r="EC28" s="14"/>
      <c r="ED28" s="17"/>
      <c r="EE28" s="6"/>
      <c r="EG28" s="8">
        <v>8.3333333333333329E-2</v>
      </c>
      <c r="EH28" s="13"/>
      <c r="EI28" s="9"/>
      <c r="EJ28" s="9"/>
      <c r="EK28" s="9"/>
      <c r="EL28" s="9"/>
      <c r="EN28" s="9"/>
      <c r="EO28" s="10"/>
      <c r="EQ28" s="14"/>
      <c r="ER28" s="6"/>
      <c r="ES28" s="6"/>
      <c r="ET28" s="14"/>
      <c r="EU28" s="17"/>
      <c r="EV28" s="6"/>
      <c r="EX28" s="8">
        <v>8.3333333333333329E-2</v>
      </c>
      <c r="EY28" s="13"/>
      <c r="EZ28" s="9"/>
      <c r="FA28" s="9"/>
      <c r="FB28" s="9"/>
      <c r="FC28" s="9"/>
      <c r="FE28" s="9"/>
      <c r="FF28" s="10"/>
      <c r="FH28" s="14"/>
      <c r="FI28" s="6"/>
      <c r="FJ28" s="6"/>
      <c r="FK28" s="14"/>
      <c r="FL28" s="17"/>
      <c r="FM28" s="6"/>
      <c r="FO28" s="8">
        <v>8.3333333333333329E-2</v>
      </c>
      <c r="FP28" s="13"/>
      <c r="FQ28" s="9"/>
      <c r="FR28" s="9"/>
      <c r="FS28" s="9"/>
      <c r="FT28" s="9"/>
      <c r="FV28" s="9"/>
      <c r="FW28" s="10"/>
      <c r="FY28" s="14"/>
      <c r="FZ28" s="6"/>
      <c r="GA28" s="6"/>
      <c r="GB28" s="14"/>
      <c r="GC28" s="17"/>
      <c r="GD28" s="6"/>
      <c r="GF28" s="8">
        <v>8.3333333333333329E-2</v>
      </c>
      <c r="GG28" s="13"/>
      <c r="GH28" s="9"/>
      <c r="GI28" s="9"/>
      <c r="GJ28" s="9"/>
      <c r="GK28" s="9"/>
      <c r="GM28" s="9"/>
      <c r="GN28" s="10"/>
      <c r="GP28" s="14"/>
      <c r="GQ28" s="6"/>
      <c r="GR28" s="6"/>
      <c r="GS28" s="14"/>
      <c r="GT28" s="17"/>
      <c r="GU28" s="6"/>
    </row>
    <row r="29" spans="1:203">
      <c r="A29" s="8">
        <v>0.125</v>
      </c>
      <c r="B29" s="13"/>
      <c r="C29" s="9"/>
      <c r="D29" s="9"/>
      <c r="E29" s="9"/>
      <c r="F29" s="9"/>
      <c r="H29" s="9"/>
      <c r="I29" s="10"/>
      <c r="K29" s="14"/>
      <c r="L29" s="6"/>
      <c r="M29" s="6"/>
      <c r="N29" s="14"/>
      <c r="O29" s="17"/>
      <c r="P29" s="6"/>
      <c r="R29" s="8">
        <v>0.125</v>
      </c>
      <c r="S29" s="13"/>
      <c r="T29" s="9"/>
      <c r="U29" s="9"/>
      <c r="V29" s="9"/>
      <c r="W29" s="9"/>
      <c r="Y29" s="9"/>
      <c r="Z29" s="10"/>
      <c r="AB29" s="14"/>
      <c r="AC29" s="6"/>
      <c r="AD29" s="6"/>
      <c r="AE29" s="14"/>
      <c r="AF29" s="17"/>
      <c r="AG29" s="6"/>
      <c r="AI29" s="8">
        <v>0.125</v>
      </c>
      <c r="AJ29" s="13"/>
      <c r="AK29" s="9"/>
      <c r="AL29" s="9"/>
      <c r="AM29" s="9"/>
      <c r="AN29" s="9"/>
      <c r="AP29" s="9"/>
      <c r="AQ29" s="10"/>
      <c r="AS29" s="14"/>
      <c r="AT29" s="6"/>
      <c r="AU29" s="6"/>
      <c r="AV29" s="14"/>
      <c r="AW29" s="17"/>
      <c r="AX29" s="6"/>
      <c r="AZ29" s="8">
        <v>0.125</v>
      </c>
      <c r="BA29" s="13"/>
      <c r="BB29" s="9"/>
      <c r="BC29" s="9"/>
      <c r="BD29" s="9"/>
      <c r="BE29" s="9"/>
      <c r="BG29" s="9"/>
      <c r="BH29" s="10"/>
      <c r="BJ29" s="14"/>
      <c r="BK29" s="6"/>
      <c r="BL29" s="6"/>
      <c r="BM29" s="14"/>
      <c r="BN29" s="17"/>
      <c r="BO29" s="6"/>
      <c r="BQ29" s="8">
        <v>0.125</v>
      </c>
      <c r="BR29" s="13"/>
      <c r="BS29" s="9"/>
      <c r="BT29" s="9"/>
      <c r="BU29" s="9"/>
      <c r="BV29" s="9"/>
      <c r="BX29" s="9"/>
      <c r="BY29" s="10"/>
      <c r="CA29" s="14"/>
      <c r="CB29" s="6"/>
      <c r="CC29" s="6"/>
      <c r="CD29" s="14"/>
      <c r="CE29" s="17"/>
      <c r="CF29" s="6"/>
      <c r="CH29" s="8">
        <v>0.125</v>
      </c>
      <c r="CI29" s="13"/>
      <c r="CJ29" s="9"/>
      <c r="CK29" s="9"/>
      <c r="CL29" s="9"/>
      <c r="CM29" s="9"/>
      <c r="CO29" s="9"/>
      <c r="CP29" s="10"/>
      <c r="CR29" s="14"/>
      <c r="CS29" s="6"/>
      <c r="CT29" s="6"/>
      <c r="CU29" s="14"/>
      <c r="CV29" s="17"/>
      <c r="CW29" s="6"/>
      <c r="CY29" s="8">
        <v>0.125</v>
      </c>
      <c r="CZ29" s="13"/>
      <c r="DA29" s="9"/>
      <c r="DB29" s="9"/>
      <c r="DC29" s="9"/>
      <c r="DD29" s="9"/>
      <c r="DF29" s="9"/>
      <c r="DG29" s="10"/>
      <c r="DI29" s="14"/>
      <c r="DJ29" s="6"/>
      <c r="DK29" s="6"/>
      <c r="DL29" s="14"/>
      <c r="DM29" s="17"/>
      <c r="DN29" s="6"/>
      <c r="DP29" s="8">
        <v>0.125</v>
      </c>
      <c r="DQ29" s="13"/>
      <c r="DR29" s="9"/>
      <c r="DS29" s="9"/>
      <c r="DT29" s="9"/>
      <c r="DU29" s="9"/>
      <c r="DW29" s="9"/>
      <c r="DX29" s="10"/>
      <c r="DZ29" s="14"/>
      <c r="EA29" s="6"/>
      <c r="EB29" s="6"/>
      <c r="EC29" s="14"/>
      <c r="ED29" s="17"/>
      <c r="EE29" s="6"/>
      <c r="EG29" s="8">
        <v>0.125</v>
      </c>
      <c r="EH29" s="13"/>
      <c r="EI29" s="9"/>
      <c r="EJ29" s="9"/>
      <c r="EK29" s="9"/>
      <c r="EL29" s="9"/>
      <c r="EN29" s="9"/>
      <c r="EO29" s="10"/>
      <c r="EQ29" s="14"/>
      <c r="ER29" s="6"/>
      <c r="ES29" s="6"/>
      <c r="ET29" s="14"/>
      <c r="EU29" s="17"/>
      <c r="EV29" s="6"/>
      <c r="EX29" s="8">
        <v>0.125</v>
      </c>
      <c r="EY29" s="13"/>
      <c r="EZ29" s="9"/>
      <c r="FA29" s="9"/>
      <c r="FB29" s="9"/>
      <c r="FC29" s="9"/>
      <c r="FE29" s="9"/>
      <c r="FF29" s="10"/>
      <c r="FH29" s="14"/>
      <c r="FI29" s="6"/>
      <c r="FJ29" s="6"/>
      <c r="FK29" s="14"/>
      <c r="FL29" s="17"/>
      <c r="FM29" s="6"/>
      <c r="FO29" s="8">
        <v>0.125</v>
      </c>
      <c r="FP29" s="13"/>
      <c r="FQ29" s="9"/>
      <c r="FR29" s="9"/>
      <c r="FS29" s="9"/>
      <c r="FT29" s="9"/>
      <c r="FV29" s="9"/>
      <c r="FW29" s="10"/>
      <c r="FY29" s="14"/>
      <c r="FZ29" s="6"/>
      <c r="GA29" s="6"/>
      <c r="GB29" s="14"/>
      <c r="GC29" s="17"/>
      <c r="GD29" s="6"/>
      <c r="GF29" s="8">
        <v>0.125</v>
      </c>
      <c r="GG29" s="13"/>
      <c r="GH29" s="9"/>
      <c r="GI29" s="9"/>
      <c r="GJ29" s="9"/>
      <c r="GK29" s="9"/>
      <c r="GM29" s="9"/>
      <c r="GN29" s="10"/>
      <c r="GP29" s="14"/>
      <c r="GQ29" s="6"/>
      <c r="GR29" s="6"/>
      <c r="GS29" s="14"/>
      <c r="GT29" s="17"/>
      <c r="GU29" s="6"/>
    </row>
    <row r="30" spans="1:203">
      <c r="A30" s="8">
        <v>0.16666666666666666</v>
      </c>
      <c r="B30" s="13"/>
      <c r="C30" s="9"/>
      <c r="D30" s="9"/>
      <c r="E30" s="9"/>
      <c r="F30" s="9"/>
      <c r="H30" s="9"/>
      <c r="I30" s="10"/>
      <c r="K30" s="14"/>
      <c r="L30" s="6"/>
      <c r="M30" s="6"/>
      <c r="N30" s="14"/>
      <c r="O30" s="17"/>
      <c r="P30" s="6"/>
      <c r="R30" s="8">
        <v>0.16666666666666666</v>
      </c>
      <c r="S30" s="13"/>
      <c r="T30" s="9"/>
      <c r="U30" s="9"/>
      <c r="V30" s="9"/>
      <c r="W30" s="9"/>
      <c r="Y30" s="9"/>
      <c r="Z30" s="10"/>
      <c r="AB30" s="14"/>
      <c r="AC30" s="6"/>
      <c r="AD30" s="6"/>
      <c r="AE30" s="14"/>
      <c r="AF30" s="17"/>
      <c r="AG30" s="6"/>
      <c r="AI30" s="8">
        <v>0.16666666666666666</v>
      </c>
      <c r="AJ30" s="13"/>
      <c r="AK30" s="9"/>
      <c r="AL30" s="9"/>
      <c r="AM30" s="9"/>
      <c r="AN30" s="9"/>
      <c r="AP30" s="9"/>
      <c r="AQ30" s="10"/>
      <c r="AS30" s="14"/>
      <c r="AT30" s="6"/>
      <c r="AU30" s="6"/>
      <c r="AV30" s="14"/>
      <c r="AW30" s="17"/>
      <c r="AX30" s="6"/>
      <c r="AZ30" s="8">
        <v>0.16666666666666666</v>
      </c>
      <c r="BA30" s="13"/>
      <c r="BB30" s="9"/>
      <c r="BC30" s="9"/>
      <c r="BD30" s="9"/>
      <c r="BE30" s="9"/>
      <c r="BG30" s="9"/>
      <c r="BH30" s="10"/>
      <c r="BJ30" s="14"/>
      <c r="BK30" s="6"/>
      <c r="BL30" s="6"/>
      <c r="BM30" s="14"/>
      <c r="BN30" s="17"/>
      <c r="BO30" s="6"/>
      <c r="BQ30" s="8">
        <v>0.16666666666666666</v>
      </c>
      <c r="BR30" s="13"/>
      <c r="BS30" s="9"/>
      <c r="BT30" s="9"/>
      <c r="BU30" s="9"/>
      <c r="BV30" s="9"/>
      <c r="BX30" s="9"/>
      <c r="BY30" s="10"/>
      <c r="CA30" s="14"/>
      <c r="CB30" s="6"/>
      <c r="CC30" s="6"/>
      <c r="CD30" s="14"/>
      <c r="CE30" s="17"/>
      <c r="CF30" s="6"/>
      <c r="CH30" s="8">
        <v>0.16666666666666666</v>
      </c>
      <c r="CI30" s="13"/>
      <c r="CJ30" s="9"/>
      <c r="CK30" s="9"/>
      <c r="CL30" s="9"/>
      <c r="CM30" s="9"/>
      <c r="CO30" s="9"/>
      <c r="CP30" s="10"/>
      <c r="CR30" s="14"/>
      <c r="CS30" s="6"/>
      <c r="CT30" s="6"/>
      <c r="CU30" s="14"/>
      <c r="CV30" s="17"/>
      <c r="CW30" s="6"/>
      <c r="CY30" s="8">
        <v>0.16666666666666666</v>
      </c>
      <c r="CZ30" s="13"/>
      <c r="DA30" s="9"/>
      <c r="DB30" s="9"/>
      <c r="DC30" s="9"/>
      <c r="DD30" s="9"/>
      <c r="DF30" s="9"/>
      <c r="DG30" s="10"/>
      <c r="DI30" s="14"/>
      <c r="DJ30" s="6"/>
      <c r="DK30" s="6"/>
      <c r="DL30" s="14"/>
      <c r="DM30" s="17"/>
      <c r="DN30" s="6"/>
      <c r="DP30" s="8">
        <v>0.16666666666666666</v>
      </c>
      <c r="DQ30" s="13"/>
      <c r="DR30" s="9"/>
      <c r="DS30" s="9"/>
      <c r="DT30" s="9"/>
      <c r="DU30" s="9"/>
      <c r="DW30" s="9"/>
      <c r="DX30" s="10"/>
      <c r="DZ30" s="14"/>
      <c r="EA30" s="6"/>
      <c r="EB30" s="6"/>
      <c r="EC30" s="14"/>
      <c r="ED30" s="17"/>
      <c r="EE30" s="6"/>
      <c r="EG30" s="8">
        <v>0.16666666666666666</v>
      </c>
      <c r="EH30" s="13"/>
      <c r="EI30" s="9"/>
      <c r="EJ30" s="9"/>
      <c r="EK30" s="9"/>
      <c r="EL30" s="9"/>
      <c r="EN30" s="9"/>
      <c r="EO30" s="10"/>
      <c r="EQ30" s="14"/>
      <c r="ER30" s="6"/>
      <c r="ES30" s="6"/>
      <c r="ET30" s="14"/>
      <c r="EU30" s="17"/>
      <c r="EV30" s="6"/>
      <c r="EX30" s="8">
        <v>0.16666666666666666</v>
      </c>
      <c r="EY30" s="13"/>
      <c r="EZ30" s="9"/>
      <c r="FA30" s="9"/>
      <c r="FB30" s="9"/>
      <c r="FC30" s="9"/>
      <c r="FE30" s="9"/>
      <c r="FF30" s="10"/>
      <c r="FH30" s="14"/>
      <c r="FI30" s="6"/>
      <c r="FJ30" s="6"/>
      <c r="FK30" s="14"/>
      <c r="FL30" s="17"/>
      <c r="FM30" s="6"/>
      <c r="FO30" s="8">
        <v>0.16666666666666666</v>
      </c>
      <c r="FP30" s="13"/>
      <c r="FQ30" s="9"/>
      <c r="FR30" s="9"/>
      <c r="FS30" s="9"/>
      <c r="FT30" s="9"/>
      <c r="FV30" s="9"/>
      <c r="FW30" s="10"/>
      <c r="FY30" s="14"/>
      <c r="FZ30" s="6"/>
      <c r="GA30" s="6"/>
      <c r="GB30" s="14"/>
      <c r="GC30" s="17"/>
      <c r="GD30" s="6"/>
      <c r="GF30" s="8">
        <v>0.16666666666666666</v>
      </c>
      <c r="GG30" s="13"/>
      <c r="GH30" s="9"/>
      <c r="GI30" s="9"/>
      <c r="GJ30" s="9"/>
      <c r="GK30" s="9"/>
      <c r="GM30" s="9"/>
      <c r="GN30" s="10"/>
      <c r="GP30" s="14"/>
      <c r="GQ30" s="6"/>
      <c r="GR30" s="6"/>
      <c r="GS30" s="14"/>
      <c r="GT30" s="17"/>
      <c r="GU30" s="6"/>
    </row>
    <row r="31" spans="1:203">
      <c r="A31" s="8">
        <v>0.20833333333333334</v>
      </c>
      <c r="B31" s="13"/>
      <c r="C31" s="9"/>
      <c r="D31" s="9"/>
      <c r="E31" s="9"/>
      <c r="F31" s="9"/>
      <c r="H31" s="9"/>
      <c r="I31" s="10"/>
      <c r="K31" s="14"/>
      <c r="L31" s="6"/>
      <c r="M31" s="6"/>
      <c r="N31" s="14"/>
      <c r="O31" s="17"/>
      <c r="P31" s="6"/>
      <c r="R31" s="8">
        <v>0.20833333333333334</v>
      </c>
      <c r="S31" s="13"/>
      <c r="T31" s="9"/>
      <c r="U31" s="9"/>
      <c r="V31" s="9"/>
      <c r="W31" s="9"/>
      <c r="Y31" s="9"/>
      <c r="Z31" s="10"/>
      <c r="AB31" s="14"/>
      <c r="AC31" s="6"/>
      <c r="AD31" s="6"/>
      <c r="AE31" s="14"/>
      <c r="AF31" s="17"/>
      <c r="AG31" s="6"/>
      <c r="AI31" s="8">
        <v>0.20833333333333334</v>
      </c>
      <c r="AJ31" s="13"/>
      <c r="AK31" s="9"/>
      <c r="AL31" s="9"/>
      <c r="AM31" s="9"/>
      <c r="AN31" s="9"/>
      <c r="AP31" s="9"/>
      <c r="AQ31" s="10"/>
      <c r="AS31" s="14"/>
      <c r="AT31" s="6"/>
      <c r="AU31" s="6"/>
      <c r="AV31" s="14"/>
      <c r="AW31" s="17"/>
      <c r="AX31" s="6"/>
      <c r="AZ31" s="8">
        <v>0.20833333333333334</v>
      </c>
      <c r="BA31" s="13"/>
      <c r="BB31" s="9"/>
      <c r="BC31" s="9"/>
      <c r="BD31" s="9"/>
      <c r="BE31" s="9"/>
      <c r="BG31" s="9"/>
      <c r="BH31" s="10"/>
      <c r="BJ31" s="14"/>
      <c r="BK31" s="6"/>
      <c r="BL31" s="6"/>
      <c r="BM31" s="14"/>
      <c r="BN31" s="17"/>
      <c r="BO31" s="6"/>
      <c r="BQ31" s="8">
        <v>0.20833333333333334</v>
      </c>
      <c r="BR31" s="13"/>
      <c r="BS31" s="9"/>
      <c r="BT31" s="9"/>
      <c r="BU31" s="9"/>
      <c r="BV31" s="9"/>
      <c r="BX31" s="9"/>
      <c r="BY31" s="10"/>
      <c r="CA31" s="14"/>
      <c r="CB31" s="6"/>
      <c r="CC31" s="6"/>
      <c r="CD31" s="14"/>
      <c r="CE31" s="17"/>
      <c r="CF31" s="6"/>
      <c r="CH31" s="8">
        <v>0.20833333333333334</v>
      </c>
      <c r="CI31" s="13"/>
      <c r="CJ31" s="9"/>
      <c r="CK31" s="9"/>
      <c r="CL31" s="9"/>
      <c r="CM31" s="9"/>
      <c r="CO31" s="9"/>
      <c r="CP31" s="10"/>
      <c r="CR31" s="14"/>
      <c r="CS31" s="6"/>
      <c r="CT31" s="6"/>
      <c r="CU31" s="14"/>
      <c r="CV31" s="17"/>
      <c r="CW31" s="6"/>
      <c r="CY31" s="8">
        <v>0.20833333333333334</v>
      </c>
      <c r="CZ31" s="13"/>
      <c r="DA31" s="9"/>
      <c r="DB31" s="9"/>
      <c r="DC31" s="9"/>
      <c r="DD31" s="9"/>
      <c r="DF31" s="9"/>
      <c r="DG31" s="10"/>
      <c r="DI31" s="14"/>
      <c r="DJ31" s="6"/>
      <c r="DK31" s="6"/>
      <c r="DL31" s="14"/>
      <c r="DM31" s="17"/>
      <c r="DN31" s="6"/>
      <c r="DP31" s="8">
        <v>0.20833333333333334</v>
      </c>
      <c r="DQ31" s="13"/>
      <c r="DR31" s="9"/>
      <c r="DS31" s="9"/>
      <c r="DT31" s="9"/>
      <c r="DU31" s="9"/>
      <c r="DW31" s="9"/>
      <c r="DX31" s="10"/>
      <c r="DZ31" s="14"/>
      <c r="EA31" s="6"/>
      <c r="EB31" s="6"/>
      <c r="EC31" s="14"/>
      <c r="ED31" s="17"/>
      <c r="EE31" s="6"/>
      <c r="EG31" s="8">
        <v>0.20833333333333334</v>
      </c>
      <c r="EH31" s="13"/>
      <c r="EI31" s="9"/>
      <c r="EJ31" s="9"/>
      <c r="EK31" s="9"/>
      <c r="EL31" s="9"/>
      <c r="EN31" s="9"/>
      <c r="EO31" s="10"/>
      <c r="EQ31" s="14"/>
      <c r="ER31" s="6"/>
      <c r="ES31" s="6"/>
      <c r="ET31" s="14"/>
      <c r="EU31" s="17"/>
      <c r="EV31" s="6"/>
      <c r="EX31" s="8">
        <v>0.20833333333333334</v>
      </c>
      <c r="EY31" s="13"/>
      <c r="EZ31" s="9"/>
      <c r="FA31" s="9"/>
      <c r="FB31" s="9"/>
      <c r="FC31" s="9"/>
      <c r="FE31" s="9"/>
      <c r="FF31" s="10"/>
      <c r="FH31" s="14"/>
      <c r="FI31" s="6"/>
      <c r="FJ31" s="6"/>
      <c r="FK31" s="14"/>
      <c r="FL31" s="17"/>
      <c r="FM31" s="6"/>
      <c r="FO31" s="8">
        <v>0.20833333333333334</v>
      </c>
      <c r="FP31" s="13"/>
      <c r="FQ31" s="9"/>
      <c r="FR31" s="9"/>
      <c r="FS31" s="9"/>
      <c r="FT31" s="9"/>
      <c r="FV31" s="9"/>
      <c r="FW31" s="10"/>
      <c r="FY31" s="14"/>
      <c r="FZ31" s="6"/>
      <c r="GA31" s="6"/>
      <c r="GB31" s="14"/>
      <c r="GC31" s="17"/>
      <c r="GD31" s="6"/>
      <c r="GF31" s="8">
        <v>0.20833333333333334</v>
      </c>
      <c r="GG31" s="13"/>
      <c r="GH31" s="9"/>
      <c r="GI31" s="9"/>
      <c r="GJ31" s="9"/>
      <c r="GK31" s="9"/>
      <c r="GM31" s="9"/>
      <c r="GN31" s="10"/>
      <c r="GP31" s="14"/>
      <c r="GQ31" s="6"/>
      <c r="GR31" s="6"/>
      <c r="GS31" s="14"/>
      <c r="GT31" s="17"/>
      <c r="GU31" s="6"/>
    </row>
    <row r="32" spans="1:203">
      <c r="A32" s="8">
        <v>0.25</v>
      </c>
      <c r="B32" s="13"/>
      <c r="C32" s="9"/>
      <c r="D32" s="9"/>
      <c r="E32" s="9"/>
      <c r="F32" s="9"/>
      <c r="H32" s="9"/>
      <c r="I32" s="10"/>
      <c r="K32" s="14"/>
      <c r="L32" s="6"/>
      <c r="M32" s="6"/>
      <c r="N32" s="14"/>
      <c r="O32" s="17"/>
      <c r="P32" s="6"/>
      <c r="R32" s="8">
        <v>0.25</v>
      </c>
      <c r="S32" s="13"/>
      <c r="T32" s="9"/>
      <c r="U32" s="9"/>
      <c r="V32" s="9"/>
      <c r="W32" s="9"/>
      <c r="Y32" s="9"/>
      <c r="Z32" s="10"/>
      <c r="AB32" s="14"/>
      <c r="AC32" s="6"/>
      <c r="AD32" s="6"/>
      <c r="AE32" s="14"/>
      <c r="AF32" s="17"/>
      <c r="AG32" s="6"/>
      <c r="AI32" s="8">
        <v>0.25</v>
      </c>
      <c r="AJ32" s="13"/>
      <c r="AK32" s="9"/>
      <c r="AL32" s="9"/>
      <c r="AM32" s="9"/>
      <c r="AN32" s="9"/>
      <c r="AP32" s="9"/>
      <c r="AQ32" s="10"/>
      <c r="AS32" s="14"/>
      <c r="AT32" s="6"/>
      <c r="AU32" s="6"/>
      <c r="AV32" s="14"/>
      <c r="AW32" s="17"/>
      <c r="AX32" s="6"/>
      <c r="AZ32" s="8">
        <v>0.25</v>
      </c>
      <c r="BA32" s="13"/>
      <c r="BB32" s="9"/>
      <c r="BC32" s="9"/>
      <c r="BD32" s="9"/>
      <c r="BE32" s="9"/>
      <c r="BG32" s="9"/>
      <c r="BH32" s="10"/>
      <c r="BJ32" s="14"/>
      <c r="BK32" s="6"/>
      <c r="BL32" s="6"/>
      <c r="BM32" s="14"/>
      <c r="BN32" s="17"/>
      <c r="BO32" s="6"/>
      <c r="BQ32" s="8">
        <v>0.25</v>
      </c>
      <c r="BR32" s="13"/>
      <c r="BS32" s="9"/>
      <c r="BT32" s="9"/>
      <c r="BU32" s="9"/>
      <c r="BV32" s="9"/>
      <c r="BX32" s="9"/>
      <c r="BY32" s="10"/>
      <c r="CA32" s="14"/>
      <c r="CB32" s="6"/>
      <c r="CC32" s="6"/>
      <c r="CD32" s="14"/>
      <c r="CE32" s="17"/>
      <c r="CF32" s="6"/>
      <c r="CH32" s="8">
        <v>0.25</v>
      </c>
      <c r="CI32" s="13"/>
      <c r="CJ32" s="9"/>
      <c r="CK32" s="9"/>
      <c r="CL32" s="9"/>
      <c r="CM32" s="9"/>
      <c r="CO32" s="9"/>
      <c r="CP32" s="10"/>
      <c r="CR32" s="14"/>
      <c r="CS32" s="6"/>
      <c r="CT32" s="6"/>
      <c r="CU32" s="14"/>
      <c r="CV32" s="17"/>
      <c r="CW32" s="6"/>
      <c r="CY32" s="8">
        <v>0.25</v>
      </c>
      <c r="CZ32" s="13"/>
      <c r="DA32" s="9"/>
      <c r="DB32" s="9"/>
      <c r="DC32" s="9"/>
      <c r="DD32" s="9"/>
      <c r="DF32" s="9"/>
      <c r="DG32" s="10"/>
      <c r="DI32" s="14"/>
      <c r="DJ32" s="6"/>
      <c r="DK32" s="6"/>
      <c r="DL32" s="14"/>
      <c r="DM32" s="17"/>
      <c r="DN32" s="6"/>
      <c r="DP32" s="8">
        <v>0.25</v>
      </c>
      <c r="DQ32" s="13"/>
      <c r="DR32" s="9"/>
      <c r="DS32" s="9"/>
      <c r="DT32" s="9"/>
      <c r="DU32" s="9"/>
      <c r="DW32" s="9"/>
      <c r="DX32" s="10"/>
      <c r="DZ32" s="14"/>
      <c r="EA32" s="6"/>
      <c r="EB32" s="6"/>
      <c r="EC32" s="14"/>
      <c r="ED32" s="17"/>
      <c r="EE32" s="6"/>
      <c r="EG32" s="8">
        <v>0.25</v>
      </c>
      <c r="EH32" s="13"/>
      <c r="EI32" s="9"/>
      <c r="EJ32" s="9"/>
      <c r="EK32" s="9"/>
      <c r="EL32" s="9"/>
      <c r="EN32" s="9"/>
      <c r="EO32" s="10"/>
      <c r="EQ32" s="14"/>
      <c r="ER32" s="6"/>
      <c r="ES32" s="6"/>
      <c r="ET32" s="14"/>
      <c r="EU32" s="17"/>
      <c r="EV32" s="6"/>
      <c r="EX32" s="8">
        <v>0.25</v>
      </c>
      <c r="EY32" s="13"/>
      <c r="EZ32" s="9"/>
      <c r="FA32" s="9"/>
      <c r="FB32" s="9"/>
      <c r="FC32" s="9"/>
      <c r="FE32" s="9"/>
      <c r="FF32" s="10"/>
      <c r="FH32" s="14"/>
      <c r="FI32" s="6"/>
      <c r="FJ32" s="6"/>
      <c r="FK32" s="14"/>
      <c r="FL32" s="17"/>
      <c r="FM32" s="6"/>
      <c r="FO32" s="8">
        <v>0.25</v>
      </c>
      <c r="FP32" s="13"/>
      <c r="FQ32" s="9"/>
      <c r="FR32" s="9"/>
      <c r="FS32" s="9"/>
      <c r="FT32" s="9"/>
      <c r="FV32" s="9"/>
      <c r="FW32" s="10"/>
      <c r="FY32" s="14"/>
      <c r="FZ32" s="6"/>
      <c r="GA32" s="6"/>
      <c r="GB32" s="14"/>
      <c r="GC32" s="17"/>
      <c r="GD32" s="6"/>
      <c r="GF32" s="8">
        <v>0.25</v>
      </c>
      <c r="GG32" s="13"/>
      <c r="GH32" s="9"/>
      <c r="GI32" s="9"/>
      <c r="GJ32" s="9"/>
      <c r="GK32" s="9"/>
      <c r="GM32" s="9"/>
      <c r="GN32" s="10"/>
      <c r="GP32" s="14"/>
      <c r="GQ32" s="6"/>
      <c r="GR32" s="6"/>
      <c r="GS32" s="14"/>
      <c r="GT32" s="17"/>
      <c r="GU32" s="6"/>
    </row>
    <row r="33" spans="1:203">
      <c r="A33" s="8">
        <v>0.29166666666666669</v>
      </c>
      <c r="B33" s="13"/>
      <c r="C33" s="9"/>
      <c r="D33" s="9"/>
      <c r="E33" s="9"/>
      <c r="F33" s="9"/>
      <c r="H33" s="9"/>
      <c r="I33" s="10"/>
      <c r="K33" s="14"/>
      <c r="L33" s="6"/>
      <c r="M33" s="6"/>
      <c r="N33" s="14"/>
      <c r="O33" s="17"/>
      <c r="P33" s="6"/>
      <c r="R33" s="8">
        <v>0.29166666666666669</v>
      </c>
      <c r="S33" s="13"/>
      <c r="T33" s="9"/>
      <c r="U33" s="9"/>
      <c r="V33" s="9"/>
      <c r="W33" s="9"/>
      <c r="Y33" s="9"/>
      <c r="Z33" s="10"/>
      <c r="AB33" s="14"/>
      <c r="AC33" s="6"/>
      <c r="AD33" s="6"/>
      <c r="AE33" s="14"/>
      <c r="AF33" s="17"/>
      <c r="AG33" s="6"/>
      <c r="AI33" s="8">
        <v>0.29166666666666669</v>
      </c>
      <c r="AJ33" s="13"/>
      <c r="AK33" s="9"/>
      <c r="AL33" s="9"/>
      <c r="AM33" s="9"/>
      <c r="AN33" s="9"/>
      <c r="AP33" s="9"/>
      <c r="AQ33" s="10"/>
      <c r="AS33" s="14"/>
      <c r="AT33" s="6"/>
      <c r="AU33" s="6"/>
      <c r="AV33" s="14"/>
      <c r="AW33" s="17"/>
      <c r="AX33" s="6"/>
      <c r="AZ33" s="8">
        <v>0.29166666666666669</v>
      </c>
      <c r="BA33" s="13"/>
      <c r="BB33" s="9"/>
      <c r="BC33" s="9"/>
      <c r="BD33" s="9"/>
      <c r="BE33" s="9"/>
      <c r="BG33" s="9"/>
      <c r="BH33" s="10"/>
      <c r="BJ33" s="14"/>
      <c r="BK33" s="6"/>
      <c r="BL33" s="6"/>
      <c r="BM33" s="14"/>
      <c r="BN33" s="17"/>
      <c r="BO33" s="6"/>
      <c r="BQ33" s="8">
        <v>0.29166666666666669</v>
      </c>
      <c r="BR33" s="13"/>
      <c r="BS33" s="9"/>
      <c r="BT33" s="9"/>
      <c r="BU33" s="9"/>
      <c r="BV33" s="9"/>
      <c r="BX33" s="9"/>
      <c r="BY33" s="10"/>
      <c r="CA33" s="14"/>
      <c r="CB33" s="6"/>
      <c r="CC33" s="6"/>
      <c r="CD33" s="14"/>
      <c r="CE33" s="17"/>
      <c r="CF33" s="6"/>
      <c r="CH33" s="8">
        <v>0.29166666666666669</v>
      </c>
      <c r="CI33" s="13"/>
      <c r="CJ33" s="9"/>
      <c r="CK33" s="9"/>
      <c r="CL33" s="9"/>
      <c r="CM33" s="9"/>
      <c r="CO33" s="9"/>
      <c r="CP33" s="10"/>
      <c r="CR33" s="14"/>
      <c r="CS33" s="6"/>
      <c r="CT33" s="6"/>
      <c r="CU33" s="14"/>
      <c r="CV33" s="17"/>
      <c r="CW33" s="6"/>
      <c r="CY33" s="8">
        <v>0.29166666666666669</v>
      </c>
      <c r="CZ33" s="13"/>
      <c r="DA33" s="9"/>
      <c r="DB33" s="9"/>
      <c r="DC33" s="9"/>
      <c r="DD33" s="9"/>
      <c r="DF33" s="9"/>
      <c r="DG33" s="10"/>
      <c r="DI33" s="14"/>
      <c r="DJ33" s="6"/>
      <c r="DK33" s="6"/>
      <c r="DL33" s="14"/>
      <c r="DM33" s="17"/>
      <c r="DN33" s="6"/>
      <c r="DP33" s="8">
        <v>0.29166666666666669</v>
      </c>
      <c r="DQ33" s="13"/>
      <c r="DR33" s="9"/>
      <c r="DS33" s="9"/>
      <c r="DT33" s="9"/>
      <c r="DU33" s="9"/>
      <c r="DW33" s="9"/>
      <c r="DX33" s="10"/>
      <c r="DZ33" s="14"/>
      <c r="EA33" s="6"/>
      <c r="EB33" s="6"/>
      <c r="EC33" s="14"/>
      <c r="ED33" s="17"/>
      <c r="EE33" s="6"/>
      <c r="EG33" s="8">
        <v>0.29166666666666669</v>
      </c>
      <c r="EH33" s="13"/>
      <c r="EI33" s="9"/>
      <c r="EJ33" s="9"/>
      <c r="EK33" s="9"/>
      <c r="EL33" s="9"/>
      <c r="EN33" s="9"/>
      <c r="EO33" s="10"/>
      <c r="EQ33" s="14"/>
      <c r="ER33" s="6"/>
      <c r="ES33" s="6"/>
      <c r="ET33" s="14"/>
      <c r="EU33" s="17"/>
      <c r="EV33" s="6"/>
      <c r="EX33" s="8">
        <v>0.29166666666666669</v>
      </c>
      <c r="EY33" s="13"/>
      <c r="EZ33" s="9"/>
      <c r="FA33" s="9"/>
      <c r="FB33" s="9"/>
      <c r="FC33" s="9"/>
      <c r="FE33" s="9"/>
      <c r="FF33" s="10"/>
      <c r="FH33" s="14"/>
      <c r="FI33" s="6"/>
      <c r="FJ33" s="6"/>
      <c r="FK33" s="14"/>
      <c r="FL33" s="17"/>
      <c r="FM33" s="6"/>
      <c r="FO33" s="8">
        <v>0.29166666666666669</v>
      </c>
      <c r="FP33" s="13"/>
      <c r="FQ33" s="9"/>
      <c r="FR33" s="9"/>
      <c r="FS33" s="9"/>
      <c r="FT33" s="9"/>
      <c r="FV33" s="9"/>
      <c r="FW33" s="10"/>
      <c r="FY33" s="14"/>
      <c r="FZ33" s="6"/>
      <c r="GA33" s="6"/>
      <c r="GB33" s="14"/>
      <c r="GC33" s="17"/>
      <c r="GD33" s="6"/>
      <c r="GF33" s="8">
        <v>0.29166666666666669</v>
      </c>
      <c r="GG33" s="13"/>
      <c r="GH33" s="9"/>
      <c r="GI33" s="9"/>
      <c r="GJ33" s="9"/>
      <c r="GK33" s="9"/>
      <c r="GM33" s="9"/>
      <c r="GN33" s="10"/>
      <c r="GP33" s="14"/>
      <c r="GQ33" s="6"/>
      <c r="GR33" s="6"/>
      <c r="GS33" s="14"/>
      <c r="GT33" s="17"/>
      <c r="GU33" s="6"/>
    </row>
    <row r="34" spans="1:203">
      <c r="A34" s="8">
        <v>0.33333333333333331</v>
      </c>
      <c r="B34" s="13">
        <v>5.1936407968685074E-2</v>
      </c>
      <c r="C34" s="9">
        <f t="shared" ref="C34:C48" si="0">C$25*B34</f>
        <v>0</v>
      </c>
      <c r="D34" s="9">
        <f>D$25/15</f>
        <v>10.322580645161292</v>
      </c>
      <c r="E34" s="9">
        <f t="shared" ref="E34:E48" si="1">E$25*B34</f>
        <v>0</v>
      </c>
      <c r="F34" s="9">
        <f>F$25*B34</f>
        <v>107.5586255351478</v>
      </c>
      <c r="G34" s="2" t="e">
        <f ca="1">[3]!ErlangC_Agents(C34/60,D$3,0.9,E$3/60)</f>
        <v>#NAME?</v>
      </c>
      <c r="H34" s="10">
        <f>(D34*D$4)/(60*(1-C$16)*0.6)</f>
        <v>2.7748872702046485</v>
      </c>
      <c r="I34" s="10">
        <f t="shared" ref="I34:I48" si="2">(E34*D$5)/(60*(1-C$16)*0.75)</f>
        <v>0</v>
      </c>
      <c r="J34" s="2">
        <f>[1]!ErlangC_Agents(F34/60/C$7,D$6,0.8,E$6/60)</f>
        <v>18</v>
      </c>
      <c r="K34" s="14" t="e">
        <f t="shared" ref="K34:K48" ca="1" si="3">SUM(G34:J34)</f>
        <v>#NAME?</v>
      </c>
      <c r="L34" s="6" t="e">
        <f ca="1">[1]!ErlangC_ServiceLevel(C34/60,D$3,G34*(1-C$16),E$3/60)</f>
        <v>#VALUE!</v>
      </c>
      <c r="M34" s="6">
        <f>[1]!ErlangC_ServiceLevel(F34/60/C$7,D$6,J34*(1-C$16),E$6/60)</f>
        <v>0.76287052880445327</v>
      </c>
      <c r="N34" s="14" t="e">
        <f ca="1">[1]!ErlangC_ASA(C34/60,D$3,G34*(1-C$16))*60</f>
        <v>#VALUE!</v>
      </c>
      <c r="O34" s="17" t="e">
        <f ca="1">[4]!Abandon(G34,F$3,C34,D$3*60)</f>
        <v>#NAME?</v>
      </c>
      <c r="P34" s="6" t="e">
        <f ca="1">(C34*D$3+D34*D$4+E34*D$5+F34/C$7*D$6)/(K34*60)</f>
        <v>#NAME?</v>
      </c>
      <c r="R34" s="8">
        <v>0.33333333333333331</v>
      </c>
      <c r="S34" s="13">
        <v>5.1936407968685074E-2</v>
      </c>
      <c r="T34" s="9">
        <f t="shared" ref="T34:T48" si="4">T$25*S34</f>
        <v>0</v>
      </c>
      <c r="U34" s="9">
        <f>U$25/15</f>
        <v>9.5238095238095237</v>
      </c>
      <c r="V34" s="9">
        <f t="shared" ref="V34:V48" si="5">V$25*S34</f>
        <v>0</v>
      </c>
      <c r="W34" s="9">
        <f>W$25*S34</f>
        <v>109.25194390555538</v>
      </c>
      <c r="X34" s="2" t="e">
        <f ca="1">[3]!ErlangC_Agents(T34/60,U$3,0.9,V$3/60)</f>
        <v>#NAME?</v>
      </c>
      <c r="Y34" s="10">
        <f>(U34*U$4)/(60*(1-T$16)*0.6)</f>
        <v>2.8446265005404792</v>
      </c>
      <c r="Z34" s="10">
        <f t="shared" ref="Z34:Z48" si="6">(V34*U$5)/(60*(1-T$16)*0.75)</f>
        <v>0</v>
      </c>
      <c r="AA34" s="2">
        <f>[1]!ErlangC_Agents(W34/60/T$7,U$6,0.8,V$6/60)</f>
        <v>20</v>
      </c>
      <c r="AB34" s="14" t="e">
        <f t="shared" ref="AB34:AB48" ca="1" si="7">SUM(X34:AA34)</f>
        <v>#NAME?</v>
      </c>
      <c r="AC34" s="6" t="e">
        <f ca="1">[1]!ErlangC_ServiceLevel(T34/60,U$3,X34*(1-T$16),V$3/60)</f>
        <v>#VALUE!</v>
      </c>
      <c r="AD34" s="6">
        <f>[1]!ErlangC_ServiceLevel(W34/60/T$7,U$6,AA34*(1-T$16),V$6/60)</f>
        <v>0.76331577793899985</v>
      </c>
      <c r="AE34" s="14" t="e">
        <f ca="1">[1]!ErlangC_ASA(T34/60,U$3,X34*(1-T$16))*60</f>
        <v>#VALUE!</v>
      </c>
      <c r="AF34" s="17" t="e">
        <f ca="1">[4]!Abandon(X34,W$3,T34,U$3*60)</f>
        <v>#NAME?</v>
      </c>
      <c r="AG34" s="6" t="e">
        <f ca="1">(T34*U$3+U34*U$4+V34*U$5+W34/T$7*U$6)/(AB34*60)</f>
        <v>#NAME?</v>
      </c>
      <c r="AI34" s="8">
        <v>0.33333333333333331</v>
      </c>
      <c r="AJ34" s="13">
        <v>5.1936407968685074E-2</v>
      </c>
      <c r="AK34" s="9">
        <f t="shared" ref="AK34:AK48" si="8">AK$25*AJ34</f>
        <v>0</v>
      </c>
      <c r="AL34" s="9">
        <f>AL$25/15</f>
        <v>10.666666666666666</v>
      </c>
      <c r="AM34" s="9">
        <f t="shared" ref="AM34:AM48" si="9">AM$25*AJ34</f>
        <v>0</v>
      </c>
      <c r="AN34" s="9">
        <f>AN$25*AJ34</f>
        <v>102.19744793838031</v>
      </c>
      <c r="AO34" s="2" t="e">
        <f ca="1">[3]!ErlangC_Agents(AK34/60,AL$3,0.9,AM$3/60)</f>
        <v>#NAME?</v>
      </c>
      <c r="AP34" s="10">
        <f>(AL34*AL$4)/(60*(1-AK$16)*0.6)</f>
        <v>3.1859816806053365</v>
      </c>
      <c r="AQ34" s="10">
        <f t="shared" ref="AQ34:AQ48" si="10">(AM34*AL$5)/(60*(1-AK$16)*0.75)</f>
        <v>0</v>
      </c>
      <c r="AR34" s="2">
        <f>[1]!ErlangC_Agents(AN34/60/AK$7,AL$6,0.8,AM$6/60)</f>
        <v>19</v>
      </c>
      <c r="AS34" s="14" t="e">
        <f t="shared" ref="AS34:AS48" ca="1" si="11">SUM(AO34:AR34)</f>
        <v>#NAME?</v>
      </c>
      <c r="AT34" s="6" t="e">
        <f ca="1">[1]!ErlangC_ServiceLevel(AK34/60,AL$3,AO34*(1-AK$16),AM$3/60)</f>
        <v>#VALUE!</v>
      </c>
      <c r="AU34" s="6">
        <f>[1]!ErlangC_ServiceLevel(AN34/60/AK$7,AL$6,AR34*(1-AK$16),AM$6/60)</f>
        <v>0.7428536606312256</v>
      </c>
      <c r="AV34" s="14" t="e">
        <f ca="1">[1]!ErlangC_ASA(AK34/60,AL$3,AO34*(1-AK$16))*60</f>
        <v>#VALUE!</v>
      </c>
      <c r="AW34" s="17" t="e">
        <f ca="1">[4]!Abandon(AO34,AN$3,AK34,AL$3*60)</f>
        <v>#NAME?</v>
      </c>
      <c r="AX34" s="6" t="e">
        <f ca="1">(AK34*AL$3+AL34*AL$4+AM34*AL$5+AN34/AK$7*AL$6)/(AS34*60)</f>
        <v>#NAME?</v>
      </c>
      <c r="AZ34" s="8">
        <v>0.33333333333333331</v>
      </c>
      <c r="BA34" s="13">
        <v>5.1936407968685074E-2</v>
      </c>
      <c r="BB34" s="9">
        <f t="shared" ref="BB34:BB48" si="12">BB$25*BA34</f>
        <v>0</v>
      </c>
      <c r="BC34" s="9">
        <f>BC$25/15</f>
        <v>10.133333333333333</v>
      </c>
      <c r="BD34" s="9">
        <f t="shared" ref="BD34:BD48" si="13">BD$25*BA34</f>
        <v>0</v>
      </c>
      <c r="BE34" s="9">
        <f>BE$25*BA34</f>
        <v>96.947961541545482</v>
      </c>
      <c r="BF34" s="2">
        <f>[1]!ErlangC_Agents(BB34/60,BC$3,0.9,BD$3/60)</f>
        <v>1</v>
      </c>
      <c r="BG34" s="10">
        <f>(BC34*BC$4)/(60*(1-BB$16)*0.6)</f>
        <v>3.0266825965750699</v>
      </c>
      <c r="BH34" s="10">
        <f t="shared" ref="BH34:BH48" si="14">(BD34*BC$5)/(60*(1-BB$16)*0.75)</f>
        <v>0</v>
      </c>
      <c r="BI34" s="2">
        <f>[1]!ErlangC_Agents(BE34/60/BB$7,BC$6,0.8,BD$6/60)</f>
        <v>18</v>
      </c>
      <c r="BJ34" s="14">
        <f t="shared" ref="BJ34:BJ48" si="15">SUM(BF34:BI34)</f>
        <v>22.026682596575071</v>
      </c>
      <c r="BK34" s="6">
        <f>[1]!ErlangC_ServiceLevel(BB34/60,BC$3,BF34*(1-BB$16),BD$3/60)</f>
        <v>1</v>
      </c>
      <c r="BL34" s="6">
        <f>[1]!ErlangC_ServiceLevel(BE34/60/BB$7,BC$6,BI34*(1-BB$16),BD$6/60)</f>
        <v>0.75240982231191023</v>
      </c>
      <c r="BM34" s="14">
        <f>[1]!ErlangC_ASA(BB34/60,BC$3,BF34*(1-BB$16))*60</f>
        <v>0</v>
      </c>
      <c r="BN34" s="17">
        <f>[2]!Abandon(BF34,BE$3,BB34,BC$3*60)</f>
        <v>0</v>
      </c>
      <c r="BO34" s="6">
        <f>(BB34*BC$3+BC34*BC$4+BD34*BC$5+BE34/BB$7*BC$6)/(BJ34*60)</f>
        <v>0.69496480614187572</v>
      </c>
      <c r="BQ34" s="8">
        <v>0.33333333333333331</v>
      </c>
      <c r="BR34" s="13">
        <v>5.1936407968685074E-2</v>
      </c>
      <c r="BS34" s="9">
        <f t="shared" ref="BS34:BS48" si="16">BS$25*BR34</f>
        <v>0</v>
      </c>
      <c r="BT34" s="9">
        <f>BT$25/15</f>
        <v>9.4623655913978499</v>
      </c>
      <c r="BU34" s="9">
        <f t="shared" ref="BU34:BU48" si="17">BU$25*BR34</f>
        <v>0</v>
      </c>
      <c r="BV34" s="9">
        <f>BV$25*BR34</f>
        <v>89.632187945956488</v>
      </c>
      <c r="BW34" s="2" t="e">
        <f ca="1">[3]!ErlangC_Agents(BS34/60,BT$3,0.9,BU$3/60)</f>
        <v>#NAME?</v>
      </c>
      <c r="BX34" s="10">
        <f>(BT34*BT$4)/(60*(1-BS$16)*0.6)</f>
        <v>2.8262740715047343</v>
      </c>
      <c r="BY34" s="10">
        <f t="shared" ref="BY34:BY48" si="18">(BU34*BT$5)/(60*(1-BS$16)*0.75)</f>
        <v>0</v>
      </c>
      <c r="BZ34" s="2">
        <f>[1]!ErlangC_Agents(BV34/60/BS$7,BT$6,0.8,BU$6/60)</f>
        <v>17</v>
      </c>
      <c r="CA34" s="14" t="e">
        <f t="shared" ref="CA34:CA48" ca="1" si="19">SUM(BW34:BZ34)</f>
        <v>#NAME?</v>
      </c>
      <c r="CB34" s="6" t="e">
        <f ca="1">[3]!ErlangC_ServiceLevel(BS34/60,BT$3,BW34*(1-BS$16),BU$3/60)</f>
        <v>#NAME?</v>
      </c>
      <c r="CC34" s="6">
        <f>[1]!ErlangC_ServiceLevel(BV34/60/BS$7,BT$6,BZ34*(1-BS$16),BU$6/60)</f>
        <v>0.76784726806615011</v>
      </c>
      <c r="CD34" s="14" t="e">
        <f ca="1">[3]!ErlangC_ASA(BS34/60,BT$3,BW34*(1-BS$16))*60</f>
        <v>#NAME?</v>
      </c>
      <c r="CE34" s="17" t="e">
        <f ca="1">[4]!Abandon(BW34,BV$3,BS34,BT$3*60)</f>
        <v>#NAME?</v>
      </c>
      <c r="CF34" s="6" t="e">
        <f ca="1">(BS34*BT$3+BT34*BT$4+BU34*BT$5+BV34/BS$7*BT$6)/(CA34*60)</f>
        <v>#NAME?</v>
      </c>
      <c r="CH34" s="8">
        <v>0.33333333333333331</v>
      </c>
      <c r="CI34" s="13">
        <v>5.1936407968685074E-2</v>
      </c>
      <c r="CJ34" s="9">
        <f t="shared" ref="CJ34:CJ48" si="20">CJ$25*CI34</f>
        <v>0</v>
      </c>
      <c r="CK34" s="9">
        <f>CK$25/15</f>
        <v>8.8888888888888893</v>
      </c>
      <c r="CL34" s="9">
        <f t="shared" ref="CL34:CL48" si="21">CL$25*CI34</f>
        <v>0</v>
      </c>
      <c r="CM34" s="9">
        <f>CM$25*CI34</f>
        <v>95.216747942589294</v>
      </c>
      <c r="CN34" s="2">
        <f>[1]!ErlangC_Agents(CJ34/60,CK$3,0.9,CL$3/60)</f>
        <v>1</v>
      </c>
      <c r="CO34" s="10">
        <f>(CK34*CK$4)/(60*(1-CJ$16)*0.6)</f>
        <v>2.6549847338377806</v>
      </c>
      <c r="CP34" s="10">
        <f t="shared" ref="CP34:CP48" si="22">(CL34*CK$5)/(60*(1-CJ$16)*0.75)</f>
        <v>0</v>
      </c>
      <c r="CQ34" s="2">
        <f>[1]!ErlangC_Agents(CM34/60/CJ$7,CK$6,0.8,CL$6/60)</f>
        <v>18</v>
      </c>
      <c r="CR34" s="14">
        <f t="shared" ref="CR34:CR48" si="23">SUM(CN34:CQ34)</f>
        <v>21.654984733837779</v>
      </c>
      <c r="CS34" s="6">
        <f>[1]!ErlangC_ServiceLevel(CJ34/60,CK$3,CN34*(1-CJ$16),CL$3/60)</f>
        <v>1</v>
      </c>
      <c r="CT34" s="6">
        <f>[1]!ErlangC_ServiceLevel(CM34/60/CJ$7,CK$6,CQ34*(1-CJ$16),CL$6/60)</f>
        <v>0.75376892809543572</v>
      </c>
      <c r="CU34" s="14">
        <f>[1]!ErlangC_ASA(CJ34/60,CK$3,CN34*(1-CJ$16))*60</f>
        <v>0</v>
      </c>
      <c r="CV34" s="17">
        <f>[2]!Abandon(CN34,CM$3,CJ34,CK$3*60)</f>
        <v>0</v>
      </c>
      <c r="CW34" s="6">
        <f>(CJ34*CK$3+CK34*CK$4+CL34*CK$5+CM34/CJ$7*CK$6)/(CR34*60)</f>
        <v>0.69655436058279319</v>
      </c>
      <c r="CY34" s="8">
        <v>0.33333333333333331</v>
      </c>
      <c r="CZ34" s="13">
        <v>5.1936407968685074E-2</v>
      </c>
      <c r="DA34" s="9">
        <f t="shared" ref="DA34:DA48" si="24">DA$25*CZ34</f>
        <v>0</v>
      </c>
      <c r="DB34" s="9">
        <f>DB$25/15</f>
        <v>2.580645161290323</v>
      </c>
      <c r="DC34" s="9">
        <f t="shared" ref="DC34:DC48" si="25">DC$25*CZ34</f>
        <v>0</v>
      </c>
      <c r="DD34" s="9">
        <f>DD$25*CZ34</f>
        <v>63.663983961613958</v>
      </c>
      <c r="DE34" s="2">
        <f>[1]!ErlangC_Agents(DA34/60,DB$3,0.9,DC$3/60)</f>
        <v>1</v>
      </c>
      <c r="DF34" s="10">
        <f>(DB34*DB$4)/(60*(1-DA$16)*0.6)</f>
        <v>0.77080201950129135</v>
      </c>
      <c r="DG34" s="10">
        <f t="shared" ref="DG34:DG48" si="26">(DC34*DB$5)/(60*(1-DA$16)*0.75)</f>
        <v>0</v>
      </c>
      <c r="DH34" s="2">
        <f>[1]!ErlangC_Agents(DD34/60/DA$7,DB$6,0.8,DC$6/60)</f>
        <v>9</v>
      </c>
      <c r="DI34" s="14">
        <f t="shared" ref="DI34:DI48" si="27">SUM(DE34:DH34)</f>
        <v>10.770802019501291</v>
      </c>
      <c r="DJ34" s="6">
        <f>[1]!ErlangC_ServiceLevel(DA34/60,DB$3,DE34*(1-DA$16),DC$3/60)</f>
        <v>1</v>
      </c>
      <c r="DK34" s="6">
        <f>[1]!ErlangC_ServiceLevel(DD34/60/DA$7,DB$6,DH34*(1-DA$16),DC$6/60)</f>
        <v>0.6783442051895423</v>
      </c>
      <c r="DL34" s="14">
        <f>[1]!ErlangC_ASA(DA34/60,DB$3,DE34*(1-DA$16))*60</f>
        <v>0</v>
      </c>
      <c r="DM34" s="17">
        <f>[2]!Abandon(DE34,DD$3,DA34,DB$3*60)</f>
        <v>0</v>
      </c>
      <c r="DN34" s="6">
        <f>(DA34*DB$3+DB34*DB$4+DC34*DB$5+DD34/DA$7*DB$6)/(DI34*60)</f>
        <v>0.60286542106129382</v>
      </c>
      <c r="DP34" s="8">
        <v>0.33333333333333331</v>
      </c>
      <c r="DQ34" s="13">
        <v>5.1936407968685074E-2</v>
      </c>
      <c r="DR34" s="9">
        <f t="shared" ref="DR34:DR48" si="28">DR$25*DQ34</f>
        <v>0</v>
      </c>
      <c r="DS34" s="9">
        <f>DS$25/15</f>
        <v>2.580645161290323</v>
      </c>
      <c r="DT34" s="9">
        <f t="shared" ref="DT34:DT48" si="29">DT$25*DQ34</f>
        <v>0</v>
      </c>
      <c r="DU34" s="9">
        <f>DU$25*DQ34</f>
        <v>63.663983961613958</v>
      </c>
      <c r="DV34" s="2">
        <f>[1]!ErlangC_Agents(DR34/60,DS$3,0.9,DT$3/60)</f>
        <v>1</v>
      </c>
      <c r="DW34" s="10">
        <f>(DS34*DS$4)/(60*(1-DR$16)*0.6)</f>
        <v>0.77080201950129135</v>
      </c>
      <c r="DX34" s="10">
        <f t="shared" ref="DX34:DX48" si="30">(DT34*DS$5)/(60*(1-DR$16)*0.75)</f>
        <v>0</v>
      </c>
      <c r="DY34" s="2">
        <f>[1]!ErlangC_Agents(DU34/60/DR$7,DS$6,0.8,DT$6/60)</f>
        <v>9</v>
      </c>
      <c r="DZ34" s="14">
        <f t="shared" ref="DZ34:DZ48" si="31">SUM(DV34:DY34)</f>
        <v>10.770802019501291</v>
      </c>
      <c r="EA34" s="6">
        <f>[1]!ErlangC_ServiceLevel(DR34/60,DS$3,DV34*(1-DR$16),DT$3/60)</f>
        <v>1</v>
      </c>
      <c r="EB34" s="6">
        <f>[1]!ErlangC_ServiceLevel(DU34/60/DR$7,DS$6,DY34*(1-DR$16),DT$6/60)</f>
        <v>0.6783442051895423</v>
      </c>
      <c r="EC34" s="14">
        <f>[1]!ErlangC_ASA(DR34/60,DS$3,DV34*(1-DR$16))*60</f>
        <v>0</v>
      </c>
      <c r="ED34" s="17">
        <f>[2]!Abandon(DV34,DU$3,DR34,DS$3*60)</f>
        <v>0</v>
      </c>
      <c r="EE34" s="6">
        <f>(DR34*DS$3+DS34*DS$4+DT34*DS$5+DU34/DR$7*DS$6)/(DZ34*60)</f>
        <v>0.60286542106129382</v>
      </c>
      <c r="EG34" s="8">
        <v>0.33333333333333331</v>
      </c>
      <c r="EH34" s="13">
        <v>5.1936407968685074E-2</v>
      </c>
      <c r="EI34" s="9">
        <f t="shared" ref="EI34:EI48" si="32">EI$25*EH34</f>
        <v>0</v>
      </c>
      <c r="EJ34" s="9">
        <f>EJ$25/15</f>
        <v>2.6666666666666665</v>
      </c>
      <c r="EK34" s="9">
        <f t="shared" ref="EK34:EK48" si="33">EK$25*EH34</f>
        <v>0</v>
      </c>
      <c r="EL34" s="9">
        <f>EL$25*EH34</f>
        <v>67.517330359290597</v>
      </c>
      <c r="EM34" s="2">
        <f>[1]!ErlangC_Agents(EI34/60,EJ$3,0.9,EK$3/60)</f>
        <v>1</v>
      </c>
      <c r="EN34" s="10">
        <f>(EJ34*EJ$4)/(60*(1-EI$16)*0.6)</f>
        <v>0.79649542015133412</v>
      </c>
      <c r="EO34" s="10">
        <f t="shared" ref="EO34:EO48" si="34">(EK34*EJ$5)/(60*(1-EI$16)*0.75)</f>
        <v>0</v>
      </c>
      <c r="EP34" s="2">
        <f>[1]!ErlangC_Agents(EL34/60/EI$7,EJ$6,0.8,EK$6/60)</f>
        <v>10</v>
      </c>
      <c r="EQ34" s="14">
        <f t="shared" ref="EQ34:EQ48" si="35">SUM(EM34:EP34)</f>
        <v>11.796495420151334</v>
      </c>
      <c r="ER34" s="6">
        <f>[1]!ErlangC_ServiceLevel(EI34/60,EJ$3,EM34*(1-EI$16),EK$3/60)</f>
        <v>1</v>
      </c>
      <c r="ES34" s="6">
        <f>[1]!ErlangC_ServiceLevel(EL34/60/EI$7,EJ$6,EP34*(1-EI$16),EK$6/60)</f>
        <v>0.77920162235521773</v>
      </c>
      <c r="ET34" s="14">
        <f>[1]!ErlangC_ASA(EI34/60,EJ$3,EM34*(1-EI$16))*60</f>
        <v>0</v>
      </c>
      <c r="EU34" s="17">
        <f>[2]!Abandon(EM34,EL$3,EI34,EJ$3*60)</f>
        <v>0</v>
      </c>
      <c r="EV34" s="6">
        <f>(EI34*EJ$3+EJ34*EJ$4+EK34*EJ$5+EL34/EI$7*EJ$6)/(EQ34*60)</f>
        <v>0.58277192832041191</v>
      </c>
      <c r="EX34" s="8">
        <v>0.33333333333333331</v>
      </c>
      <c r="EY34" s="13">
        <v>5.1936407968685074E-2</v>
      </c>
      <c r="EZ34" s="9">
        <f t="shared" ref="EZ34:EZ48" si="36">EZ$25*EY34</f>
        <v>0</v>
      </c>
      <c r="FA34" s="9">
        <f>FA$25/15</f>
        <v>2.580645161290323</v>
      </c>
      <c r="FB34" s="9">
        <f t="shared" ref="FB34:FB48" si="37">FB$25*EY34</f>
        <v>0</v>
      </c>
      <c r="FC34" s="9">
        <f>FC$25*EY34</f>
        <v>60.313247963634275</v>
      </c>
      <c r="FD34" s="2">
        <f>[1]!ErlangC_Agents(EZ34/60,FA$3,0.9,FB$3/60)</f>
        <v>1</v>
      </c>
      <c r="FE34" s="10">
        <f>(FA34*FA$4)/(60*(1-EZ$16)*0.6)</f>
        <v>0.77080201950129135</v>
      </c>
      <c r="FF34" s="10">
        <f t="shared" ref="FF34:FF48" si="38">(FB34*FA$5)/(60*(1-EZ$16)*0.75)</f>
        <v>0</v>
      </c>
      <c r="FG34" s="2">
        <f>[1]!ErlangC_Agents(FC34/60/EZ$7,FA$6,0.8,FB$6/60)</f>
        <v>9</v>
      </c>
      <c r="FH34" s="14">
        <f t="shared" ref="FH34:FH48" si="39">SUM(FD34:FG34)</f>
        <v>10.770802019501291</v>
      </c>
      <c r="FI34" s="6">
        <f>[1]!ErlangC_ServiceLevel(EZ34/60,FA$3,FD34*(1-EZ$16),FB$3/60)</f>
        <v>1</v>
      </c>
      <c r="FJ34" s="6">
        <f>[1]!ErlangC_ServiceLevel(FC34/60/EZ$7,FA$6,FG34*(1-EZ$16),FB$6/60)</f>
        <v>0.74662279379087826</v>
      </c>
      <c r="FK34" s="14">
        <f>[1]!ErlangC_ASA(EZ34/60,FA$3,FD34*(1-EZ$16))*60</f>
        <v>0</v>
      </c>
      <c r="FL34" s="17">
        <f>[2]!Abandon(FD34,FC$3,EZ34,FA$3*60)</f>
        <v>0</v>
      </c>
      <c r="FM34" s="6">
        <f>(EZ34*FA$3+FA34*FA$4+FB34*FA$5+FC34/EZ$7*FA$6)/(FH34*60)</f>
        <v>0.57323738467964658</v>
      </c>
      <c r="FO34" s="8">
        <v>0.33333333333333331</v>
      </c>
      <c r="FP34" s="13">
        <v>5.1936407968685074E-2</v>
      </c>
      <c r="FQ34" s="9">
        <f t="shared" ref="FQ34:FQ48" si="40">FQ$25*FP34</f>
        <v>0</v>
      </c>
      <c r="FR34" s="9">
        <f>FR$25/15</f>
        <v>2.6666666666666665</v>
      </c>
      <c r="FS34" s="9">
        <f t="shared" ref="FS34:FS48" si="41">FS$25*FP34</f>
        <v>0</v>
      </c>
      <c r="FT34" s="9">
        <f>FT$25*FP34</f>
        <v>62.323689562422089</v>
      </c>
      <c r="FU34" s="2">
        <f>[1]!ErlangC_Agents(FQ34/60,FR$3,0.9,FS$3/60)</f>
        <v>1</v>
      </c>
      <c r="FV34" s="10">
        <f>(FR34*FR$4)/(60*(1-FQ$16)*0.6)</f>
        <v>0.79649542015133412</v>
      </c>
      <c r="FW34" s="10">
        <f t="shared" ref="FW34:FW48" si="42">(FS34*FR$5)/(60*(1-FQ$16)*0.75)</f>
        <v>0</v>
      </c>
      <c r="FX34" s="2">
        <f>[1]!ErlangC_Agents(FT34/60/FQ$7,FR$6,0.8,FS$6/60)</f>
        <v>9</v>
      </c>
      <c r="FY34" s="14">
        <f t="shared" ref="FY34:FY48" si="43">SUM(FU34:FX34)</f>
        <v>10.796495420151334</v>
      </c>
      <c r="FZ34" s="6">
        <f>[1]!ErlangC_ServiceLevel(FQ34/60,FR$3,FU34*(1-FQ$16),FS$3/60)</f>
        <v>1</v>
      </c>
      <c r="GA34" s="6">
        <f>[1]!ErlangC_ServiceLevel(FT34/60/FQ$7,FR$6,FX34*(1-FQ$16),FS$6/60)</f>
        <v>0.70696267371586885</v>
      </c>
      <c r="GB34" s="14">
        <f>[1]!ErlangC_ASA(FQ34/60,FR$3,FU34*(1-FQ$16))*60</f>
        <v>0</v>
      </c>
      <c r="GC34" s="17">
        <f>[2]!Abandon(FU34,FT$3,FQ34,FR$3*60)</f>
        <v>0</v>
      </c>
      <c r="GD34" s="6">
        <f>(FQ34*FR$3+FR34*FR$4+FS34*FR$5+FT34/FQ$7*FR$6)/(FY34*60)</f>
        <v>0.5909356396031753</v>
      </c>
      <c r="GF34" s="8">
        <v>0.33333333333333331</v>
      </c>
      <c r="GG34" s="13">
        <v>5.1936407968685074E-2</v>
      </c>
      <c r="GH34" s="9">
        <f t="shared" ref="GH34:GH48" si="44">GH$25*GG34</f>
        <v>0</v>
      </c>
      <c r="GI34" s="9">
        <f>GI$25/15</f>
        <v>2.580645161290323</v>
      </c>
      <c r="GJ34" s="9">
        <f t="shared" ref="GJ34:GJ48" si="45">GJ$25*GG34</f>
        <v>0</v>
      </c>
      <c r="GK34" s="9">
        <f>GK$25*GG34</f>
        <v>65.339351960603793</v>
      </c>
      <c r="GL34" s="2">
        <f>[1]!ErlangC_Agents(GH34/60,GI$3,0.9,GJ$3/60)</f>
        <v>1</v>
      </c>
      <c r="GM34" s="10">
        <f>(GI34*GI$4)/(60*(1-GH$16)*0.6)</f>
        <v>0.77080201950129135</v>
      </c>
      <c r="GN34" s="10">
        <f t="shared" ref="GN34:GN48" si="46">(GJ34*GI$5)/(60*(1-GH$16)*0.75)</f>
        <v>0</v>
      </c>
      <c r="GO34" s="2">
        <f>[1]!ErlangC_Agents(GK34/60/GH$7,GI$6,0.8,GJ$6/60)</f>
        <v>9</v>
      </c>
      <c r="GP34" s="14">
        <f t="shared" ref="GP34:GP48" si="47">SUM(GL34:GO34)</f>
        <v>10.770802019501291</v>
      </c>
      <c r="GQ34" s="6">
        <f>[1]!ErlangC_ServiceLevel(GH34/60,GI$3,GL34*(1-GH$16),GJ$3/60)</f>
        <v>1</v>
      </c>
      <c r="GR34" s="6">
        <f>[1]!ErlangC_ServiceLevel(GK34/60/GH$7,GI$6,GO34*(1-GH$16),GJ$6/60)</f>
        <v>0.64003994253869745</v>
      </c>
      <c r="GS34" s="14">
        <f>[1]!ErlangC_ASA(GH34/60,GI$3,GL34*(1-GH$16))*60</f>
        <v>0</v>
      </c>
      <c r="GT34" s="17">
        <f>[2]!Abandon(GL34,GK$3,GH34,GI$3*60)</f>
        <v>0</v>
      </c>
      <c r="GU34" s="6">
        <f>(GH34*GI$3+GI34*GI$4+GJ34*GI$5+GK34/GH$7*GI$6)/(GP34*60)</f>
        <v>0.61767943925211721</v>
      </c>
    </row>
    <row r="35" spans="1:203">
      <c r="A35" s="8">
        <v>0.375</v>
      </c>
      <c r="B35" s="13">
        <v>7.9039559141901181E-2</v>
      </c>
      <c r="C35" s="9">
        <f t="shared" si="0"/>
        <v>0</v>
      </c>
      <c r="D35" s="9">
        <f t="shared" ref="D35:D48" si="48">D$25/15</f>
        <v>10.322580645161292</v>
      </c>
      <c r="E35" s="9">
        <f t="shared" si="1"/>
        <v>0</v>
      </c>
      <c r="F35" s="9">
        <f t="shared" ref="F35:F48" si="49">F$25*B35</f>
        <v>163.68837731967923</v>
      </c>
      <c r="G35" s="2" t="e">
        <f ca="1">[3]!ErlangC_Agents(C35/60,D$3,0.9,E$3/60)</f>
        <v>#NAME?</v>
      </c>
      <c r="H35" s="10">
        <f t="shared" ref="H35:H48" si="50">(D35*D$4)/(60*(1-C$16)*0.6)</f>
        <v>2.7748872702046485</v>
      </c>
      <c r="I35" s="10">
        <f t="shared" si="2"/>
        <v>0</v>
      </c>
      <c r="J35" s="2">
        <f>[1]!ErlangC_Agents(F35/60/C$7,D$6,0.8,E$6/60)</f>
        <v>26</v>
      </c>
      <c r="K35" s="14" t="e">
        <f t="shared" ca="1" si="3"/>
        <v>#NAME?</v>
      </c>
      <c r="L35" s="6" t="e">
        <f ca="1">[1]!ErlangC_ServiceLevel(C35/60,D$3,G35*(1-C$16),E$3/60)</f>
        <v>#VALUE!</v>
      </c>
      <c r="M35" s="6">
        <f>[1]!ErlangC_ServiceLevel(F35/60/C$7,D$6,J35*(1-C$16),E$6/60)</f>
        <v>0.68732895040427233</v>
      </c>
      <c r="N35" s="14" t="e">
        <f ca="1">[1]!ErlangC_ASA(C35/60,D$3,G35*(1-C$16))*60</f>
        <v>#VALUE!</v>
      </c>
      <c r="O35" s="17" t="e">
        <f ca="1">[4]!Abandon(G35,F$3,C35,D$3*60)</f>
        <v>#NAME?</v>
      </c>
      <c r="P35" s="6" t="e">
        <f t="shared" ref="P35:P48" ca="1" si="51">(C35*D$3+D35*D$4+E35*D$5+F35/C$7*D$6)/(K35*60)</f>
        <v>#NAME?</v>
      </c>
      <c r="R35" s="8">
        <v>0.375</v>
      </c>
      <c r="S35" s="13">
        <v>7.9039559141901181E-2</v>
      </c>
      <c r="T35" s="9">
        <f t="shared" si="4"/>
        <v>0</v>
      </c>
      <c r="U35" s="9">
        <f t="shared" ref="U35:U48" si="52">U$25/15</f>
        <v>9.5238095238095237</v>
      </c>
      <c r="V35" s="9">
        <f t="shared" si="5"/>
        <v>0</v>
      </c>
      <c r="W35" s="9">
        <f t="shared" ref="W35:W48" si="53">W$25*S35</f>
        <v>166.26535833778496</v>
      </c>
      <c r="X35" s="2" t="e">
        <f ca="1">[3]!ErlangC_Agents(T35/60,U$3,0.9,V$3/60)</f>
        <v>#NAME?</v>
      </c>
      <c r="Y35" s="10">
        <f t="shared" ref="Y35:Y48" si="54">(U35*U$4)/(60*(1-T$16)*0.6)</f>
        <v>2.8446265005404792</v>
      </c>
      <c r="Z35" s="10">
        <f t="shared" si="6"/>
        <v>0</v>
      </c>
      <c r="AA35" s="2">
        <f>[1]!ErlangC_Agents(W35/60/T$7,U$6,0.8,V$6/60)</f>
        <v>29</v>
      </c>
      <c r="AB35" s="14" t="e">
        <f t="shared" ca="1" si="7"/>
        <v>#NAME?</v>
      </c>
      <c r="AC35" s="6" t="e">
        <f ca="1">[1]!ErlangC_ServiceLevel(T35/60,U$3,X35*(1-T$16),V$3/60)</f>
        <v>#VALUE!</v>
      </c>
      <c r="AD35" s="6">
        <f>[1]!ErlangC_ServiceLevel(W35/60/T$7,U$6,AA35*(1-T$16),V$6/60)</f>
        <v>0.69567101252375663</v>
      </c>
      <c r="AE35" s="14" t="e">
        <f ca="1">[1]!ErlangC_ASA(T35/60,U$3,X35*(1-T$16))*60</f>
        <v>#VALUE!</v>
      </c>
      <c r="AF35" s="17" t="e">
        <f ca="1">[4]!Abandon(X35,W$3,T35,U$3*60)</f>
        <v>#NAME?</v>
      </c>
      <c r="AG35" s="6" t="e">
        <f t="shared" ref="AG35:AG48" ca="1" si="55">(T35*U$3+U35*U$4+V35*U$5+W35/T$7*U$6)/(AB35*60)</f>
        <v>#NAME?</v>
      </c>
      <c r="AI35" s="8">
        <v>0.375</v>
      </c>
      <c r="AJ35" s="13">
        <v>7.9039559141901181E-2</v>
      </c>
      <c r="AK35" s="9">
        <f t="shared" si="8"/>
        <v>0</v>
      </c>
      <c r="AL35" s="9">
        <f t="shared" ref="AL35:AL48" si="56">AL$25/15</f>
        <v>10.666666666666666</v>
      </c>
      <c r="AM35" s="9">
        <f t="shared" si="9"/>
        <v>0</v>
      </c>
      <c r="AN35" s="9">
        <f t="shared" ref="AN35:AN48" si="57">AN$25*AJ35</f>
        <v>155.52945508567652</v>
      </c>
      <c r="AO35" s="2" t="e">
        <f ca="1">[3]!ErlangC_Agents(AK35/60,AL$3,0.9,AM$3/60)</f>
        <v>#NAME?</v>
      </c>
      <c r="AP35" s="10">
        <f t="shared" ref="AP35:AP48" si="58">(AL35*AL$4)/(60*(1-AK$16)*0.6)</f>
        <v>3.1859816806053365</v>
      </c>
      <c r="AQ35" s="10">
        <f t="shared" si="10"/>
        <v>0</v>
      </c>
      <c r="AR35" s="2">
        <f>[1]!ErlangC_Agents(AN35/60/AK$7,AL$6,0.8,AM$6/60)</f>
        <v>27</v>
      </c>
      <c r="AS35" s="14" t="e">
        <f t="shared" ca="1" si="11"/>
        <v>#NAME?</v>
      </c>
      <c r="AT35" s="6" t="e">
        <f ca="1">[1]!ErlangC_ServiceLevel(AK35/60,AL$3,AO35*(1-AK$16),AM$3/60)</f>
        <v>#VALUE!</v>
      </c>
      <c r="AU35" s="6">
        <f>[1]!ErlangC_ServiceLevel(AN35/60/AK$7,AL$6,AR35*(1-AK$16),AM$6/60)</f>
        <v>0.59526487393259442</v>
      </c>
      <c r="AV35" s="14" t="e">
        <f ca="1">[1]!ErlangC_ASA(AK35/60,AL$3,AO35*(1-AK$16))*60</f>
        <v>#VALUE!</v>
      </c>
      <c r="AW35" s="17" t="e">
        <f ca="1">[4]!Abandon(AO35,AN$3,AK35,AL$3*60)</f>
        <v>#NAME?</v>
      </c>
      <c r="AX35" s="6" t="e">
        <f t="shared" ref="AX35:AX48" ca="1" si="59">(AK35*AL$3+AL35*AL$4+AM35*AL$5+AN35/AK$7*AL$6)/(AS35*60)</f>
        <v>#NAME?</v>
      </c>
      <c r="AZ35" s="8">
        <v>0.375</v>
      </c>
      <c r="BA35" s="13">
        <v>7.9039559141901181E-2</v>
      </c>
      <c r="BB35" s="9">
        <f t="shared" si="12"/>
        <v>0</v>
      </c>
      <c r="BC35" s="9">
        <f t="shared" ref="BC35:BC48" si="60">BC$25/15</f>
        <v>10.133333333333333</v>
      </c>
      <c r="BD35" s="9">
        <f t="shared" si="13"/>
        <v>0</v>
      </c>
      <c r="BE35" s="9">
        <f t="shared" ref="BE35:BE48" si="61">BE$25*BA35</f>
        <v>147.54051039821553</v>
      </c>
      <c r="BF35" s="2">
        <f>[1]!ErlangC_Agents(BB35/60,BC$3,0.9,BD$3/60)</f>
        <v>1</v>
      </c>
      <c r="BG35" s="10">
        <f t="shared" ref="BG35:BG48" si="62">(BC35*BC$4)/(60*(1-BB$16)*0.6)</f>
        <v>3.0266825965750699</v>
      </c>
      <c r="BH35" s="10">
        <f t="shared" si="14"/>
        <v>0</v>
      </c>
      <c r="BI35" s="2">
        <f>[1]!ErlangC_Agents(BE35/60/BB$7,BC$6,0.8,BD$6/60)</f>
        <v>26</v>
      </c>
      <c r="BJ35" s="14">
        <f t="shared" si="15"/>
        <v>30.026682596575071</v>
      </c>
      <c r="BK35" s="6">
        <f>[1]!ErlangC_ServiceLevel(BB35/60,BC$3,BF35*(1-BB$16),BD$3/60)</f>
        <v>1</v>
      </c>
      <c r="BL35" s="6">
        <f>[1]!ErlangC_ServiceLevel(BE35/60/BB$7,BC$6,BI35*(1-BB$16),BD$6/60)</f>
        <v>0.67225851537896575</v>
      </c>
      <c r="BM35" s="14">
        <f>[1]!ErlangC_ASA(BB35/60,BC$3,BF35*(1-BB$16))*60</f>
        <v>0</v>
      </c>
      <c r="BN35" s="17">
        <f>[2]!Abandon(BF35,BE$3,BB35,BC$3*60)</f>
        <v>0</v>
      </c>
      <c r="BO35" s="6">
        <f t="shared" ref="BO35:BO48" si="63">(BB35*BC$3+BC35*BC$4+BD35*BC$5+BE35/BB$7*BC$6)/(BJ35*60)</f>
        <v>0.7464966420599416</v>
      </c>
      <c r="BQ35" s="8">
        <v>0.375</v>
      </c>
      <c r="BR35" s="13">
        <v>7.9039559141901181E-2</v>
      </c>
      <c r="BS35" s="9">
        <f t="shared" si="16"/>
        <v>0</v>
      </c>
      <c r="BT35" s="9">
        <f t="shared" ref="BT35:BT48" si="64">BT$25/15</f>
        <v>9.4623655913978499</v>
      </c>
      <c r="BU35" s="9">
        <f t="shared" si="17"/>
        <v>0</v>
      </c>
      <c r="BV35" s="9">
        <f t="shared" ref="BV35:BV48" si="65">BV$25*BR35</f>
        <v>136.40698109973269</v>
      </c>
      <c r="BW35" s="2" t="e">
        <f ca="1">[3]!ErlangC_Agents(BS35/60,BT$3,0.9,BU$3/60)</f>
        <v>#NAME?</v>
      </c>
      <c r="BX35" s="10">
        <f t="shared" ref="BX35:BX48" si="66">(BT35*BT$4)/(60*(1-BS$16)*0.6)</f>
        <v>2.8262740715047343</v>
      </c>
      <c r="BY35" s="10">
        <f t="shared" si="18"/>
        <v>0</v>
      </c>
      <c r="BZ35" s="2">
        <f>[1]!ErlangC_Agents(BV35/60/BS$7,BT$6,0.8,BU$6/60)</f>
        <v>24</v>
      </c>
      <c r="CA35" s="14" t="e">
        <f t="shared" ca="1" si="19"/>
        <v>#NAME?</v>
      </c>
      <c r="CB35" s="6" t="e">
        <f ca="1">[3]!ErlangC_ServiceLevel(BS35/60,BT$3,BW35*(1-BS$16),BU$3/60)</f>
        <v>#NAME?</v>
      </c>
      <c r="CC35" s="6">
        <f>[1]!ErlangC_ServiceLevel(BV35/60/BS$7,BT$6,BZ35*(1-BS$16),BU$6/60)</f>
        <v>0.6278460345245287</v>
      </c>
      <c r="CD35" s="14" t="e">
        <f ca="1">[3]!ErlangC_ASA(BS35/60,BT$3,BW35*(1-BS$16))*60</f>
        <v>#NAME?</v>
      </c>
      <c r="CE35" s="17" t="e">
        <f ca="1">[4]!Abandon(BW35,BV$3,BS35,BT$3*60)</f>
        <v>#NAME?</v>
      </c>
      <c r="CF35" s="6" t="e">
        <f t="shared" ref="CF35:CF48" ca="1" si="67">(BS35*BT$3+BT35*BT$4+BU35*BT$5+BV35/BS$7*BT$6)/(CA35*60)</f>
        <v>#NAME?</v>
      </c>
      <c r="CH35" s="8">
        <v>0.375</v>
      </c>
      <c r="CI35" s="13">
        <v>7.9039559141901181E-2</v>
      </c>
      <c r="CJ35" s="9">
        <f t="shared" si="20"/>
        <v>0</v>
      </c>
      <c r="CK35" s="9">
        <f t="shared" ref="CK35:CK48" si="68">CK$25/15</f>
        <v>8.8888888888888893</v>
      </c>
      <c r="CL35" s="9">
        <f t="shared" si="21"/>
        <v>0</v>
      </c>
      <c r="CM35" s="9">
        <f t="shared" ref="CM35:CM48" si="69">CM$25*CI35</f>
        <v>144.90585842681884</v>
      </c>
      <c r="CN35" s="2">
        <f>[1]!ErlangC_Agents(CJ35/60,CK$3,0.9,CL$3/60)</f>
        <v>1</v>
      </c>
      <c r="CO35" s="10">
        <f t="shared" ref="CO35:CO48" si="70">(CK35*CK$4)/(60*(1-CJ$16)*0.6)</f>
        <v>2.6549847338377806</v>
      </c>
      <c r="CP35" s="10">
        <f t="shared" si="22"/>
        <v>0</v>
      </c>
      <c r="CQ35" s="2">
        <f>[1]!ErlangC_Agents(CM35/60/CJ$7,CK$6,0.8,CL$6/60)</f>
        <v>26</v>
      </c>
      <c r="CR35" s="14">
        <f t="shared" si="23"/>
        <v>29.654984733837779</v>
      </c>
      <c r="CS35" s="6">
        <f>[1]!ErlangC_ServiceLevel(CJ35/60,CK$3,CN35*(1-CJ$16),CL$3/60)</f>
        <v>1</v>
      </c>
      <c r="CT35" s="6">
        <f>[1]!ErlangC_ServiceLevel(CM35/60/CJ$7,CK$6,CQ35*(1-CJ$16),CL$6/60)</f>
        <v>0.67459457658515187</v>
      </c>
      <c r="CU35" s="14">
        <f>[1]!ErlangC_ASA(CJ35/60,CK$3,CN35*(1-CJ$16))*60</f>
        <v>0</v>
      </c>
      <c r="CV35" s="17">
        <f>[2]!Abandon(CN35,CM$3,CJ35,CK$3*60)</f>
        <v>0</v>
      </c>
      <c r="CW35" s="6">
        <f t="shared" ref="CW35:CW48" si="71">(CJ35*CK$3+CK35*CK$4+CL35*CK$5+CM35/CJ$7*CK$6)/(CR35*60)</f>
        <v>0.74801314513196682</v>
      </c>
      <c r="CY35" s="8">
        <v>0.375</v>
      </c>
      <c r="CZ35" s="13">
        <v>7.9039559141901181E-2</v>
      </c>
      <c r="DA35" s="9">
        <f t="shared" si="24"/>
        <v>0</v>
      </c>
      <c r="DB35" s="9">
        <f t="shared" ref="DB35:DB48" si="72">DB$25/15</f>
        <v>2.580645161290323</v>
      </c>
      <c r="DC35" s="9">
        <f t="shared" si="25"/>
        <v>0</v>
      </c>
      <c r="DD35" s="9">
        <f t="shared" ref="DD35:DD48" si="73">DD$25*CZ35</f>
        <v>96.887201528782086</v>
      </c>
      <c r="DE35" s="2">
        <f>[1]!ErlangC_Agents(DA35/60,DB$3,0.9,DC$3/60)</f>
        <v>1</v>
      </c>
      <c r="DF35" s="10">
        <f t="shared" ref="DF35:DF48" si="74">(DB35*DB$4)/(60*(1-DA$16)*0.6)</f>
        <v>0.77080201950129135</v>
      </c>
      <c r="DG35" s="10">
        <f t="shared" si="26"/>
        <v>0</v>
      </c>
      <c r="DH35" s="2">
        <f>[1]!ErlangC_Agents(DD35/60/DA$7,DB$6,0.8,DC$6/60)</f>
        <v>13</v>
      </c>
      <c r="DI35" s="14">
        <f t="shared" si="27"/>
        <v>14.770802019501291</v>
      </c>
      <c r="DJ35" s="6">
        <f>[1]!ErlangC_ServiceLevel(DA35/60,DB$3,DE35*(1-DA$16),DC$3/60)</f>
        <v>1</v>
      </c>
      <c r="DK35" s="6">
        <f>[1]!ErlangC_ServiceLevel(DD35/60/DA$7,DB$6,DH35*(1-DA$16),DC$6/60)</f>
        <v>0.75430163564217911</v>
      </c>
      <c r="DL35" s="14">
        <f>[1]!ErlangC_ASA(DA35/60,DB$3,DE35*(1-DA$16))*60</f>
        <v>0</v>
      </c>
      <c r="DM35" s="17">
        <f>[2]!Abandon(DE35,DD$3,DA35,DB$3*60)</f>
        <v>0</v>
      </c>
      <c r="DN35" s="6">
        <f t="shared" ref="DN35:DN48" si="75">(DA35*DB$3+DB35*DB$4+DC35*DB$5+DD35/DA$7*DB$6)/(DI35*60)</f>
        <v>0.65382096657189259</v>
      </c>
      <c r="DP35" s="8">
        <v>0.375</v>
      </c>
      <c r="DQ35" s="13">
        <v>7.9039559141901181E-2</v>
      </c>
      <c r="DR35" s="9">
        <f t="shared" si="28"/>
        <v>0</v>
      </c>
      <c r="DS35" s="9">
        <f t="shared" ref="DS35:DS48" si="76">DS$25/15</f>
        <v>2.580645161290323</v>
      </c>
      <c r="DT35" s="9">
        <f t="shared" si="29"/>
        <v>0</v>
      </c>
      <c r="DU35" s="9">
        <f t="shared" ref="DU35:DU48" si="77">DU$25*DQ35</f>
        <v>96.887201528782086</v>
      </c>
      <c r="DV35" s="2">
        <f>[1]!ErlangC_Agents(DR35/60,DS$3,0.9,DT$3/60)</f>
        <v>1</v>
      </c>
      <c r="DW35" s="10">
        <f t="shared" ref="DW35:DW48" si="78">(DS35*DS$4)/(60*(1-DR$16)*0.6)</f>
        <v>0.77080201950129135</v>
      </c>
      <c r="DX35" s="10">
        <f t="shared" si="30"/>
        <v>0</v>
      </c>
      <c r="DY35" s="2">
        <f>[1]!ErlangC_Agents(DU35/60/DR$7,DS$6,0.8,DT$6/60)</f>
        <v>13</v>
      </c>
      <c r="DZ35" s="14">
        <f t="shared" si="31"/>
        <v>14.770802019501291</v>
      </c>
      <c r="EA35" s="6">
        <f>[1]!ErlangC_ServiceLevel(DR35/60,DS$3,DV35*(1-DR$16),DT$3/60)</f>
        <v>1</v>
      </c>
      <c r="EB35" s="6">
        <f>[1]!ErlangC_ServiceLevel(DU35/60/DR$7,DS$6,DY35*(1-DR$16),DT$6/60)</f>
        <v>0.75430163564217911</v>
      </c>
      <c r="EC35" s="14">
        <f>[1]!ErlangC_ASA(DR35/60,DS$3,DV35*(1-DR$16))*60</f>
        <v>0</v>
      </c>
      <c r="ED35" s="17">
        <f>[2]!Abandon(DV35,DU$3,DR35,DS$3*60)</f>
        <v>0</v>
      </c>
      <c r="EE35" s="6">
        <f t="shared" ref="EE35:EE48" si="79">(DR35*DS$3+DS35*DS$4+DT35*DS$5+DU35/DR$7*DS$6)/(DZ35*60)</f>
        <v>0.65382096657189259</v>
      </c>
      <c r="EG35" s="8">
        <v>0.375</v>
      </c>
      <c r="EH35" s="13">
        <v>7.9039559141901181E-2</v>
      </c>
      <c r="EI35" s="9">
        <f t="shared" si="32"/>
        <v>0</v>
      </c>
      <c r="EJ35" s="9">
        <f t="shared" ref="EJ35:EJ48" si="80">EJ$25/15</f>
        <v>2.6666666666666665</v>
      </c>
      <c r="EK35" s="9">
        <f t="shared" si="33"/>
        <v>0</v>
      </c>
      <c r="EL35" s="9">
        <f t="shared" ref="EL35:EL48" si="81">EL$25*EH35</f>
        <v>102.75142688447154</v>
      </c>
      <c r="EM35" s="2">
        <f>[1]!ErlangC_Agents(EI35/60,EJ$3,0.9,EK$3/60)</f>
        <v>1</v>
      </c>
      <c r="EN35" s="10">
        <f t="shared" ref="EN35:EN48" si="82">(EJ35*EJ$4)/(60*(1-EI$16)*0.6)</f>
        <v>0.79649542015133412</v>
      </c>
      <c r="EO35" s="10">
        <f t="shared" si="34"/>
        <v>0</v>
      </c>
      <c r="EP35" s="2">
        <f>[1]!ErlangC_Agents(EL35/60/EI$7,EJ$6,0.8,EK$6/60)</f>
        <v>13</v>
      </c>
      <c r="EQ35" s="14">
        <f t="shared" si="35"/>
        <v>14.796495420151334</v>
      </c>
      <c r="ER35" s="6">
        <f>[1]!ErlangC_ServiceLevel(EI35/60,EJ$3,EM35*(1-EI$16),EK$3/60)</f>
        <v>1</v>
      </c>
      <c r="ES35" s="6">
        <f>[1]!ErlangC_ServiceLevel(EL35/60/EI$7,EJ$6,EP35*(1-EI$16),EK$6/60)</f>
        <v>0.65692299087313788</v>
      </c>
      <c r="ET35" s="14">
        <f>[1]!ErlangC_ASA(EI35/60,EJ$3,EM35*(1-EI$16))*60</f>
        <v>0</v>
      </c>
      <c r="EU35" s="17">
        <f>[2]!Abandon(EM35,EL$3,EI35,EJ$3*60)</f>
        <v>0</v>
      </c>
      <c r="EV35" s="6">
        <f t="shared" ref="EV35:EV48" si="83">(EI35*EJ$3+EJ35*EJ$4+EK35*EJ$5+EL35/EI$7*EJ$6)/(EQ35*60)</f>
        <v>0.69139984391069353</v>
      </c>
      <c r="EX35" s="8">
        <v>0.375</v>
      </c>
      <c r="EY35" s="13">
        <v>7.9039559141901181E-2</v>
      </c>
      <c r="EZ35" s="9">
        <f t="shared" si="36"/>
        <v>0</v>
      </c>
      <c r="FA35" s="9">
        <f t="shared" ref="FA35:FA48" si="84">FA$25/15</f>
        <v>2.580645161290323</v>
      </c>
      <c r="FB35" s="9">
        <f t="shared" si="37"/>
        <v>0</v>
      </c>
      <c r="FC35" s="9">
        <f t="shared" ref="FC35:FC48" si="85">FC$25*EY35</f>
        <v>91.787875132530402</v>
      </c>
      <c r="FD35" s="2">
        <f>[1]!ErlangC_Agents(EZ35/60,FA$3,0.9,FB$3/60)</f>
        <v>1</v>
      </c>
      <c r="FE35" s="10">
        <f t="shared" ref="FE35:FE48" si="86">(FA35*FA$4)/(60*(1-EZ$16)*0.6)</f>
        <v>0.77080201950129135</v>
      </c>
      <c r="FF35" s="10">
        <f t="shared" si="38"/>
        <v>0</v>
      </c>
      <c r="FG35" s="2">
        <f>[1]!ErlangC_Agents(FC35/60/EZ$7,FA$6,0.8,FB$6/60)</f>
        <v>12</v>
      </c>
      <c r="FH35" s="14">
        <f t="shared" si="39"/>
        <v>13.770802019501291</v>
      </c>
      <c r="FI35" s="6">
        <f>[1]!ErlangC_ServiceLevel(EZ35/60,FA$3,FD35*(1-EZ$16),FB$3/60)</f>
        <v>1</v>
      </c>
      <c r="FJ35" s="6">
        <f>[1]!ErlangC_ServiceLevel(FC35/60/EZ$7,FA$6,FG35*(1-EZ$16),FB$6/60)</f>
        <v>0.68232054280624566</v>
      </c>
      <c r="FK35" s="14">
        <f>[1]!ErlangC_ASA(EZ35/60,FA$3,FD35*(1-EZ$16))*60</f>
        <v>0</v>
      </c>
      <c r="FL35" s="17">
        <f>[2]!Abandon(FD35,FC$3,EZ35,FA$3*60)</f>
        <v>0</v>
      </c>
      <c r="FM35" s="6">
        <f t="shared" ref="FM35:FM48" si="87">(EZ35*FA$3+FA35*FA$4+FB35*FA$5+FC35/EZ$7*FA$6)/(FH35*60)</f>
        <v>0.66603309723482629</v>
      </c>
      <c r="FO35" s="8">
        <v>0.375</v>
      </c>
      <c r="FP35" s="13">
        <v>7.9039559141901181E-2</v>
      </c>
      <c r="FQ35" s="9">
        <f t="shared" si="40"/>
        <v>0</v>
      </c>
      <c r="FR35" s="9">
        <f t="shared" ref="FR35:FR48" si="88">FR$25/15</f>
        <v>2.6666666666666665</v>
      </c>
      <c r="FS35" s="9">
        <f t="shared" si="41"/>
        <v>0</v>
      </c>
      <c r="FT35" s="9">
        <f t="shared" ref="FT35:FT48" si="89">FT$25*FP35</f>
        <v>94.847470970281421</v>
      </c>
      <c r="FU35" s="2">
        <f>[1]!ErlangC_Agents(FQ35/60,FR$3,0.9,FS$3/60)</f>
        <v>1</v>
      </c>
      <c r="FV35" s="10">
        <f t="shared" ref="FV35:FV48" si="90">(FR35*FR$4)/(60*(1-FQ$16)*0.6)</f>
        <v>0.79649542015133412</v>
      </c>
      <c r="FW35" s="10">
        <f t="shared" si="42"/>
        <v>0</v>
      </c>
      <c r="FX35" s="2">
        <f>[1]!ErlangC_Agents(FT35/60/FQ$7,FR$6,0.8,FS$6/60)</f>
        <v>13</v>
      </c>
      <c r="FY35" s="14">
        <f t="shared" si="43"/>
        <v>14.796495420151334</v>
      </c>
      <c r="FZ35" s="6">
        <f>[1]!ErlangC_ServiceLevel(FQ35/60,FR$3,FU35*(1-FQ$16),FS$3/60)</f>
        <v>1</v>
      </c>
      <c r="GA35" s="6">
        <f>[1]!ErlangC_ServiceLevel(FT35/60/FQ$7,FR$6,FX35*(1-FQ$16),FS$6/60)</f>
        <v>0.78294053034313504</v>
      </c>
      <c r="GB35" s="14">
        <f>[1]!ErlangC_ASA(FQ35/60,FR$3,FU35*(1-FQ$16))*60</f>
        <v>0</v>
      </c>
      <c r="GC35" s="17">
        <f>[2]!Abandon(FU35,FT$3,FQ35,FR$3*60)</f>
        <v>0</v>
      </c>
      <c r="GD35" s="6">
        <f t="shared" ref="GD35:GD48" si="91">(FQ35*FR$3+FR35*FR$4+FS35*FR$5+FT35/FQ$7*FR$6)/(FY35*60)</f>
        <v>0.64052578997166643</v>
      </c>
      <c r="GF35" s="8">
        <v>0.375</v>
      </c>
      <c r="GG35" s="13">
        <v>7.9039559141901181E-2</v>
      </c>
      <c r="GH35" s="9">
        <f t="shared" si="44"/>
        <v>0</v>
      </c>
      <c r="GI35" s="9">
        <f t="shared" ref="GI35:GI48" si="92">GI$25/15</f>
        <v>2.580645161290323</v>
      </c>
      <c r="GJ35" s="9">
        <f t="shared" si="45"/>
        <v>0</v>
      </c>
      <c r="GK35" s="9">
        <f t="shared" ref="GK35:GK48" si="93">GK$25*GG35</f>
        <v>99.436864726907928</v>
      </c>
      <c r="GL35" s="2">
        <f>[1]!ErlangC_Agents(GH35/60,GI$3,0.9,GJ$3/60)</f>
        <v>1</v>
      </c>
      <c r="GM35" s="10">
        <f t="shared" ref="GM35:GM48" si="94">(GI35*GI$4)/(60*(1-GH$16)*0.6)</f>
        <v>0.77080201950129135</v>
      </c>
      <c r="GN35" s="10">
        <f t="shared" si="46"/>
        <v>0</v>
      </c>
      <c r="GO35" s="2">
        <f>[1]!ErlangC_Agents(GK35/60/GH$7,GI$6,0.8,GJ$6/60)</f>
        <v>13</v>
      </c>
      <c r="GP35" s="14">
        <f t="shared" si="47"/>
        <v>14.770802019501291</v>
      </c>
      <c r="GQ35" s="6">
        <f>[1]!ErlangC_ServiceLevel(GH35/60,GI$3,GL35*(1-GH$16),GJ$3/60)</f>
        <v>1</v>
      </c>
      <c r="GR35" s="6">
        <f>[1]!ErlangC_ServiceLevel(GK35/60/GH$7,GI$6,GO35*(1-GH$16),GJ$6/60)</f>
        <v>0.71480153158898607</v>
      </c>
      <c r="GS35" s="14">
        <f>[1]!ErlangC_ASA(GH35/60,GI$3,GL35*(1-GH$16))*60</f>
        <v>0</v>
      </c>
      <c r="GT35" s="17">
        <f>[2]!Abandon(GL35,GK$3,GH35,GI$3*60)</f>
        <v>0</v>
      </c>
      <c r="GU35" s="6">
        <f t="shared" ref="GU35:GU48" si="95">(GH35*GI$3+GI35*GI$4+GJ35*GI$5+GK35/GH$7*GI$6)/(GP35*60)</f>
        <v>0.67026049816723743</v>
      </c>
    </row>
    <row r="36" spans="1:203">
      <c r="A36" s="8">
        <v>0.41666666666666669</v>
      </c>
      <c r="B36" s="13">
        <v>8.2004854687397488E-2</v>
      </c>
      <c r="C36" s="9">
        <f t="shared" si="0"/>
        <v>0</v>
      </c>
      <c r="D36" s="9">
        <f t="shared" si="48"/>
        <v>10.322580645161292</v>
      </c>
      <c r="E36" s="9">
        <f t="shared" si="1"/>
        <v>0</v>
      </c>
      <c r="F36" s="9">
        <f t="shared" si="49"/>
        <v>169.82940873970705</v>
      </c>
      <c r="G36" s="2" t="e">
        <f ca="1">[3]!ErlangC_Agents(C36/60,D$3,0.9,E$3/60)</f>
        <v>#NAME?</v>
      </c>
      <c r="H36" s="10">
        <f t="shared" si="50"/>
        <v>2.7748872702046485</v>
      </c>
      <c r="I36" s="10">
        <f t="shared" si="2"/>
        <v>0</v>
      </c>
      <c r="J36" s="2">
        <f>[1]!ErlangC_Agents(F36/60/C$7,D$6,0.8,E$6/60)</f>
        <v>26</v>
      </c>
      <c r="K36" s="14" t="e">
        <f t="shared" ca="1" si="3"/>
        <v>#NAME?</v>
      </c>
      <c r="L36" s="6" t="e">
        <f ca="1">[1]!ErlangC_ServiceLevel(C36/60,D$3,G36*(1-C$16),E$3/60)</f>
        <v>#VALUE!</v>
      </c>
      <c r="M36" s="6">
        <f>[1]!ErlangC_ServiceLevel(F36/60/C$7,D$6,J36*(1-C$16),E$6/60)</f>
        <v>0.57710705130645701</v>
      </c>
      <c r="N36" s="14" t="e">
        <f ca="1">[1]!ErlangC_ASA(C36/60,D$3,G36*(1-C$16))*60</f>
        <v>#VALUE!</v>
      </c>
      <c r="O36" s="17" t="e">
        <f ca="1">[4]!Abandon(G36,F$3,C36,D$3*60)</f>
        <v>#NAME?</v>
      </c>
      <c r="P36" s="6" t="e">
        <f t="shared" ca="1" si="51"/>
        <v>#NAME?</v>
      </c>
      <c r="R36" s="8">
        <v>0.41666666666666669</v>
      </c>
      <c r="S36" s="13">
        <v>8.2004854687397488E-2</v>
      </c>
      <c r="T36" s="9">
        <f t="shared" si="4"/>
        <v>0</v>
      </c>
      <c r="U36" s="9">
        <f t="shared" si="52"/>
        <v>9.5238095238095237</v>
      </c>
      <c r="V36" s="9">
        <f t="shared" si="5"/>
        <v>0</v>
      </c>
      <c r="W36" s="9">
        <f t="shared" si="53"/>
        <v>172.50306932456112</v>
      </c>
      <c r="X36" s="2" t="e">
        <f ca="1">[3]!ErlangC_Agents(T36/60,U$3,0.9,V$3/60)</f>
        <v>#NAME?</v>
      </c>
      <c r="Y36" s="10">
        <f t="shared" si="54"/>
        <v>2.8446265005404792</v>
      </c>
      <c r="Z36" s="10">
        <f t="shared" si="6"/>
        <v>0</v>
      </c>
      <c r="AA36" s="2">
        <f>[1]!ErlangC_Agents(W36/60/T$7,U$6,0.8,V$6/60)</f>
        <v>30</v>
      </c>
      <c r="AB36" s="14" t="e">
        <f t="shared" ca="1" si="7"/>
        <v>#NAME?</v>
      </c>
      <c r="AC36" s="6" t="e">
        <f ca="1">[1]!ErlangC_ServiceLevel(T36/60,U$3,X36*(1-T$16),V$3/60)</f>
        <v>#VALUE!</v>
      </c>
      <c r="AD36" s="6">
        <f>[1]!ErlangC_ServiceLevel(W36/60/T$7,U$6,AA36*(1-T$16),V$6/60)</f>
        <v>0.70303876497012052</v>
      </c>
      <c r="AE36" s="14" t="e">
        <f ca="1">[1]!ErlangC_ASA(T36/60,U$3,X36*(1-T$16))*60</f>
        <v>#VALUE!</v>
      </c>
      <c r="AF36" s="17" t="e">
        <f ca="1">[4]!Abandon(X36,W$3,T36,U$3*60)</f>
        <v>#NAME?</v>
      </c>
      <c r="AG36" s="6" t="e">
        <f t="shared" ca="1" si="55"/>
        <v>#NAME?</v>
      </c>
      <c r="AI36" s="8">
        <v>0.41666666666666669</v>
      </c>
      <c r="AJ36" s="13">
        <v>8.2004854687397488E-2</v>
      </c>
      <c r="AK36" s="9">
        <f t="shared" si="8"/>
        <v>0</v>
      </c>
      <c r="AL36" s="9">
        <f t="shared" si="56"/>
        <v>10.666666666666666</v>
      </c>
      <c r="AM36" s="9">
        <f t="shared" si="9"/>
        <v>0</v>
      </c>
      <c r="AN36" s="9">
        <f t="shared" si="57"/>
        <v>161.36439148165312</v>
      </c>
      <c r="AO36" s="2" t="e">
        <f ca="1">[3]!ErlangC_Agents(AK36/60,AL$3,0.9,AM$3/60)</f>
        <v>#NAME?</v>
      </c>
      <c r="AP36" s="10">
        <f t="shared" si="58"/>
        <v>3.1859816806053365</v>
      </c>
      <c r="AQ36" s="10">
        <f t="shared" si="10"/>
        <v>0</v>
      </c>
      <c r="AR36" s="2">
        <f>[1]!ErlangC_Agents(AN36/60/AK$7,AL$6,0.8,AM$6/60)</f>
        <v>28</v>
      </c>
      <c r="AS36" s="14" t="e">
        <f t="shared" ca="1" si="11"/>
        <v>#NAME?</v>
      </c>
      <c r="AT36" s="6" t="e">
        <f ca="1">[1]!ErlangC_ServiceLevel(AK36/60,AL$3,AO36*(1-AK$16),AM$3/60)</f>
        <v>#VALUE!</v>
      </c>
      <c r="AU36" s="6">
        <f>[1]!ErlangC_ServiceLevel(AN36/60/AK$7,AL$6,AR36*(1-AK$16),AM$6/60)</f>
        <v>0.61237066845638588</v>
      </c>
      <c r="AV36" s="14" t="e">
        <f ca="1">[1]!ErlangC_ASA(AK36/60,AL$3,AO36*(1-AK$16))*60</f>
        <v>#VALUE!</v>
      </c>
      <c r="AW36" s="17" t="e">
        <f ca="1">[4]!Abandon(AO36,AN$3,AK36,AL$3*60)</f>
        <v>#NAME?</v>
      </c>
      <c r="AX36" s="6" t="e">
        <f t="shared" ca="1" si="59"/>
        <v>#NAME?</v>
      </c>
      <c r="AZ36" s="8">
        <v>0.41666666666666669</v>
      </c>
      <c r="BA36" s="13">
        <v>8.2004854687397488E-2</v>
      </c>
      <c r="BB36" s="9">
        <f t="shared" si="12"/>
        <v>0</v>
      </c>
      <c r="BC36" s="9">
        <f t="shared" si="60"/>
        <v>10.133333333333333</v>
      </c>
      <c r="BD36" s="9">
        <f t="shared" si="13"/>
        <v>0</v>
      </c>
      <c r="BE36" s="9">
        <f t="shared" si="61"/>
        <v>153.07572874980866</v>
      </c>
      <c r="BF36" s="2">
        <f>[1]!ErlangC_Agents(BB36/60,BC$3,0.9,BD$3/60)</f>
        <v>1</v>
      </c>
      <c r="BG36" s="10">
        <f t="shared" si="62"/>
        <v>3.0266825965750699</v>
      </c>
      <c r="BH36" s="10">
        <f t="shared" si="14"/>
        <v>0</v>
      </c>
      <c r="BI36" s="2">
        <f>[1]!ErlangC_Agents(BE36/60/BB$7,BC$6,0.8,BD$6/60)</f>
        <v>27</v>
      </c>
      <c r="BJ36" s="14">
        <f t="shared" si="15"/>
        <v>31.026682596575071</v>
      </c>
      <c r="BK36" s="6">
        <f>[1]!ErlangC_ServiceLevel(BB36/60,BC$3,BF36*(1-BB$16),BD$3/60)</f>
        <v>1</v>
      </c>
      <c r="BL36" s="6">
        <f>[1]!ErlangC_ServiceLevel(BE36/60/BB$7,BC$6,BI36*(1-BB$16),BD$6/60)</f>
        <v>0.69253549479790022</v>
      </c>
      <c r="BM36" s="14">
        <f>[1]!ErlangC_ASA(BB36/60,BC$3,BF36*(1-BB$16))*60</f>
        <v>0</v>
      </c>
      <c r="BN36" s="17">
        <f>[2]!Abandon(BF36,BE$3,BB36,BC$3*60)</f>
        <v>0</v>
      </c>
      <c r="BO36" s="6">
        <f t="shared" si="63"/>
        <v>0.74749802998883297</v>
      </c>
      <c r="BQ36" s="8">
        <v>0.41666666666666669</v>
      </c>
      <c r="BR36" s="13">
        <v>8.2004854687397488E-2</v>
      </c>
      <c r="BS36" s="9">
        <f t="shared" si="16"/>
        <v>0</v>
      </c>
      <c r="BT36" s="9">
        <f t="shared" si="64"/>
        <v>9.4623655913978499</v>
      </c>
      <c r="BU36" s="9">
        <f t="shared" si="17"/>
        <v>0</v>
      </c>
      <c r="BV36" s="9">
        <f t="shared" si="65"/>
        <v>141.52450728308921</v>
      </c>
      <c r="BW36" s="2" t="e">
        <f ca="1">[3]!ErlangC_Agents(BS36/60,BT$3,0.9,BU$3/60)</f>
        <v>#NAME?</v>
      </c>
      <c r="BX36" s="10">
        <f t="shared" si="66"/>
        <v>2.8262740715047343</v>
      </c>
      <c r="BY36" s="10">
        <f t="shared" si="18"/>
        <v>0</v>
      </c>
      <c r="BZ36" s="2">
        <f>[1]!ErlangC_Agents(BV36/60/BS$7,BT$6,0.8,BU$6/60)</f>
        <v>25</v>
      </c>
      <c r="CA36" s="14" t="e">
        <f t="shared" ca="1" si="19"/>
        <v>#NAME?</v>
      </c>
      <c r="CB36" s="6" t="e">
        <f ca="1">[3]!ErlangC_ServiceLevel(BS36/60,BT$3,BW36*(1-BS$16),BU$3/60)</f>
        <v>#NAME?</v>
      </c>
      <c r="CC36" s="6">
        <f>[1]!ErlangC_ServiceLevel(BV36/60/BS$7,BT$6,BZ36*(1-BS$16),BU$6/60)</f>
        <v>0.65961507358958715</v>
      </c>
      <c r="CD36" s="14" t="e">
        <f ca="1">[3]!ErlangC_ASA(BS36/60,BT$3,BW36*(1-BS$16))*60</f>
        <v>#NAME?</v>
      </c>
      <c r="CE36" s="17" t="e">
        <f ca="1">[4]!Abandon(BW36,BV$3,BS36,BT$3*60)</f>
        <v>#NAME?</v>
      </c>
      <c r="CF36" s="6" t="e">
        <f t="shared" ca="1" si="67"/>
        <v>#NAME?</v>
      </c>
      <c r="CH36" s="8">
        <v>0.41666666666666669</v>
      </c>
      <c r="CI36" s="13">
        <v>8.2004854687397488E-2</v>
      </c>
      <c r="CJ36" s="9">
        <f t="shared" si="20"/>
        <v>0</v>
      </c>
      <c r="CK36" s="9">
        <f t="shared" si="68"/>
        <v>8.8888888888888893</v>
      </c>
      <c r="CL36" s="9">
        <f t="shared" si="21"/>
        <v>0</v>
      </c>
      <c r="CM36" s="9">
        <f t="shared" si="69"/>
        <v>150.34223359356204</v>
      </c>
      <c r="CN36" s="2">
        <f>[1]!ErlangC_Agents(CJ36/60,CK$3,0.9,CL$3/60)</f>
        <v>1</v>
      </c>
      <c r="CO36" s="10">
        <f t="shared" si="70"/>
        <v>2.6549847338377806</v>
      </c>
      <c r="CP36" s="10">
        <f t="shared" si="22"/>
        <v>0</v>
      </c>
      <c r="CQ36" s="2">
        <f>[1]!ErlangC_Agents(CM36/60/CJ$7,CK$6,0.8,CL$6/60)</f>
        <v>27</v>
      </c>
      <c r="CR36" s="14">
        <f t="shared" si="23"/>
        <v>30.654984733837779</v>
      </c>
      <c r="CS36" s="6">
        <f>[1]!ErlangC_ServiceLevel(CJ36/60,CK$3,CN36*(1-CJ$16),CL$3/60)</f>
        <v>1</v>
      </c>
      <c r="CT36" s="6">
        <f>[1]!ErlangC_ServiceLevel(CM36/60/CJ$7,CK$6,CQ36*(1-CJ$16),CL$6/60)</f>
        <v>0.69477043179770337</v>
      </c>
      <c r="CU36" s="14">
        <f>[1]!ErlangC_ASA(CJ36/60,CK$3,CN36*(1-CJ$16))*60</f>
        <v>0</v>
      </c>
      <c r="CV36" s="17">
        <f>[2]!Abandon(CN36,CM$3,CJ36,CK$3*60)</f>
        <v>0</v>
      </c>
      <c r="CW36" s="6">
        <f t="shared" si="71"/>
        <v>0.74894649672019664</v>
      </c>
      <c r="CY36" s="8">
        <v>0.41666666666666669</v>
      </c>
      <c r="CZ36" s="13">
        <v>8.2004854687397488E-2</v>
      </c>
      <c r="DA36" s="9">
        <f t="shared" si="24"/>
        <v>0</v>
      </c>
      <c r="DB36" s="9">
        <f t="shared" si="72"/>
        <v>2.580645161290323</v>
      </c>
      <c r="DC36" s="9">
        <f t="shared" si="25"/>
        <v>0</v>
      </c>
      <c r="DD36" s="9">
        <f t="shared" si="73"/>
        <v>100.52207993939047</v>
      </c>
      <c r="DE36" s="2">
        <f>[1]!ErlangC_Agents(DA36/60,DB$3,0.9,DC$3/60)</f>
        <v>1</v>
      </c>
      <c r="DF36" s="10">
        <f t="shared" si="74"/>
        <v>0.77080201950129135</v>
      </c>
      <c r="DG36" s="10">
        <f t="shared" si="26"/>
        <v>0</v>
      </c>
      <c r="DH36" s="2">
        <f>[1]!ErlangC_Agents(DD36/60/DA$7,DB$6,0.8,DC$6/60)</f>
        <v>13</v>
      </c>
      <c r="DI36" s="14">
        <f t="shared" si="27"/>
        <v>14.770802019501291</v>
      </c>
      <c r="DJ36" s="6">
        <f>[1]!ErlangC_ServiceLevel(DA36/60,DB$3,DE36*(1-DA$16),DC$3/60)</f>
        <v>1</v>
      </c>
      <c r="DK36" s="6">
        <f>[1]!ErlangC_ServiceLevel(DD36/60/DA$7,DB$6,DH36*(1-DA$16),DC$6/60)</f>
        <v>0.69668585592463494</v>
      </c>
      <c r="DL36" s="14">
        <f>[1]!ErlangC_ASA(DA36/60,DB$3,DE36*(1-DA$16))*60</f>
        <v>0</v>
      </c>
      <c r="DM36" s="17">
        <f>[2]!Abandon(DE36,DD$3,DA36,DB$3*60)</f>
        <v>0</v>
      </c>
      <c r="DN36" s="6">
        <f t="shared" si="75"/>
        <v>0.67725766931771303</v>
      </c>
      <c r="DP36" s="8">
        <v>0.41666666666666669</v>
      </c>
      <c r="DQ36" s="13">
        <v>8.2004854687397488E-2</v>
      </c>
      <c r="DR36" s="9">
        <f t="shared" si="28"/>
        <v>0</v>
      </c>
      <c r="DS36" s="9">
        <f t="shared" si="76"/>
        <v>2.580645161290323</v>
      </c>
      <c r="DT36" s="9">
        <f t="shared" si="29"/>
        <v>0</v>
      </c>
      <c r="DU36" s="9">
        <f t="shared" si="77"/>
        <v>100.52207993939047</v>
      </c>
      <c r="DV36" s="2">
        <f>[1]!ErlangC_Agents(DR36/60,DS$3,0.9,DT$3/60)</f>
        <v>1</v>
      </c>
      <c r="DW36" s="10">
        <f t="shared" si="78"/>
        <v>0.77080201950129135</v>
      </c>
      <c r="DX36" s="10">
        <f t="shared" si="30"/>
        <v>0</v>
      </c>
      <c r="DY36" s="2">
        <f>[1]!ErlangC_Agents(DU36/60/DR$7,DS$6,0.8,DT$6/60)</f>
        <v>13</v>
      </c>
      <c r="DZ36" s="14">
        <f t="shared" si="31"/>
        <v>14.770802019501291</v>
      </c>
      <c r="EA36" s="6">
        <f>[1]!ErlangC_ServiceLevel(DR36/60,DS$3,DV36*(1-DR$16),DT$3/60)</f>
        <v>1</v>
      </c>
      <c r="EB36" s="6">
        <f>[1]!ErlangC_ServiceLevel(DU36/60/DR$7,DS$6,DY36*(1-DR$16),DT$6/60)</f>
        <v>0.69668585592463494</v>
      </c>
      <c r="EC36" s="14">
        <f>[1]!ErlangC_ASA(DR36/60,DS$3,DV36*(1-DR$16))*60</f>
        <v>0</v>
      </c>
      <c r="ED36" s="17">
        <f>[2]!Abandon(DV36,DU$3,DR36,DS$3*60)</f>
        <v>0</v>
      </c>
      <c r="EE36" s="6">
        <f t="shared" si="79"/>
        <v>0.67725766931771303</v>
      </c>
      <c r="EG36" s="8">
        <v>0.41666666666666669</v>
      </c>
      <c r="EH36" s="13">
        <v>8.2004854687397488E-2</v>
      </c>
      <c r="EI36" s="9">
        <f t="shared" si="32"/>
        <v>0</v>
      </c>
      <c r="EJ36" s="9">
        <f t="shared" si="80"/>
        <v>2.6666666666666665</v>
      </c>
      <c r="EK36" s="9">
        <f t="shared" si="33"/>
        <v>0</v>
      </c>
      <c r="EL36" s="9">
        <f t="shared" si="81"/>
        <v>106.60631109361674</v>
      </c>
      <c r="EM36" s="2">
        <f>[1]!ErlangC_Agents(EI36/60,EJ$3,0.9,EK$3/60)</f>
        <v>1</v>
      </c>
      <c r="EN36" s="10">
        <f t="shared" si="82"/>
        <v>0.79649542015133412</v>
      </c>
      <c r="EO36" s="10">
        <f t="shared" si="34"/>
        <v>0</v>
      </c>
      <c r="EP36" s="2">
        <f>[1]!ErlangC_Agents(EL36/60/EI$7,EJ$6,0.8,EK$6/60)</f>
        <v>14</v>
      </c>
      <c r="EQ36" s="14">
        <f t="shared" si="35"/>
        <v>15.796495420151334</v>
      </c>
      <c r="ER36" s="6">
        <f>[1]!ErlangC_ServiceLevel(EI36/60,EJ$3,EM36*(1-EI$16),EK$3/60)</f>
        <v>1</v>
      </c>
      <c r="ES36" s="6">
        <f>[1]!ErlangC_ServiceLevel(EL36/60/EI$7,EJ$6,EP36*(1-EI$16),EK$6/60)</f>
        <v>0.75009573725065626</v>
      </c>
      <c r="ET36" s="14">
        <f>[1]!ErlangC_ASA(EI36/60,EJ$3,EM36*(1-EI$16))*60</f>
        <v>0</v>
      </c>
      <c r="EU36" s="17">
        <f>[2]!Abandon(EM36,EL$3,EI36,EJ$3*60)</f>
        <v>0</v>
      </c>
      <c r="EV36" s="6">
        <f t="shared" si="83"/>
        <v>0.6708719985979521</v>
      </c>
      <c r="EX36" s="8">
        <v>0.41666666666666669</v>
      </c>
      <c r="EY36" s="13">
        <v>8.2004854687397488E-2</v>
      </c>
      <c r="EZ36" s="9">
        <f t="shared" si="36"/>
        <v>0</v>
      </c>
      <c r="FA36" s="9">
        <f t="shared" si="84"/>
        <v>2.580645161290323</v>
      </c>
      <c r="FB36" s="9">
        <f t="shared" si="37"/>
        <v>0</v>
      </c>
      <c r="FC36" s="9">
        <f t="shared" si="85"/>
        <v>95.231444153106764</v>
      </c>
      <c r="FD36" s="2">
        <f>[1]!ErlangC_Agents(EZ36/60,FA$3,0.9,FB$3/60)</f>
        <v>1</v>
      </c>
      <c r="FE36" s="10">
        <f t="shared" si="86"/>
        <v>0.77080201950129135</v>
      </c>
      <c r="FF36" s="10">
        <f t="shared" si="38"/>
        <v>0</v>
      </c>
      <c r="FG36" s="2">
        <f>[1]!ErlangC_Agents(FC36/60/EZ$7,FA$6,0.8,FB$6/60)</f>
        <v>13</v>
      </c>
      <c r="FH36" s="14">
        <f t="shared" si="39"/>
        <v>14.770802019501291</v>
      </c>
      <c r="FI36" s="6">
        <f>[1]!ErlangC_ServiceLevel(EZ36/60,FA$3,FD36*(1-EZ$16),FB$3/60)</f>
        <v>1</v>
      </c>
      <c r="FJ36" s="6">
        <f>[1]!ErlangC_ServiceLevel(FC36/60/EZ$7,FA$6,FG36*(1-EZ$16),FB$6/60)</f>
        <v>0.77774381575076079</v>
      </c>
      <c r="FK36" s="14">
        <f>[1]!ErlangC_ASA(EZ36/60,FA$3,FD36*(1-EZ$16))*60</f>
        <v>0</v>
      </c>
      <c r="FL36" s="17">
        <f>[2]!Abandon(FD36,FC$3,EZ36,FA$3*60)</f>
        <v>0</v>
      </c>
      <c r="FM36" s="6">
        <f t="shared" si="87"/>
        <v>0.6431450954561907</v>
      </c>
      <c r="FO36" s="8">
        <v>0.41666666666666669</v>
      </c>
      <c r="FP36" s="13">
        <v>8.2004854687397488E-2</v>
      </c>
      <c r="FQ36" s="9">
        <f t="shared" si="40"/>
        <v>0</v>
      </c>
      <c r="FR36" s="9">
        <f t="shared" si="88"/>
        <v>2.6666666666666665</v>
      </c>
      <c r="FS36" s="9">
        <f t="shared" si="41"/>
        <v>0</v>
      </c>
      <c r="FT36" s="9">
        <f t="shared" si="89"/>
        <v>98.405825624876982</v>
      </c>
      <c r="FU36" s="2">
        <f>[1]!ErlangC_Agents(FQ36/60,FR$3,0.9,FS$3/60)</f>
        <v>1</v>
      </c>
      <c r="FV36" s="10">
        <f t="shared" si="90"/>
        <v>0.79649542015133412</v>
      </c>
      <c r="FW36" s="10">
        <f t="shared" si="42"/>
        <v>0</v>
      </c>
      <c r="FX36" s="2">
        <f>[1]!ErlangC_Agents(FT36/60/FQ$7,FR$6,0.8,FS$6/60)</f>
        <v>13</v>
      </c>
      <c r="FY36" s="14">
        <f t="shared" si="43"/>
        <v>14.796495420151334</v>
      </c>
      <c r="FZ36" s="6">
        <f>[1]!ErlangC_ServiceLevel(FQ36/60,FR$3,FU36*(1-FQ$16),FS$3/60)</f>
        <v>1</v>
      </c>
      <c r="GA36" s="6">
        <f>[1]!ErlangC_ServiceLevel(FT36/60/FQ$7,FR$6,FX36*(1-FQ$16),FS$6/60)</f>
        <v>0.73128378670281902</v>
      </c>
      <c r="GB36" s="14">
        <f>[1]!ErlangC_ASA(FQ36/60,FR$3,FU36*(1-FQ$16))*60</f>
        <v>0</v>
      </c>
      <c r="GC36" s="17">
        <f>[2]!Abandon(FU36,FT$3,FQ36,FR$3*60)</f>
        <v>0</v>
      </c>
      <c r="GD36" s="6">
        <f t="shared" si="91"/>
        <v>0.66342924851792173</v>
      </c>
      <c r="GF36" s="8">
        <v>0.41666666666666669</v>
      </c>
      <c r="GG36" s="13">
        <v>8.2004854687397488E-2</v>
      </c>
      <c r="GH36" s="9">
        <f t="shared" si="44"/>
        <v>0</v>
      </c>
      <c r="GI36" s="9">
        <f t="shared" si="92"/>
        <v>2.580645161290323</v>
      </c>
      <c r="GJ36" s="9">
        <f t="shared" si="45"/>
        <v>0</v>
      </c>
      <c r="GK36" s="9">
        <f t="shared" si="93"/>
        <v>103.16739783253232</v>
      </c>
      <c r="GL36" s="2">
        <f>[1]!ErlangC_Agents(GH36/60,GI$3,0.9,GJ$3/60)</f>
        <v>1</v>
      </c>
      <c r="GM36" s="10">
        <f t="shared" si="94"/>
        <v>0.77080201950129135</v>
      </c>
      <c r="GN36" s="10">
        <f t="shared" si="46"/>
        <v>0</v>
      </c>
      <c r="GO36" s="2">
        <f>[1]!ErlangC_Agents(GK36/60/GH$7,GI$6,0.8,GJ$6/60)</f>
        <v>14</v>
      </c>
      <c r="GP36" s="14">
        <f t="shared" si="47"/>
        <v>15.770802019501291</v>
      </c>
      <c r="GQ36" s="6">
        <f>[1]!ErlangC_ServiceLevel(GH36/60,GI$3,GL36*(1-GH$16),GJ$3/60)</f>
        <v>1</v>
      </c>
      <c r="GR36" s="6">
        <f>[1]!ErlangC_ServiceLevel(GK36/60/GH$7,GI$6,GO36*(1-GH$16),GJ$6/60)</f>
        <v>0.79565046145842933</v>
      </c>
      <c r="GS36" s="14">
        <f>[1]!ErlangC_ASA(GH36/60,GI$3,GL36*(1-GH$16))*60</f>
        <v>0</v>
      </c>
      <c r="GT36" s="17">
        <f>[2]!Abandon(GL36,GK$3,GH36,GI$3*60)</f>
        <v>0</v>
      </c>
      <c r="GU36" s="6">
        <f t="shared" si="95"/>
        <v>0.65028867742055385</v>
      </c>
    </row>
    <row r="37" spans="1:203">
      <c r="A37" s="8">
        <v>0.45833333333333331</v>
      </c>
      <c r="B37" s="13">
        <v>8.0911456624898848E-2</v>
      </c>
      <c r="C37" s="9">
        <f t="shared" si="0"/>
        <v>0</v>
      </c>
      <c r="D37" s="9">
        <f t="shared" si="48"/>
        <v>10.322580645161292</v>
      </c>
      <c r="E37" s="9">
        <f t="shared" si="1"/>
        <v>0</v>
      </c>
      <c r="F37" s="9">
        <f t="shared" si="49"/>
        <v>167.56501662317763</v>
      </c>
      <c r="G37" s="2" t="e">
        <f ca="1">[3]!ErlangC_Agents(C37/60,D$3,0.9,E$3/60)</f>
        <v>#NAME?</v>
      </c>
      <c r="H37" s="10">
        <f t="shared" si="50"/>
        <v>2.7748872702046485</v>
      </c>
      <c r="I37" s="10">
        <f t="shared" si="2"/>
        <v>0</v>
      </c>
      <c r="J37" s="2">
        <f>[1]!ErlangC_Agents(F37/60/C$7,D$6,0.8,E$6/60)</f>
        <v>26</v>
      </c>
      <c r="K37" s="14" t="e">
        <f t="shared" ca="1" si="3"/>
        <v>#NAME?</v>
      </c>
      <c r="L37" s="6" t="e">
        <f ca="1">[1]!ErlangC_ServiceLevel(C37/60,D$3,G37*(1-C$16),E$3/60)</f>
        <v>#VALUE!</v>
      </c>
      <c r="M37" s="6">
        <f>[1]!ErlangC_ServiceLevel(F37/60/C$7,D$6,J37*(1-C$16),E$6/60)</f>
        <v>0.62067489819652888</v>
      </c>
      <c r="N37" s="14" t="e">
        <f ca="1">[1]!ErlangC_ASA(C37/60,D$3,G37*(1-C$16))*60</f>
        <v>#VALUE!</v>
      </c>
      <c r="O37" s="17" t="e">
        <f ca="1">[4]!Abandon(G37,F$3,C37,D$3*60)</f>
        <v>#NAME?</v>
      </c>
      <c r="P37" s="6" t="e">
        <f t="shared" ca="1" si="51"/>
        <v>#NAME?</v>
      </c>
      <c r="R37" s="8">
        <v>0.45833333333333331</v>
      </c>
      <c r="S37" s="13">
        <v>8.0911456624898848E-2</v>
      </c>
      <c r="T37" s="9">
        <f t="shared" si="4"/>
        <v>0</v>
      </c>
      <c r="U37" s="9">
        <f t="shared" si="52"/>
        <v>9.5238095238095237</v>
      </c>
      <c r="V37" s="9">
        <f t="shared" si="5"/>
        <v>0</v>
      </c>
      <c r="W37" s="9">
        <f t="shared" si="53"/>
        <v>170.20302840023365</v>
      </c>
      <c r="X37" s="2" t="e">
        <f ca="1">[3]!ErlangC_Agents(T37/60,U$3,0.9,V$3/60)</f>
        <v>#NAME?</v>
      </c>
      <c r="Y37" s="10">
        <f t="shared" si="54"/>
        <v>2.8446265005404792</v>
      </c>
      <c r="Z37" s="10">
        <f t="shared" si="6"/>
        <v>0</v>
      </c>
      <c r="AA37" s="2">
        <f>[1]!ErlangC_Agents(W37/60/T$7,U$6,0.8,V$6/60)</f>
        <v>29</v>
      </c>
      <c r="AB37" s="14" t="e">
        <f t="shared" ca="1" si="7"/>
        <v>#NAME?</v>
      </c>
      <c r="AC37" s="6" t="e">
        <f ca="1">[1]!ErlangC_ServiceLevel(T37/60,U$3,X37*(1-T$16),V$3/60)</f>
        <v>#VALUE!</v>
      </c>
      <c r="AD37" s="6">
        <f>[1]!ErlangC_ServiceLevel(W37/60/T$7,U$6,AA37*(1-T$16),V$6/60)</f>
        <v>0.62627328751077505</v>
      </c>
      <c r="AE37" s="14" t="e">
        <f ca="1">[1]!ErlangC_ASA(T37/60,U$3,X37*(1-T$16))*60</f>
        <v>#VALUE!</v>
      </c>
      <c r="AF37" s="17" t="e">
        <f ca="1">[4]!Abandon(X37,W$3,T37,U$3*60)</f>
        <v>#NAME?</v>
      </c>
      <c r="AG37" s="6" t="e">
        <f t="shared" ca="1" si="55"/>
        <v>#NAME?</v>
      </c>
      <c r="AI37" s="8">
        <v>0.45833333333333331</v>
      </c>
      <c r="AJ37" s="13">
        <v>8.0911456624898848E-2</v>
      </c>
      <c r="AK37" s="9">
        <f t="shared" si="8"/>
        <v>0</v>
      </c>
      <c r="AL37" s="9">
        <f t="shared" si="56"/>
        <v>10.666666666666666</v>
      </c>
      <c r="AM37" s="9">
        <f t="shared" si="9"/>
        <v>0</v>
      </c>
      <c r="AN37" s="9">
        <f t="shared" si="57"/>
        <v>159.21286626189774</v>
      </c>
      <c r="AO37" s="2" t="e">
        <f ca="1">[3]!ErlangC_Agents(AK37/60,AL$3,0.9,AM$3/60)</f>
        <v>#NAME?</v>
      </c>
      <c r="AP37" s="10">
        <f t="shared" si="58"/>
        <v>3.1859816806053365</v>
      </c>
      <c r="AQ37" s="10">
        <f t="shared" si="10"/>
        <v>0</v>
      </c>
      <c r="AR37" s="2">
        <f>[1]!ErlangC_Agents(AN37/60/AK$7,AL$6,0.8,AM$6/60)</f>
        <v>28</v>
      </c>
      <c r="AS37" s="14" t="e">
        <f t="shared" ca="1" si="11"/>
        <v>#NAME?</v>
      </c>
      <c r="AT37" s="6" t="e">
        <f ca="1">[1]!ErlangC_ServiceLevel(AK37/60,AL$3,AO37*(1-AK$16),AM$3/60)</f>
        <v>#VALUE!</v>
      </c>
      <c r="AU37" s="6">
        <f>[1]!ErlangC_ServiceLevel(AN37/60/AK$7,AL$6,AR37*(1-AK$16),AM$6/60)</f>
        <v>0.65403380977017633</v>
      </c>
      <c r="AV37" s="14" t="e">
        <f ca="1">[1]!ErlangC_ASA(AK37/60,AL$3,AO37*(1-AK$16))*60</f>
        <v>#VALUE!</v>
      </c>
      <c r="AW37" s="17" t="e">
        <f ca="1">[4]!Abandon(AO37,AN$3,AK37,AL$3*60)</f>
        <v>#NAME?</v>
      </c>
      <c r="AX37" s="6" t="e">
        <f t="shared" ca="1" si="59"/>
        <v>#NAME?</v>
      </c>
      <c r="AZ37" s="8">
        <v>0.45833333333333331</v>
      </c>
      <c r="BA37" s="13">
        <v>8.0911456624898848E-2</v>
      </c>
      <c r="BB37" s="9">
        <f t="shared" si="12"/>
        <v>0</v>
      </c>
      <c r="BC37" s="9">
        <f t="shared" si="60"/>
        <v>10.133333333333333</v>
      </c>
      <c r="BD37" s="9">
        <f t="shared" si="13"/>
        <v>0</v>
      </c>
      <c r="BE37" s="9">
        <f t="shared" si="61"/>
        <v>151.03471903314451</v>
      </c>
      <c r="BF37" s="2">
        <f>[1]!ErlangC_Agents(BB37/60,BC$3,0.9,BD$3/60)</f>
        <v>1</v>
      </c>
      <c r="BG37" s="10">
        <f t="shared" si="62"/>
        <v>3.0266825965750699</v>
      </c>
      <c r="BH37" s="10">
        <f t="shared" si="14"/>
        <v>0</v>
      </c>
      <c r="BI37" s="2">
        <f>[1]!ErlangC_Agents(BE37/60/BB$7,BC$6,0.8,BD$6/60)</f>
        <v>26</v>
      </c>
      <c r="BJ37" s="14">
        <f t="shared" si="15"/>
        <v>30.026682596575071</v>
      </c>
      <c r="BK37" s="6">
        <f>[1]!ErlangC_ServiceLevel(BB37/60,BC$3,BF37*(1-BB$16),BD$3/60)</f>
        <v>1</v>
      </c>
      <c r="BL37" s="6">
        <f>[1]!ErlangC_ServiceLevel(BE37/60/BB$7,BC$6,BI37*(1-BB$16),BD$6/60)</f>
        <v>0.60378160996365027</v>
      </c>
      <c r="BM37" s="14">
        <f>[1]!ErlangC_ASA(BB37/60,BC$3,BF37*(1-BB$16))*60</f>
        <v>0</v>
      </c>
      <c r="BN37" s="17">
        <f>[2]!Abandon(BF37,BE$3,BB37,BC$3*60)</f>
        <v>0</v>
      </c>
      <c r="BO37" s="6">
        <f t="shared" si="63"/>
        <v>0.76284387309970414</v>
      </c>
      <c r="BQ37" s="8">
        <v>0.45833333333333331</v>
      </c>
      <c r="BR37" s="13">
        <v>8.0911456624898848E-2</v>
      </c>
      <c r="BS37" s="9">
        <f t="shared" si="16"/>
        <v>0</v>
      </c>
      <c r="BT37" s="9">
        <f t="shared" si="64"/>
        <v>9.4623655913978499</v>
      </c>
      <c r="BU37" s="9">
        <f t="shared" si="17"/>
        <v>0</v>
      </c>
      <c r="BV37" s="9">
        <f t="shared" si="65"/>
        <v>139.637513852648</v>
      </c>
      <c r="BW37" s="2" t="e">
        <f ca="1">[3]!ErlangC_Agents(BS37/60,BT$3,0.9,BU$3/60)</f>
        <v>#NAME?</v>
      </c>
      <c r="BX37" s="10">
        <f t="shared" si="66"/>
        <v>2.8262740715047343</v>
      </c>
      <c r="BY37" s="10">
        <f t="shared" si="18"/>
        <v>0</v>
      </c>
      <c r="BZ37" s="2">
        <f>[1]!ErlangC_Agents(BV37/60/BS$7,BT$6,0.8,BU$6/60)</f>
        <v>25</v>
      </c>
      <c r="CA37" s="14" t="e">
        <f t="shared" ca="1" si="19"/>
        <v>#NAME?</v>
      </c>
      <c r="CB37" s="6" t="e">
        <f ca="1">[3]!ErlangC_ServiceLevel(BS37/60,BT$3,BW37*(1-BS$16),BU$3/60)</f>
        <v>#NAME?</v>
      </c>
      <c r="CC37" s="6">
        <f>[1]!ErlangC_ServiceLevel(BV37/60/BS$7,BT$6,BZ37*(1-BS$16),BU$6/60)</f>
        <v>0.69434397694795769</v>
      </c>
      <c r="CD37" s="14" t="e">
        <f ca="1">[3]!ErlangC_ASA(BS37/60,BT$3,BW37*(1-BS$16))*60</f>
        <v>#NAME?</v>
      </c>
      <c r="CE37" s="17" t="e">
        <f ca="1">[4]!Abandon(BW37,BV$3,BS37,BT$3*60)</f>
        <v>#NAME?</v>
      </c>
      <c r="CF37" s="6" t="e">
        <f t="shared" ca="1" si="67"/>
        <v>#NAME?</v>
      </c>
      <c r="CH37" s="8">
        <v>0.45833333333333331</v>
      </c>
      <c r="CI37" s="13">
        <v>8.0911456624898848E-2</v>
      </c>
      <c r="CJ37" s="9">
        <f t="shared" si="20"/>
        <v>0</v>
      </c>
      <c r="CK37" s="9">
        <f t="shared" si="68"/>
        <v>8.8888888888888893</v>
      </c>
      <c r="CL37" s="9">
        <f t="shared" si="21"/>
        <v>0</v>
      </c>
      <c r="CM37" s="9">
        <f t="shared" si="69"/>
        <v>148.33767047898121</v>
      </c>
      <c r="CN37" s="2">
        <f>[1]!ErlangC_Agents(CJ37/60,CK$3,0.9,CL$3/60)</f>
        <v>1</v>
      </c>
      <c r="CO37" s="10">
        <f t="shared" si="70"/>
        <v>2.6549847338377806</v>
      </c>
      <c r="CP37" s="10">
        <f t="shared" si="22"/>
        <v>0</v>
      </c>
      <c r="CQ37" s="2">
        <f>[1]!ErlangC_Agents(CM37/60/CJ$7,CK$6,0.8,CL$6/60)</f>
        <v>26</v>
      </c>
      <c r="CR37" s="14">
        <f t="shared" si="23"/>
        <v>29.654984733837779</v>
      </c>
      <c r="CS37" s="6">
        <f>[1]!ErlangC_ServiceLevel(CJ37/60,CK$3,CN37*(1-CJ$16),CL$3/60)</f>
        <v>1</v>
      </c>
      <c r="CT37" s="6">
        <f>[1]!ErlangC_ServiceLevel(CM37/60/CJ$7,CK$6,CQ37*(1-CJ$16),CL$6/60)</f>
        <v>0.60667277564389333</v>
      </c>
      <c r="CU37" s="14">
        <f>[1]!ErlangC_ASA(CJ37/60,CK$3,CN37*(1-CJ$16))*60</f>
        <v>0</v>
      </c>
      <c r="CV37" s="17">
        <f>[2]!Abandon(CN37,CM$3,CJ37,CK$3*60)</f>
        <v>0</v>
      </c>
      <c r="CW37" s="6">
        <f t="shared" si="71"/>
        <v>0.76454523472819635</v>
      </c>
      <c r="CY37" s="8">
        <v>0.45833333333333331</v>
      </c>
      <c r="CZ37" s="13">
        <v>8.0911456624898848E-2</v>
      </c>
      <c r="DA37" s="9">
        <f t="shared" si="24"/>
        <v>0</v>
      </c>
      <c r="DB37" s="9">
        <f t="shared" si="72"/>
        <v>2.580645161290323</v>
      </c>
      <c r="DC37" s="9">
        <f t="shared" si="25"/>
        <v>0</v>
      </c>
      <c r="DD37" s="9">
        <f t="shared" si="73"/>
        <v>99.18178554019859</v>
      </c>
      <c r="DE37" s="2">
        <f>[1]!ErlangC_Agents(DA37/60,DB$3,0.9,DC$3/60)</f>
        <v>1</v>
      </c>
      <c r="DF37" s="10">
        <f t="shared" si="74"/>
        <v>0.77080201950129135</v>
      </c>
      <c r="DG37" s="10">
        <f t="shared" si="26"/>
        <v>0</v>
      </c>
      <c r="DH37" s="2">
        <f>[1]!ErlangC_Agents(DD37/60/DA$7,DB$6,0.8,DC$6/60)</f>
        <v>13</v>
      </c>
      <c r="DI37" s="14">
        <f t="shared" si="27"/>
        <v>14.770802019501291</v>
      </c>
      <c r="DJ37" s="6">
        <f>[1]!ErlangC_ServiceLevel(DA37/60,DB$3,DE37*(1-DA$16),DC$3/60)</f>
        <v>1</v>
      </c>
      <c r="DK37" s="6">
        <f>[1]!ErlangC_ServiceLevel(DD37/60/DA$7,DB$6,DH37*(1-DA$16),DC$6/60)</f>
        <v>0.71894472342819049</v>
      </c>
      <c r="DL37" s="14">
        <f>[1]!ErlangC_ASA(DA37/60,DB$3,DE37*(1-DA$16))*60</f>
        <v>0</v>
      </c>
      <c r="DM37" s="17">
        <f>[2]!Abandon(DE37,DD$3,DA37,DB$3*60)</f>
        <v>0</v>
      </c>
      <c r="DN37" s="6">
        <f t="shared" si="75"/>
        <v>0.66861581727279396</v>
      </c>
      <c r="DP37" s="8">
        <v>0.45833333333333331</v>
      </c>
      <c r="DQ37" s="13">
        <v>8.0911456624898848E-2</v>
      </c>
      <c r="DR37" s="9">
        <f t="shared" si="28"/>
        <v>0</v>
      </c>
      <c r="DS37" s="9">
        <f t="shared" si="76"/>
        <v>2.580645161290323</v>
      </c>
      <c r="DT37" s="9">
        <f t="shared" si="29"/>
        <v>0</v>
      </c>
      <c r="DU37" s="9">
        <f t="shared" si="77"/>
        <v>99.18178554019859</v>
      </c>
      <c r="DV37" s="2">
        <f>[1]!ErlangC_Agents(DR37/60,DS$3,0.9,DT$3/60)</f>
        <v>1</v>
      </c>
      <c r="DW37" s="10">
        <f t="shared" si="78"/>
        <v>0.77080201950129135</v>
      </c>
      <c r="DX37" s="10">
        <f t="shared" si="30"/>
        <v>0</v>
      </c>
      <c r="DY37" s="2">
        <f>[1]!ErlangC_Agents(DU37/60/DR$7,DS$6,0.8,DT$6/60)</f>
        <v>13</v>
      </c>
      <c r="DZ37" s="14">
        <f t="shared" si="31"/>
        <v>14.770802019501291</v>
      </c>
      <c r="EA37" s="6">
        <f>[1]!ErlangC_ServiceLevel(DR37/60,DS$3,DV37*(1-DR$16),DT$3/60)</f>
        <v>1</v>
      </c>
      <c r="EB37" s="6">
        <f>[1]!ErlangC_ServiceLevel(DU37/60/DR$7,DS$6,DY37*(1-DR$16),DT$6/60)</f>
        <v>0.71894472342819049</v>
      </c>
      <c r="EC37" s="14">
        <f>[1]!ErlangC_ASA(DR37/60,DS$3,DV37*(1-DR$16))*60</f>
        <v>0</v>
      </c>
      <c r="ED37" s="17">
        <f>[2]!Abandon(DV37,DU$3,DR37,DS$3*60)</f>
        <v>0</v>
      </c>
      <c r="EE37" s="6">
        <f t="shared" si="79"/>
        <v>0.66861581727279396</v>
      </c>
      <c r="EG37" s="8">
        <v>0.45833333333333331</v>
      </c>
      <c r="EH37" s="13">
        <v>8.0911456624898848E-2</v>
      </c>
      <c r="EI37" s="9">
        <f t="shared" si="32"/>
        <v>0</v>
      </c>
      <c r="EJ37" s="9">
        <f t="shared" si="80"/>
        <v>2.6666666666666665</v>
      </c>
      <c r="EK37" s="9">
        <f t="shared" si="33"/>
        <v>0</v>
      </c>
      <c r="EL37" s="9">
        <f t="shared" si="81"/>
        <v>105.1848936123685</v>
      </c>
      <c r="EM37" s="2">
        <f>[1]!ErlangC_Agents(EI37/60,EJ$3,0.9,EK$3/60)</f>
        <v>1</v>
      </c>
      <c r="EN37" s="10">
        <f t="shared" si="82"/>
        <v>0.79649542015133412</v>
      </c>
      <c r="EO37" s="10">
        <f t="shared" si="34"/>
        <v>0</v>
      </c>
      <c r="EP37" s="2">
        <f>[1]!ErlangC_Agents(EL37/60/EI$7,EJ$6,0.8,EK$6/60)</f>
        <v>14</v>
      </c>
      <c r="EQ37" s="14">
        <f t="shared" si="35"/>
        <v>15.796495420151334</v>
      </c>
      <c r="ER37" s="6">
        <f>[1]!ErlangC_ServiceLevel(EI37/60,EJ$3,EM37*(1-EI$16),EK$3/60)</f>
        <v>1</v>
      </c>
      <c r="ES37" s="6">
        <f>[1]!ErlangC_ServiceLevel(EL37/60/EI$7,EJ$6,EP37*(1-EI$16),EK$6/60)</f>
        <v>0.76973738026280147</v>
      </c>
      <c r="ET37" s="14">
        <f>[1]!ErlangC_ASA(EI37/60,EJ$3,EM37*(1-EI$16))*60</f>
        <v>0</v>
      </c>
      <c r="EU37" s="17">
        <f>[2]!Abandon(EM37,EL$3,EI37,EJ$3*60)</f>
        <v>0</v>
      </c>
      <c r="EV37" s="6">
        <f t="shared" si="83"/>
        <v>0.6623021804293272</v>
      </c>
      <c r="EX37" s="8">
        <v>0.45833333333333331</v>
      </c>
      <c r="EY37" s="13">
        <v>8.0911456624898848E-2</v>
      </c>
      <c r="EZ37" s="9">
        <f t="shared" si="36"/>
        <v>0</v>
      </c>
      <c r="FA37" s="9">
        <f t="shared" si="84"/>
        <v>2.580645161290323</v>
      </c>
      <c r="FB37" s="9">
        <f t="shared" si="37"/>
        <v>0</v>
      </c>
      <c r="FC37" s="9">
        <f t="shared" si="85"/>
        <v>93.961691564398663</v>
      </c>
      <c r="FD37" s="2">
        <f>[1]!ErlangC_Agents(EZ37/60,FA$3,0.9,FB$3/60)</f>
        <v>1</v>
      </c>
      <c r="FE37" s="10">
        <f t="shared" si="86"/>
        <v>0.77080201950129135</v>
      </c>
      <c r="FF37" s="10">
        <f t="shared" si="38"/>
        <v>0</v>
      </c>
      <c r="FG37" s="2">
        <f>[1]!ErlangC_Agents(FC37/60/EZ$7,FA$6,0.8,FB$6/60)</f>
        <v>13</v>
      </c>
      <c r="FH37" s="14">
        <f t="shared" si="39"/>
        <v>14.770802019501291</v>
      </c>
      <c r="FI37" s="6">
        <f>[1]!ErlangC_ServiceLevel(EZ37/60,FA$3,FD37*(1-EZ$16),FB$3/60)</f>
        <v>1</v>
      </c>
      <c r="FJ37" s="6">
        <f>[1]!ErlangC_ServiceLevel(FC37/60/EZ$7,FA$6,FG37*(1-EZ$16),FB$6/60)</f>
        <v>0.79459287519262534</v>
      </c>
      <c r="FK37" s="14">
        <f>[1]!ErlangC_ASA(EZ37/60,FA$3,FD37*(1-EZ$16))*60</f>
        <v>0</v>
      </c>
      <c r="FL37" s="17">
        <f>[2]!Abandon(FD37,FC$3,EZ37,FA$3*60)</f>
        <v>0</v>
      </c>
      <c r="FM37" s="6">
        <f t="shared" si="87"/>
        <v>0.63495807772942514</v>
      </c>
      <c r="FO37" s="8">
        <v>0.45833333333333331</v>
      </c>
      <c r="FP37" s="13">
        <v>8.0911456624898848E-2</v>
      </c>
      <c r="FQ37" s="9">
        <f t="shared" si="40"/>
        <v>0</v>
      </c>
      <c r="FR37" s="9">
        <f t="shared" si="88"/>
        <v>2.6666666666666665</v>
      </c>
      <c r="FS37" s="9">
        <f t="shared" si="41"/>
        <v>0</v>
      </c>
      <c r="FT37" s="9">
        <f t="shared" si="89"/>
        <v>97.093747949878619</v>
      </c>
      <c r="FU37" s="2">
        <f>[1]!ErlangC_Agents(FQ37/60,FR$3,0.9,FS$3/60)</f>
        <v>1</v>
      </c>
      <c r="FV37" s="10">
        <f t="shared" si="90"/>
        <v>0.79649542015133412</v>
      </c>
      <c r="FW37" s="10">
        <f t="shared" si="42"/>
        <v>0</v>
      </c>
      <c r="FX37" s="2">
        <f>[1]!ErlangC_Agents(FT37/60/FQ$7,FR$6,0.8,FS$6/60)</f>
        <v>13</v>
      </c>
      <c r="FY37" s="14">
        <f t="shared" si="43"/>
        <v>14.796495420151334</v>
      </c>
      <c r="FZ37" s="6">
        <f>[1]!ErlangC_ServiceLevel(FQ37/60,FR$3,FU37*(1-FQ$16),FS$3/60)</f>
        <v>1</v>
      </c>
      <c r="GA37" s="6">
        <f>[1]!ErlangC_ServiceLevel(FT37/60/FQ$7,FR$6,FX37*(1-FQ$16),FS$6/60)</f>
        <v>0.75125754778103948</v>
      </c>
      <c r="GB37" s="14">
        <f>[1]!ErlangC_ASA(FQ37/60,FR$3,FU37*(1-FQ$16))*60</f>
        <v>0</v>
      </c>
      <c r="GC37" s="17">
        <f>[2]!Abandon(FU37,FT$3,FQ37,FR$3*60)</f>
        <v>0</v>
      </c>
      <c r="GD37" s="6">
        <f t="shared" si="91"/>
        <v>0.65498402044039394</v>
      </c>
      <c r="GF37" s="8">
        <v>0.45833333333333331</v>
      </c>
      <c r="GG37" s="13">
        <v>8.0911456624898848E-2</v>
      </c>
      <c r="GH37" s="9">
        <f t="shared" si="44"/>
        <v>0</v>
      </c>
      <c r="GI37" s="9">
        <f t="shared" si="92"/>
        <v>2.580645161290323</v>
      </c>
      <c r="GJ37" s="9">
        <f t="shared" si="45"/>
        <v>0</v>
      </c>
      <c r="GK37" s="9">
        <f t="shared" si="93"/>
        <v>101.79183252809854</v>
      </c>
      <c r="GL37" s="2">
        <f>[1]!ErlangC_Agents(GH37/60,GI$3,0.9,GJ$3/60)</f>
        <v>1</v>
      </c>
      <c r="GM37" s="10">
        <f t="shared" si="94"/>
        <v>0.77080201950129135</v>
      </c>
      <c r="GN37" s="10">
        <f t="shared" si="46"/>
        <v>0</v>
      </c>
      <c r="GO37" s="2">
        <f>[1]!ErlangC_Agents(GK37/60/GH$7,GI$6,0.8,GJ$6/60)</f>
        <v>13</v>
      </c>
      <c r="GP37" s="14">
        <f t="shared" si="47"/>
        <v>14.770802019501291</v>
      </c>
      <c r="GQ37" s="6">
        <f>[1]!ErlangC_ServiceLevel(GH37/60,GI$3,GL37*(1-GH$16),GJ$3/60)</f>
        <v>1</v>
      </c>
      <c r="GR37" s="6">
        <f>[1]!ErlangC_ServiceLevel(GK37/60/GH$7,GI$6,GO37*(1-GH$16),GJ$6/60)</f>
        <v>0.67446561143597994</v>
      </c>
      <c r="GS37" s="14">
        <f>[1]!ErlangC_ASA(GH37/60,GI$3,GL37*(1-GH$16))*60</f>
        <v>0</v>
      </c>
      <c r="GT37" s="17">
        <f>[2]!Abandon(GL37,GK$3,GH37,GI$3*60)</f>
        <v>0</v>
      </c>
      <c r="GU37" s="6">
        <f t="shared" si="95"/>
        <v>0.68544468704447825</v>
      </c>
    </row>
    <row r="38" spans="1:203">
      <c r="A38" s="8">
        <v>0.5</v>
      </c>
      <c r="B38" s="13">
        <v>8.0137330796649822E-2</v>
      </c>
      <c r="C38" s="9">
        <f t="shared" si="0"/>
        <v>0</v>
      </c>
      <c r="D38" s="9">
        <f t="shared" si="48"/>
        <v>10.322580645161292</v>
      </c>
      <c r="E38" s="9">
        <f t="shared" si="1"/>
        <v>0</v>
      </c>
      <c r="F38" s="9">
        <f t="shared" si="49"/>
        <v>165.9618270046748</v>
      </c>
      <c r="G38" s="2" t="e">
        <f ca="1">[3]!ErlangC_Agents(C38/60,D$3,0.9,E$3/60)</f>
        <v>#NAME?</v>
      </c>
      <c r="H38" s="10">
        <f t="shared" si="50"/>
        <v>2.7748872702046485</v>
      </c>
      <c r="I38" s="10">
        <f t="shared" si="2"/>
        <v>0</v>
      </c>
      <c r="J38" s="2">
        <f>[1]!ErlangC_Agents(F38/60/C$7,D$6,0.8,E$6/60)</f>
        <v>26</v>
      </c>
      <c r="K38" s="14" t="e">
        <f t="shared" ca="1" si="3"/>
        <v>#NAME?</v>
      </c>
      <c r="L38" s="6" t="e">
        <f ca="1">[1]!ErlangC_ServiceLevel(C38/60,D$3,G38*(1-C$16),E$3/60)</f>
        <v>#VALUE!</v>
      </c>
      <c r="M38" s="6">
        <f>[1]!ErlangC_ServiceLevel(F38/60/C$7,D$6,J38*(1-C$16),E$6/60)</f>
        <v>0.64941873533783701</v>
      </c>
      <c r="N38" s="14" t="e">
        <f ca="1">[1]!ErlangC_ASA(C38/60,D$3,G38*(1-C$16))*60</f>
        <v>#VALUE!</v>
      </c>
      <c r="O38" s="17" t="e">
        <f ca="1">[4]!Abandon(G38,F$3,C38,D$3*60)</f>
        <v>#NAME?</v>
      </c>
      <c r="P38" s="6" t="e">
        <f t="shared" ca="1" si="51"/>
        <v>#NAME?</v>
      </c>
      <c r="R38" s="8">
        <v>0.5</v>
      </c>
      <c r="S38" s="13">
        <v>8.0137330796649822E-2</v>
      </c>
      <c r="T38" s="9">
        <f t="shared" si="4"/>
        <v>0</v>
      </c>
      <c r="U38" s="9">
        <f t="shared" si="52"/>
        <v>9.5238095238095237</v>
      </c>
      <c r="V38" s="9">
        <f t="shared" si="5"/>
        <v>0</v>
      </c>
      <c r="W38" s="9">
        <f t="shared" si="53"/>
        <v>168.57459942580979</v>
      </c>
      <c r="X38" s="2" t="e">
        <f ca="1">[3]!ErlangC_Agents(T38/60,U$3,0.9,V$3/60)</f>
        <v>#NAME?</v>
      </c>
      <c r="Y38" s="10">
        <f t="shared" si="54"/>
        <v>2.8446265005404792</v>
      </c>
      <c r="Z38" s="10">
        <f t="shared" si="6"/>
        <v>0</v>
      </c>
      <c r="AA38" s="2">
        <f>[1]!ErlangC_Agents(W38/60/T$7,U$6,0.8,V$6/60)</f>
        <v>29</v>
      </c>
      <c r="AB38" s="14" t="e">
        <f t="shared" ca="1" si="7"/>
        <v>#NAME?</v>
      </c>
      <c r="AC38" s="6" t="e">
        <f ca="1">[1]!ErlangC_ServiceLevel(T38/60,U$3,X38*(1-T$16),V$3/60)</f>
        <v>#VALUE!</v>
      </c>
      <c r="AD38" s="6">
        <f>[1]!ErlangC_ServiceLevel(W38/60/T$7,U$6,AA38*(1-T$16),V$6/60)</f>
        <v>0.65628254957494814</v>
      </c>
      <c r="AE38" s="14" t="e">
        <f ca="1">[1]!ErlangC_ASA(T38/60,U$3,X38*(1-T$16))*60</f>
        <v>#VALUE!</v>
      </c>
      <c r="AF38" s="17" t="e">
        <f ca="1">[4]!Abandon(X38,W$3,T38,U$3*60)</f>
        <v>#NAME?</v>
      </c>
      <c r="AG38" s="6" t="e">
        <f t="shared" ca="1" si="55"/>
        <v>#NAME?</v>
      </c>
      <c r="AI38" s="8">
        <v>0.5</v>
      </c>
      <c r="AJ38" s="13">
        <v>8.0137330796649822E-2</v>
      </c>
      <c r="AK38" s="9">
        <f t="shared" si="8"/>
        <v>0</v>
      </c>
      <c r="AL38" s="9">
        <f t="shared" si="56"/>
        <v>10.666666666666666</v>
      </c>
      <c r="AM38" s="9">
        <f t="shared" si="9"/>
        <v>0</v>
      </c>
      <c r="AN38" s="9">
        <f t="shared" si="57"/>
        <v>157.68958640631095</v>
      </c>
      <c r="AO38" s="2" t="e">
        <f ca="1">[3]!ErlangC_Agents(AK38/60,AL$3,0.9,AM$3/60)</f>
        <v>#NAME?</v>
      </c>
      <c r="AP38" s="10">
        <f t="shared" si="58"/>
        <v>3.1859816806053365</v>
      </c>
      <c r="AQ38" s="10">
        <f t="shared" si="10"/>
        <v>0</v>
      </c>
      <c r="AR38" s="2">
        <f>[1]!ErlangC_Agents(AN38/60/AK$7,AL$6,0.8,AM$6/60)</f>
        <v>28</v>
      </c>
      <c r="AS38" s="14" t="e">
        <f t="shared" ca="1" si="11"/>
        <v>#NAME?</v>
      </c>
      <c r="AT38" s="6" t="e">
        <f ca="1">[1]!ErlangC_ServiceLevel(AK38/60,AL$3,AO38*(1-AK$16),AM$3/60)</f>
        <v>#VALUE!</v>
      </c>
      <c r="AU38" s="6">
        <f>[1]!ErlangC_ServiceLevel(AN38/60/AK$7,AL$6,AR38*(1-AK$16),AM$6/60)</f>
        <v>0.68142908213771614</v>
      </c>
      <c r="AV38" s="14" t="e">
        <f ca="1">[1]!ErlangC_ASA(AK38/60,AL$3,AO38*(1-AK$16))*60</f>
        <v>#VALUE!</v>
      </c>
      <c r="AW38" s="17" t="e">
        <f ca="1">[4]!Abandon(AO38,AN$3,AK38,AL$3*60)</f>
        <v>#NAME?</v>
      </c>
      <c r="AX38" s="6" t="e">
        <f t="shared" ca="1" si="59"/>
        <v>#NAME?</v>
      </c>
      <c r="AZ38" s="8">
        <v>0.5</v>
      </c>
      <c r="BA38" s="13">
        <v>8.0137330796649822E-2</v>
      </c>
      <c r="BB38" s="9">
        <f t="shared" si="12"/>
        <v>0</v>
      </c>
      <c r="BC38" s="9">
        <f t="shared" si="60"/>
        <v>10.133333333333333</v>
      </c>
      <c r="BD38" s="9">
        <f t="shared" si="13"/>
        <v>0</v>
      </c>
      <c r="BE38" s="9">
        <f t="shared" si="61"/>
        <v>149.58968415374633</v>
      </c>
      <c r="BF38" s="2">
        <f>[1]!ErlangC_Agents(BB38/60,BC$3,0.9,BD$3/60)</f>
        <v>1</v>
      </c>
      <c r="BG38" s="10">
        <f t="shared" si="62"/>
        <v>3.0266825965750699</v>
      </c>
      <c r="BH38" s="10">
        <f t="shared" si="14"/>
        <v>0</v>
      </c>
      <c r="BI38" s="2">
        <f>[1]!ErlangC_Agents(BE38/60/BB$7,BC$6,0.8,BD$6/60)</f>
        <v>26</v>
      </c>
      <c r="BJ38" s="14">
        <f t="shared" si="15"/>
        <v>30.026682596575071</v>
      </c>
      <c r="BK38" s="6">
        <f>[1]!ErlangC_ServiceLevel(BB38/60,BC$3,BF38*(1-BB$16),BD$3/60)</f>
        <v>1</v>
      </c>
      <c r="BL38" s="6">
        <f>[1]!ErlangC_ServiceLevel(BE38/60/BB$7,BC$6,BI38*(1-BB$16),BD$6/60)</f>
        <v>0.63327649712012857</v>
      </c>
      <c r="BM38" s="14">
        <f>[1]!ErlangC_ASA(BB38/60,BC$3,BF38*(1-BB$16))*60</f>
        <v>0</v>
      </c>
      <c r="BN38" s="17">
        <f>[2]!Abandon(BF38,BE$3,BB38,BC$3*60)</f>
        <v>0</v>
      </c>
      <c r="BO38" s="6">
        <f t="shared" si="63"/>
        <v>0.75608345278653133</v>
      </c>
      <c r="BQ38" s="8">
        <v>0.5</v>
      </c>
      <c r="BR38" s="13">
        <v>8.0137330796649822E-2</v>
      </c>
      <c r="BS38" s="9">
        <f t="shared" si="16"/>
        <v>0</v>
      </c>
      <c r="BT38" s="9">
        <f t="shared" si="64"/>
        <v>9.4623655913978499</v>
      </c>
      <c r="BU38" s="9">
        <f t="shared" si="17"/>
        <v>0</v>
      </c>
      <c r="BV38" s="9">
        <f t="shared" si="65"/>
        <v>138.30152250389565</v>
      </c>
      <c r="BW38" s="2" t="e">
        <f ca="1">[3]!ErlangC_Agents(BS38/60,BT$3,0.9,BU$3/60)</f>
        <v>#NAME?</v>
      </c>
      <c r="BX38" s="10">
        <f t="shared" si="66"/>
        <v>2.8262740715047343</v>
      </c>
      <c r="BY38" s="10">
        <f t="shared" si="18"/>
        <v>0</v>
      </c>
      <c r="BZ38" s="2">
        <f>[1]!ErlangC_Agents(BV38/60/BS$7,BT$6,0.8,BU$6/60)</f>
        <v>24</v>
      </c>
      <c r="CA38" s="14" t="e">
        <f t="shared" ca="1" si="19"/>
        <v>#NAME?</v>
      </c>
      <c r="CB38" s="6" t="e">
        <f ca="1">[3]!ErlangC_ServiceLevel(BS38/60,BT$3,BW38*(1-BS$16),BU$3/60)</f>
        <v>#NAME?</v>
      </c>
      <c r="CC38" s="6">
        <f>[1]!ErlangC_ServiceLevel(BV38/60/BS$7,BT$6,BZ38*(1-BS$16),BU$6/60)</f>
        <v>0.58666873119989682</v>
      </c>
      <c r="CD38" s="14" t="e">
        <f ca="1">[3]!ErlangC_ASA(BS38/60,BT$3,BW38*(1-BS$16))*60</f>
        <v>#NAME?</v>
      </c>
      <c r="CE38" s="17" t="e">
        <f ca="1">[4]!Abandon(BW38,BV$3,BS38,BT$3*60)</f>
        <v>#NAME?</v>
      </c>
      <c r="CF38" s="6" t="e">
        <f t="shared" ca="1" si="67"/>
        <v>#NAME?</v>
      </c>
      <c r="CH38" s="8">
        <v>0.5</v>
      </c>
      <c r="CI38" s="13">
        <v>8.0137330796649822E-2</v>
      </c>
      <c r="CJ38" s="9">
        <f t="shared" si="20"/>
        <v>0</v>
      </c>
      <c r="CK38" s="9">
        <f t="shared" si="68"/>
        <v>8.8888888888888893</v>
      </c>
      <c r="CL38" s="9">
        <f t="shared" si="21"/>
        <v>0</v>
      </c>
      <c r="CM38" s="9">
        <f t="shared" si="69"/>
        <v>146.918439793858</v>
      </c>
      <c r="CN38" s="2">
        <f>[1]!ErlangC_Agents(CJ38/60,CK$3,0.9,CL$3/60)</f>
        <v>1</v>
      </c>
      <c r="CO38" s="10">
        <f t="shared" si="70"/>
        <v>2.6549847338377806</v>
      </c>
      <c r="CP38" s="10">
        <f t="shared" si="22"/>
        <v>0</v>
      </c>
      <c r="CQ38" s="2">
        <f>[1]!ErlangC_Agents(CM38/60/CJ$7,CK$6,0.8,CL$6/60)</f>
        <v>26</v>
      </c>
      <c r="CR38" s="14">
        <f t="shared" si="23"/>
        <v>29.654984733837779</v>
      </c>
      <c r="CS38" s="6">
        <f>[1]!ErlangC_ServiceLevel(CJ38/60,CK$3,CN38*(1-CJ$16),CL$3/60)</f>
        <v>1</v>
      </c>
      <c r="CT38" s="6">
        <f>[1]!ErlangC_ServiceLevel(CM38/60/CJ$7,CK$6,CQ38*(1-CJ$16),CL$6/60)</f>
        <v>0.63592622231611695</v>
      </c>
      <c r="CU38" s="14">
        <f>[1]!ErlangC_ASA(CJ38/60,CK$3,CN38*(1-CJ$16))*60</f>
        <v>0</v>
      </c>
      <c r="CV38" s="17">
        <f>[2]!Abandon(CN38,CM$3,CJ38,CK$3*60)</f>
        <v>0</v>
      </c>
      <c r="CW38" s="6">
        <f t="shared" si="71"/>
        <v>0.75770836589984913</v>
      </c>
      <c r="CY38" s="8">
        <v>0.5</v>
      </c>
      <c r="CZ38" s="13">
        <v>8.0137330796649822E-2</v>
      </c>
      <c r="DA38" s="9">
        <f t="shared" si="24"/>
        <v>0</v>
      </c>
      <c r="DB38" s="9">
        <f t="shared" si="72"/>
        <v>2.580645161290323</v>
      </c>
      <c r="DC38" s="9">
        <f t="shared" si="25"/>
        <v>0</v>
      </c>
      <c r="DD38" s="9">
        <f t="shared" si="73"/>
        <v>98.232857105570744</v>
      </c>
      <c r="DE38" s="2">
        <f>[1]!ErlangC_Agents(DA38/60,DB$3,0.9,DC$3/60)</f>
        <v>1</v>
      </c>
      <c r="DF38" s="10">
        <f t="shared" si="74"/>
        <v>0.77080201950129135</v>
      </c>
      <c r="DG38" s="10">
        <f t="shared" si="26"/>
        <v>0</v>
      </c>
      <c r="DH38" s="2">
        <f>[1]!ErlangC_Agents(DD38/60/DA$7,DB$6,0.8,DC$6/60)</f>
        <v>13</v>
      </c>
      <c r="DI38" s="14">
        <f t="shared" si="27"/>
        <v>14.770802019501291</v>
      </c>
      <c r="DJ38" s="6">
        <f>[1]!ErlangC_ServiceLevel(DA38/60,DB$3,DE38*(1-DA$16),DC$3/60)</f>
        <v>1</v>
      </c>
      <c r="DK38" s="6">
        <f>[1]!ErlangC_ServiceLevel(DD38/60/DA$7,DB$6,DH38*(1-DA$16),DC$6/60)</f>
        <v>0.73398046483464563</v>
      </c>
      <c r="DL38" s="14">
        <f>[1]!ErlangC_ASA(DA38/60,DB$3,DE38*(1-DA$16))*60</f>
        <v>0</v>
      </c>
      <c r="DM38" s="17">
        <f>[2]!Abandon(DE38,DD$3,DA38,DB$3*60)</f>
        <v>0</v>
      </c>
      <c r="DN38" s="6">
        <f t="shared" si="75"/>
        <v>0.66249738602499142</v>
      </c>
      <c r="DP38" s="8">
        <v>0.5</v>
      </c>
      <c r="DQ38" s="13">
        <v>8.0137330796649822E-2</v>
      </c>
      <c r="DR38" s="9">
        <f t="shared" si="28"/>
        <v>0</v>
      </c>
      <c r="DS38" s="9">
        <f t="shared" si="76"/>
        <v>2.580645161290323</v>
      </c>
      <c r="DT38" s="9">
        <f t="shared" si="29"/>
        <v>0</v>
      </c>
      <c r="DU38" s="9">
        <f t="shared" si="77"/>
        <v>98.232857105570744</v>
      </c>
      <c r="DV38" s="2">
        <f>[1]!ErlangC_Agents(DR38/60,DS$3,0.9,DT$3/60)</f>
        <v>1</v>
      </c>
      <c r="DW38" s="10">
        <f t="shared" si="78"/>
        <v>0.77080201950129135</v>
      </c>
      <c r="DX38" s="10">
        <f t="shared" si="30"/>
        <v>0</v>
      </c>
      <c r="DY38" s="2">
        <f>[1]!ErlangC_Agents(DU38/60/DR$7,DS$6,0.8,DT$6/60)</f>
        <v>13</v>
      </c>
      <c r="DZ38" s="14">
        <f t="shared" si="31"/>
        <v>14.770802019501291</v>
      </c>
      <c r="EA38" s="6">
        <f>[1]!ErlangC_ServiceLevel(DR38/60,DS$3,DV38*(1-DR$16),DT$3/60)</f>
        <v>1</v>
      </c>
      <c r="EB38" s="6">
        <f>[1]!ErlangC_ServiceLevel(DU38/60/DR$7,DS$6,DY38*(1-DR$16),DT$6/60)</f>
        <v>0.73398046483464563</v>
      </c>
      <c r="EC38" s="14">
        <f>[1]!ErlangC_ASA(DR38/60,DS$3,DV38*(1-DR$16))*60</f>
        <v>0</v>
      </c>
      <c r="ED38" s="17">
        <f>[2]!Abandon(DV38,DU$3,DR38,DS$3*60)</f>
        <v>0</v>
      </c>
      <c r="EE38" s="6">
        <f t="shared" si="79"/>
        <v>0.66249738602499142</v>
      </c>
      <c r="EG38" s="8">
        <v>0.5</v>
      </c>
      <c r="EH38" s="13">
        <v>8.0137330796649822E-2</v>
      </c>
      <c r="EI38" s="9">
        <f t="shared" si="32"/>
        <v>0</v>
      </c>
      <c r="EJ38" s="9">
        <f t="shared" si="80"/>
        <v>2.6666666666666665</v>
      </c>
      <c r="EK38" s="9">
        <f t="shared" si="33"/>
        <v>0</v>
      </c>
      <c r="EL38" s="9">
        <f t="shared" si="81"/>
        <v>104.17853003564477</v>
      </c>
      <c r="EM38" s="2">
        <f>[1]!ErlangC_Agents(EI38/60,EJ$3,0.9,EK$3/60)</f>
        <v>1</v>
      </c>
      <c r="EN38" s="10">
        <f t="shared" si="82"/>
        <v>0.79649542015133412</v>
      </c>
      <c r="EO38" s="10">
        <f t="shared" si="34"/>
        <v>0</v>
      </c>
      <c r="EP38" s="2">
        <f>[1]!ErlangC_Agents(EL38/60/EI$7,EJ$6,0.8,EK$6/60)</f>
        <v>14</v>
      </c>
      <c r="EQ38" s="14">
        <f t="shared" si="35"/>
        <v>15.796495420151334</v>
      </c>
      <c r="ER38" s="6">
        <f>[1]!ErlangC_ServiceLevel(EI38/60,EJ$3,EM38*(1-EI$16),EK$3/60)</f>
        <v>1</v>
      </c>
      <c r="ES38" s="6">
        <f>[1]!ErlangC_ServiceLevel(EL38/60/EI$7,EJ$6,EP38*(1-EI$16),EK$6/60)</f>
        <v>0.78294585173868869</v>
      </c>
      <c r="ET38" s="14">
        <f>[1]!ErlangC_ASA(EI38/60,EJ$3,EM38*(1-EI$16))*60</f>
        <v>0</v>
      </c>
      <c r="EU38" s="17">
        <f>[2]!Abandon(EM38,EL$3,EI38,EJ$3*60)</f>
        <v>0</v>
      </c>
      <c r="EV38" s="6">
        <f t="shared" si="83"/>
        <v>0.65623474916594093</v>
      </c>
      <c r="EX38" s="8">
        <v>0.5</v>
      </c>
      <c r="EY38" s="13">
        <v>8.0137330796649822E-2</v>
      </c>
      <c r="EZ38" s="9">
        <f t="shared" si="36"/>
        <v>0</v>
      </c>
      <c r="FA38" s="9">
        <f t="shared" si="84"/>
        <v>2.580645161290323</v>
      </c>
      <c r="FB38" s="9">
        <f t="shared" si="37"/>
        <v>0</v>
      </c>
      <c r="FC38" s="9">
        <f t="shared" si="85"/>
        <v>93.062706731593337</v>
      </c>
      <c r="FD38" s="2">
        <f>[1]!ErlangC_Agents(EZ38/60,FA$3,0.9,FB$3/60)</f>
        <v>1</v>
      </c>
      <c r="FE38" s="10">
        <f t="shared" si="86"/>
        <v>0.77080201950129135</v>
      </c>
      <c r="FF38" s="10">
        <f t="shared" si="38"/>
        <v>0</v>
      </c>
      <c r="FG38" s="2">
        <f>[1]!ErlangC_Agents(FC38/60/EZ$7,FA$6,0.8,FB$6/60)</f>
        <v>12</v>
      </c>
      <c r="FH38" s="14">
        <f t="shared" si="39"/>
        <v>13.770802019501291</v>
      </c>
      <c r="FI38" s="6">
        <f>[1]!ErlangC_ServiceLevel(EZ38/60,FA$3,FD38*(1-EZ$16),FB$3/60)</f>
        <v>1</v>
      </c>
      <c r="FJ38" s="6">
        <f>[1]!ErlangC_ServiceLevel(FC38/60/EZ$7,FA$6,FG38*(1-EZ$16),FB$6/60)</f>
        <v>0.65819544140603214</v>
      </c>
      <c r="FK38" s="14">
        <f>[1]!ErlangC_ASA(EZ38/60,FA$3,FD38*(1-EZ$16))*60</f>
        <v>0</v>
      </c>
      <c r="FL38" s="17">
        <f>[2]!Abandon(FD38,FC$3,EZ38,FA$3*60)</f>
        <v>0</v>
      </c>
      <c r="FM38" s="6">
        <f t="shared" si="87"/>
        <v>0.67484976114969153</v>
      </c>
      <c r="FO38" s="8">
        <v>0.5</v>
      </c>
      <c r="FP38" s="13">
        <v>8.0137330796649822E-2</v>
      </c>
      <c r="FQ38" s="9">
        <f t="shared" si="40"/>
        <v>0</v>
      </c>
      <c r="FR38" s="9">
        <f t="shared" si="88"/>
        <v>2.6666666666666665</v>
      </c>
      <c r="FS38" s="9">
        <f t="shared" si="41"/>
        <v>0</v>
      </c>
      <c r="FT38" s="9">
        <f t="shared" si="89"/>
        <v>96.164796955979782</v>
      </c>
      <c r="FU38" s="2">
        <f>[1]!ErlangC_Agents(FQ38/60,FR$3,0.9,FS$3/60)</f>
        <v>1</v>
      </c>
      <c r="FV38" s="10">
        <f t="shared" si="90"/>
        <v>0.79649542015133412</v>
      </c>
      <c r="FW38" s="10">
        <f t="shared" si="42"/>
        <v>0</v>
      </c>
      <c r="FX38" s="2">
        <f>[1]!ErlangC_Agents(FT38/60/FQ$7,FR$6,0.8,FS$6/60)</f>
        <v>13</v>
      </c>
      <c r="FY38" s="14">
        <f t="shared" si="43"/>
        <v>14.796495420151334</v>
      </c>
      <c r="FZ38" s="6">
        <f>[1]!ErlangC_ServiceLevel(FQ38/60,FR$3,FU38*(1-FQ$16),FS$3/60)</f>
        <v>1</v>
      </c>
      <c r="GA38" s="6">
        <f>[1]!ErlangC_ServiceLevel(FT38/60/FQ$7,FR$6,FX38*(1-FQ$16),FS$6/60)</f>
        <v>0.7647378804574918</v>
      </c>
      <c r="GB38" s="14">
        <f>[1]!ErlangC_ASA(FQ38/60,FR$3,FU38*(1-FQ$16))*60</f>
        <v>0</v>
      </c>
      <c r="GC38" s="17">
        <f>[2]!Abandon(FU38,FT$3,FQ38,FR$3*60)</f>
        <v>0</v>
      </c>
      <c r="GD38" s="6">
        <f t="shared" si="91"/>
        <v>0.64900479896150443</v>
      </c>
      <c r="GF38" s="8">
        <v>0.5</v>
      </c>
      <c r="GG38" s="13">
        <v>8.0137330796649822E-2</v>
      </c>
      <c r="GH38" s="9">
        <f t="shared" si="44"/>
        <v>0</v>
      </c>
      <c r="GI38" s="9">
        <f t="shared" si="92"/>
        <v>2.580645161290323</v>
      </c>
      <c r="GJ38" s="9">
        <f t="shared" si="45"/>
        <v>0</v>
      </c>
      <c r="GK38" s="9">
        <f t="shared" si="93"/>
        <v>100.81793229255945</v>
      </c>
      <c r="GL38" s="2">
        <f>[1]!ErlangC_Agents(GH38/60,GI$3,0.9,GJ$3/60)</f>
        <v>1</v>
      </c>
      <c r="GM38" s="10">
        <f t="shared" si="94"/>
        <v>0.77080201950129135</v>
      </c>
      <c r="GN38" s="10">
        <f t="shared" si="46"/>
        <v>0</v>
      </c>
      <c r="GO38" s="2">
        <f>[1]!ErlangC_Agents(GK38/60/GH$7,GI$6,0.8,GJ$6/60)</f>
        <v>13</v>
      </c>
      <c r="GP38" s="14">
        <f t="shared" si="47"/>
        <v>14.770802019501291</v>
      </c>
      <c r="GQ38" s="6">
        <f>[1]!ErlangC_ServiceLevel(GH38/60,GI$3,GL38*(1-GH$16),GJ$3/60)</f>
        <v>1</v>
      </c>
      <c r="GR38" s="6">
        <f>[1]!ErlangC_ServiceLevel(GK38/60/GH$7,GI$6,GO38*(1-GH$16),GJ$6/60)</f>
        <v>0.69160819280555863</v>
      </c>
      <c r="GS38" s="14">
        <f>[1]!ErlangC_ASA(GH38/60,GI$3,GL38*(1-GH$16))*60</f>
        <v>0</v>
      </c>
      <c r="GT38" s="17">
        <f>[2]!Abandon(GL38,GK$3,GH38,GI$3*60)</f>
        <v>0</v>
      </c>
      <c r="GU38" s="6">
        <f t="shared" si="95"/>
        <v>0.67916524444804927</v>
      </c>
    </row>
    <row r="39" spans="1:203">
      <c r="A39" s="8">
        <v>0.54166666666666663</v>
      </c>
      <c r="B39" s="13">
        <v>7.9271359531150901E-2</v>
      </c>
      <c r="C39" s="9">
        <f t="shared" si="0"/>
        <v>0</v>
      </c>
      <c r="D39" s="9">
        <f t="shared" si="48"/>
        <v>10.322580645161292</v>
      </c>
      <c r="E39" s="9">
        <f t="shared" si="1"/>
        <v>0</v>
      </c>
      <c r="F39" s="9">
        <f t="shared" si="49"/>
        <v>164.16842844838348</v>
      </c>
      <c r="G39" s="2" t="e">
        <f ca="1">[3]!ErlangC_Agents(C39/60,D$3,0.9,E$3/60)</f>
        <v>#NAME?</v>
      </c>
      <c r="H39" s="10">
        <f t="shared" si="50"/>
        <v>2.7748872702046485</v>
      </c>
      <c r="I39" s="10">
        <f t="shared" si="2"/>
        <v>0</v>
      </c>
      <c r="J39" s="2">
        <f>[1]!ErlangC_Agents(F39/60/C$7,D$6,0.8,E$6/60)</f>
        <v>26</v>
      </c>
      <c r="K39" s="14" t="e">
        <f t="shared" ca="1" si="3"/>
        <v>#NAME?</v>
      </c>
      <c r="L39" s="6" t="e">
        <f ca="1">[1]!ErlangC_ServiceLevel(C39/60,D$3,G39*(1-C$16),E$3/60)</f>
        <v>#VALUE!</v>
      </c>
      <c r="M39" s="6">
        <f>[1]!ErlangC_ServiceLevel(F39/60/C$7,D$6,J39*(1-C$16),E$6/60)</f>
        <v>0.67959512692618995</v>
      </c>
      <c r="N39" s="14" t="e">
        <f ca="1">[1]!ErlangC_ASA(C39/60,D$3,G39*(1-C$16))*60</f>
        <v>#VALUE!</v>
      </c>
      <c r="O39" s="17" t="e">
        <f ca="1">[4]!Abandon(G39,F$3,C39,D$3*60)</f>
        <v>#NAME?</v>
      </c>
      <c r="P39" s="6" t="e">
        <f t="shared" ca="1" si="51"/>
        <v>#NAME?</v>
      </c>
      <c r="R39" s="8">
        <v>0.54166666666666663</v>
      </c>
      <c r="S39" s="13">
        <v>7.9271359531150901E-2</v>
      </c>
      <c r="T39" s="9">
        <f t="shared" si="4"/>
        <v>0</v>
      </c>
      <c r="U39" s="9">
        <f t="shared" si="52"/>
        <v>9.5238095238095237</v>
      </c>
      <c r="V39" s="9">
        <f t="shared" si="5"/>
        <v>0</v>
      </c>
      <c r="W39" s="9">
        <f t="shared" si="53"/>
        <v>166.75296701374242</v>
      </c>
      <c r="X39" s="2" t="e">
        <f ca="1">[3]!ErlangC_Agents(T39/60,U$3,0.9,V$3/60)</f>
        <v>#NAME?</v>
      </c>
      <c r="Y39" s="10">
        <f t="shared" si="54"/>
        <v>2.8446265005404792</v>
      </c>
      <c r="Z39" s="10">
        <f t="shared" si="6"/>
        <v>0</v>
      </c>
      <c r="AA39" s="2">
        <f>[1]!ErlangC_Agents(W39/60/T$7,U$6,0.8,V$6/60)</f>
        <v>29</v>
      </c>
      <c r="AB39" s="14" t="e">
        <f t="shared" ca="1" si="7"/>
        <v>#NAME?</v>
      </c>
      <c r="AC39" s="6" t="e">
        <f ca="1">[1]!ErlangC_ServiceLevel(T39/60,U$3,X39*(1-T$16),V$3/60)</f>
        <v>#VALUE!</v>
      </c>
      <c r="AD39" s="6">
        <f>[1]!ErlangC_ServiceLevel(W39/60/T$7,U$6,AA39*(1-T$16),V$6/60)</f>
        <v>0.68765453940318799</v>
      </c>
      <c r="AE39" s="14" t="e">
        <f ca="1">[1]!ErlangC_ASA(T39/60,U$3,X39*(1-T$16))*60</f>
        <v>#VALUE!</v>
      </c>
      <c r="AF39" s="17" t="e">
        <f ca="1">[4]!Abandon(X39,W$3,T39,U$3*60)</f>
        <v>#NAME?</v>
      </c>
      <c r="AG39" s="6" t="e">
        <f t="shared" ca="1" si="55"/>
        <v>#NAME?</v>
      </c>
      <c r="AI39" s="8">
        <v>0.54166666666666663</v>
      </c>
      <c r="AJ39" s="13">
        <v>7.9271359531150901E-2</v>
      </c>
      <c r="AK39" s="9">
        <f t="shared" si="8"/>
        <v>0</v>
      </c>
      <c r="AL39" s="9">
        <f t="shared" si="56"/>
        <v>10.666666666666666</v>
      </c>
      <c r="AM39" s="9">
        <f t="shared" si="9"/>
        <v>0</v>
      </c>
      <c r="AN39" s="9">
        <f t="shared" si="57"/>
        <v>155.98557843226467</v>
      </c>
      <c r="AO39" s="2" t="e">
        <f ca="1">[3]!ErlangC_Agents(AK39/60,AL$3,0.9,AM$3/60)</f>
        <v>#NAME?</v>
      </c>
      <c r="AP39" s="10">
        <f t="shared" si="58"/>
        <v>3.1859816806053365</v>
      </c>
      <c r="AQ39" s="10">
        <f t="shared" si="10"/>
        <v>0</v>
      </c>
      <c r="AR39" s="2">
        <f>[1]!ErlangC_Agents(AN39/60/AK$7,AL$6,0.8,AM$6/60)</f>
        <v>27</v>
      </c>
      <c r="AS39" s="14" t="e">
        <f t="shared" ca="1" si="11"/>
        <v>#NAME?</v>
      </c>
      <c r="AT39" s="6" t="e">
        <f ca="1">[1]!ErlangC_ServiceLevel(AK39/60,AL$3,AO39*(1-AK$16),AM$3/60)</f>
        <v>#VALUE!</v>
      </c>
      <c r="AU39" s="6">
        <f>[1]!ErlangC_ServiceLevel(AN39/60/AK$7,AL$6,AR39*(1-AK$16),AM$6/60)</f>
        <v>0.58548666514110204</v>
      </c>
      <c r="AV39" s="14" t="e">
        <f ca="1">[1]!ErlangC_ASA(AK39/60,AL$3,AO39*(1-AK$16))*60</f>
        <v>#VALUE!</v>
      </c>
      <c r="AW39" s="17" t="e">
        <f ca="1">[4]!Abandon(AO39,AN$3,AK39,AL$3*60)</f>
        <v>#NAME?</v>
      </c>
      <c r="AX39" s="6" t="e">
        <f t="shared" ca="1" si="59"/>
        <v>#NAME?</v>
      </c>
      <c r="AZ39" s="8">
        <v>0.54166666666666663</v>
      </c>
      <c r="BA39" s="13">
        <v>7.9271359531150901E-2</v>
      </c>
      <c r="BB39" s="9">
        <f t="shared" si="12"/>
        <v>0</v>
      </c>
      <c r="BC39" s="9">
        <f t="shared" si="60"/>
        <v>10.133333333333333</v>
      </c>
      <c r="BD39" s="9">
        <f t="shared" si="13"/>
        <v>0</v>
      </c>
      <c r="BE39" s="9">
        <f t="shared" si="61"/>
        <v>147.97320445814836</v>
      </c>
      <c r="BF39" s="2">
        <f>[1]!ErlangC_Agents(BB39/60,BC$3,0.9,BD$3/60)</f>
        <v>1</v>
      </c>
      <c r="BG39" s="10">
        <f t="shared" si="62"/>
        <v>3.0266825965750699</v>
      </c>
      <c r="BH39" s="10">
        <f t="shared" si="14"/>
        <v>0</v>
      </c>
      <c r="BI39" s="2">
        <f>[1]!ErlangC_Agents(BE39/60/BB$7,BC$6,0.8,BD$6/60)</f>
        <v>26</v>
      </c>
      <c r="BJ39" s="14">
        <f t="shared" si="15"/>
        <v>30.026682596575071</v>
      </c>
      <c r="BK39" s="6">
        <f>[1]!ErlangC_ServiceLevel(BB39/60,BC$3,BF39*(1-BB$16),BD$3/60)</f>
        <v>1</v>
      </c>
      <c r="BL39" s="6">
        <f>[1]!ErlangC_ServiceLevel(BE39/60/BB$7,BC$6,BI39*(1-BB$16),BD$6/60)</f>
        <v>0.66429817919225009</v>
      </c>
      <c r="BM39" s="14">
        <f>[1]!ErlangC_ASA(BB39/60,BC$3,BF39*(1-BB$16))*60</f>
        <v>0</v>
      </c>
      <c r="BN39" s="17">
        <f>[2]!Abandon(BF39,BE$3,BB39,BC$3*60)</f>
        <v>0</v>
      </c>
      <c r="BO39" s="6">
        <f t="shared" si="63"/>
        <v>0.74852094870738883</v>
      </c>
      <c r="BQ39" s="8">
        <v>0.54166666666666663</v>
      </c>
      <c r="BR39" s="13">
        <v>7.9271359531150901E-2</v>
      </c>
      <c r="BS39" s="9">
        <f t="shared" si="16"/>
        <v>0</v>
      </c>
      <c r="BT39" s="9">
        <f t="shared" si="64"/>
        <v>9.4623655913978499</v>
      </c>
      <c r="BU39" s="9">
        <f t="shared" si="17"/>
        <v>0</v>
      </c>
      <c r="BV39" s="9">
        <f t="shared" si="65"/>
        <v>136.80702370698623</v>
      </c>
      <c r="BW39" s="2" t="e">
        <f ca="1">[3]!ErlangC_Agents(BS39/60,BT$3,0.9,BU$3/60)</f>
        <v>#NAME?</v>
      </c>
      <c r="BX39" s="10">
        <f t="shared" si="66"/>
        <v>2.8262740715047343</v>
      </c>
      <c r="BY39" s="10">
        <f t="shared" si="18"/>
        <v>0</v>
      </c>
      <c r="BZ39" s="2">
        <f>[1]!ErlangC_Agents(BV39/60/BS$7,BT$6,0.8,BU$6/60)</f>
        <v>24</v>
      </c>
      <c r="CA39" s="14" t="e">
        <f t="shared" ca="1" si="19"/>
        <v>#NAME?</v>
      </c>
      <c r="CB39" s="6" t="e">
        <f ca="1">[3]!ErlangC_ServiceLevel(BS39/60,BT$3,BW39*(1-BS$16),BU$3/60)</f>
        <v>#NAME?</v>
      </c>
      <c r="CC39" s="6">
        <f>[1]!ErlangC_ServiceLevel(BV39/60/BS$7,BT$6,BZ39*(1-BS$16),BU$6/60)</f>
        <v>0.61941474946041597</v>
      </c>
      <c r="CD39" s="14" t="e">
        <f ca="1">[3]!ErlangC_ASA(BS39/60,BT$3,BW39*(1-BS$16))*60</f>
        <v>#NAME?</v>
      </c>
      <c r="CE39" s="17" t="e">
        <f ca="1">[4]!Abandon(BW39,BV$3,BS39,BT$3*60)</f>
        <v>#NAME?</v>
      </c>
      <c r="CF39" s="6" t="e">
        <f t="shared" ca="1" si="67"/>
        <v>#NAME?</v>
      </c>
      <c r="CH39" s="8">
        <v>0.54166666666666663</v>
      </c>
      <c r="CI39" s="13">
        <v>7.9271359531150901E-2</v>
      </c>
      <c r="CJ39" s="9">
        <f t="shared" si="20"/>
        <v>0</v>
      </c>
      <c r="CK39" s="9">
        <f t="shared" si="68"/>
        <v>8.8888888888888893</v>
      </c>
      <c r="CL39" s="9">
        <f t="shared" si="21"/>
        <v>0</v>
      </c>
      <c r="CM39" s="9">
        <f t="shared" si="69"/>
        <v>145.33082580710999</v>
      </c>
      <c r="CN39" s="2">
        <f>[1]!ErlangC_Agents(CJ39/60,CK$3,0.9,CL$3/60)</f>
        <v>1</v>
      </c>
      <c r="CO39" s="10">
        <f t="shared" si="70"/>
        <v>2.6549847338377806</v>
      </c>
      <c r="CP39" s="10">
        <f t="shared" si="22"/>
        <v>0</v>
      </c>
      <c r="CQ39" s="2">
        <f>[1]!ErlangC_Agents(CM39/60/CJ$7,CK$6,0.8,CL$6/60)</f>
        <v>26</v>
      </c>
      <c r="CR39" s="14">
        <f t="shared" si="23"/>
        <v>29.654984733837779</v>
      </c>
      <c r="CS39" s="6">
        <f>[1]!ErlangC_ServiceLevel(CJ39/60,CK$3,CN39*(1-CJ$16),CL$3/60)</f>
        <v>1</v>
      </c>
      <c r="CT39" s="6">
        <f>[1]!ErlangC_ServiceLevel(CM39/60/CJ$7,CK$6,CQ39*(1-CJ$16),CL$6/60)</f>
        <v>0.66669777786494944</v>
      </c>
      <c r="CU39" s="14">
        <f>[1]!ErlangC_ASA(CJ39/60,CK$3,CN39*(1-CJ$16))*60</f>
        <v>0</v>
      </c>
      <c r="CV39" s="17">
        <f>[2]!Abandon(CN39,CM$3,CJ39,CK$3*60)</f>
        <v>0</v>
      </c>
      <c r="CW39" s="6">
        <f t="shared" si="71"/>
        <v>0.75006034314271497</v>
      </c>
      <c r="CY39" s="8">
        <v>0.54166666666666663</v>
      </c>
      <c r="CZ39" s="13">
        <v>7.9271359531150901E-2</v>
      </c>
      <c r="DA39" s="9">
        <f t="shared" si="24"/>
        <v>0</v>
      </c>
      <c r="DB39" s="9">
        <f t="shared" si="72"/>
        <v>2.580645161290323</v>
      </c>
      <c r="DC39" s="9">
        <f t="shared" si="25"/>
        <v>0</v>
      </c>
      <c r="DD39" s="9">
        <f t="shared" si="73"/>
        <v>97.171343941410782</v>
      </c>
      <c r="DE39" s="2">
        <f>[1]!ErlangC_Agents(DA39/60,DB$3,0.9,DC$3/60)</f>
        <v>1</v>
      </c>
      <c r="DF39" s="10">
        <f t="shared" si="74"/>
        <v>0.77080201950129135</v>
      </c>
      <c r="DG39" s="10">
        <f t="shared" si="26"/>
        <v>0</v>
      </c>
      <c r="DH39" s="2">
        <f>[1]!ErlangC_Agents(DD39/60/DA$7,DB$6,0.8,DC$6/60)</f>
        <v>13</v>
      </c>
      <c r="DI39" s="14">
        <f t="shared" si="27"/>
        <v>14.770802019501291</v>
      </c>
      <c r="DJ39" s="6">
        <f>[1]!ErlangC_ServiceLevel(DA39/60,DB$3,DE39*(1-DA$16),DC$3/60)</f>
        <v>1</v>
      </c>
      <c r="DK39" s="6">
        <f>[1]!ErlangC_ServiceLevel(DD39/60/DA$7,DB$6,DH39*(1-DA$16),DC$6/60)</f>
        <v>0.75010696192903625</v>
      </c>
      <c r="DL39" s="14">
        <f>[1]!ErlangC_ASA(DA39/60,DB$3,DE39*(1-DA$16))*60</f>
        <v>0</v>
      </c>
      <c r="DM39" s="17">
        <f>[2]!Abandon(DE39,DD$3,DA39,DB$3*60)</f>
        <v>0</v>
      </c>
      <c r="DN39" s="6">
        <f t="shared" si="75"/>
        <v>0.65565303920541551</v>
      </c>
      <c r="DP39" s="8">
        <v>0.54166666666666663</v>
      </c>
      <c r="DQ39" s="13">
        <v>7.9271359531150901E-2</v>
      </c>
      <c r="DR39" s="9">
        <f t="shared" si="28"/>
        <v>0</v>
      </c>
      <c r="DS39" s="9">
        <f t="shared" si="76"/>
        <v>2.580645161290323</v>
      </c>
      <c r="DT39" s="9">
        <f t="shared" si="29"/>
        <v>0</v>
      </c>
      <c r="DU39" s="9">
        <f t="shared" si="77"/>
        <v>97.171343941410782</v>
      </c>
      <c r="DV39" s="2">
        <f>[1]!ErlangC_Agents(DR39/60,DS$3,0.9,DT$3/60)</f>
        <v>1</v>
      </c>
      <c r="DW39" s="10">
        <f t="shared" si="78"/>
        <v>0.77080201950129135</v>
      </c>
      <c r="DX39" s="10">
        <f t="shared" si="30"/>
        <v>0</v>
      </c>
      <c r="DY39" s="2">
        <f>[1]!ErlangC_Agents(DU39/60/DR$7,DS$6,0.8,DT$6/60)</f>
        <v>13</v>
      </c>
      <c r="DZ39" s="14">
        <f t="shared" si="31"/>
        <v>14.770802019501291</v>
      </c>
      <c r="EA39" s="6">
        <f>[1]!ErlangC_ServiceLevel(DR39/60,DS$3,DV39*(1-DR$16),DT$3/60)</f>
        <v>1</v>
      </c>
      <c r="EB39" s="6">
        <f>[1]!ErlangC_ServiceLevel(DU39/60/DR$7,DS$6,DY39*(1-DR$16),DT$6/60)</f>
        <v>0.75010696192903625</v>
      </c>
      <c r="EC39" s="14">
        <f>[1]!ErlangC_ASA(DR39/60,DS$3,DV39*(1-DR$16))*60</f>
        <v>0</v>
      </c>
      <c r="ED39" s="17">
        <f>[2]!Abandon(DV39,DU$3,DR39,DS$3*60)</f>
        <v>0</v>
      </c>
      <c r="EE39" s="6">
        <f t="shared" si="79"/>
        <v>0.65565303920541551</v>
      </c>
      <c r="EG39" s="8">
        <v>0.54166666666666663</v>
      </c>
      <c r="EH39" s="13">
        <v>7.9271359531150901E-2</v>
      </c>
      <c r="EI39" s="9">
        <f t="shared" si="32"/>
        <v>0</v>
      </c>
      <c r="EJ39" s="9">
        <f t="shared" si="80"/>
        <v>2.6666666666666665</v>
      </c>
      <c r="EK39" s="9">
        <f t="shared" si="33"/>
        <v>0</v>
      </c>
      <c r="EL39" s="9">
        <f t="shared" si="81"/>
        <v>103.05276739049617</v>
      </c>
      <c r="EM39" s="2">
        <f>[1]!ErlangC_Agents(EI39/60,EJ$3,0.9,EK$3/60)</f>
        <v>1</v>
      </c>
      <c r="EN39" s="10">
        <f t="shared" si="82"/>
        <v>0.79649542015133412</v>
      </c>
      <c r="EO39" s="10">
        <f t="shared" si="34"/>
        <v>0</v>
      </c>
      <c r="EP39" s="2">
        <f>[1]!ErlangC_Agents(EL39/60/EI$7,EJ$6,0.8,EK$6/60)</f>
        <v>14</v>
      </c>
      <c r="EQ39" s="14">
        <f t="shared" si="35"/>
        <v>15.796495420151334</v>
      </c>
      <c r="ER39" s="6">
        <f>[1]!ErlangC_ServiceLevel(EI39/60,EJ$3,EM39*(1-EI$16),EK$3/60)</f>
        <v>1</v>
      </c>
      <c r="ES39" s="6">
        <f>[1]!ErlangC_ServiceLevel(EL39/60/EI$7,EJ$6,EP39*(1-EI$16),EK$6/60)</f>
        <v>0.79705556371988817</v>
      </c>
      <c r="ET39" s="14">
        <f>[1]!ErlangC_ASA(EI39/60,EJ$3,EM39*(1-EI$16))*60</f>
        <v>0</v>
      </c>
      <c r="EU39" s="17">
        <f>[2]!Abandon(EM39,EL$3,EI39,EJ$3*60)</f>
        <v>0</v>
      </c>
      <c r="EV39" s="6">
        <f t="shared" si="83"/>
        <v>0.64944745317639008</v>
      </c>
      <c r="EX39" s="8">
        <v>0.54166666666666663</v>
      </c>
      <c r="EY39" s="13">
        <v>7.9271359531150901E-2</v>
      </c>
      <c r="EZ39" s="9">
        <f t="shared" si="36"/>
        <v>0</v>
      </c>
      <c r="FA39" s="9">
        <f t="shared" si="84"/>
        <v>2.580645161290323</v>
      </c>
      <c r="FB39" s="9">
        <f t="shared" si="37"/>
        <v>0</v>
      </c>
      <c r="FC39" s="9">
        <f t="shared" si="85"/>
        <v>92.057062681336532</v>
      </c>
      <c r="FD39" s="2">
        <f>[1]!ErlangC_Agents(EZ39/60,FA$3,0.9,FB$3/60)</f>
        <v>1</v>
      </c>
      <c r="FE39" s="10">
        <f t="shared" si="86"/>
        <v>0.77080201950129135</v>
      </c>
      <c r="FF39" s="10">
        <f t="shared" si="38"/>
        <v>0</v>
      </c>
      <c r="FG39" s="2">
        <f>[1]!ErlangC_Agents(FC39/60/EZ$7,FA$6,0.8,FB$6/60)</f>
        <v>12</v>
      </c>
      <c r="FH39" s="14">
        <f t="shared" si="39"/>
        <v>13.770802019501291</v>
      </c>
      <c r="FI39" s="6">
        <f>[1]!ErlangC_ServiceLevel(EZ39/60,FA$3,FD39*(1-EZ$16),FB$3/60)</f>
        <v>1</v>
      </c>
      <c r="FJ39" s="6">
        <f>[1]!ErlangC_ServiceLevel(FC39/60/EZ$7,FA$6,FG39*(1-EZ$16),FB$6/60)</f>
        <v>0.67732919885753073</v>
      </c>
      <c r="FK39" s="14">
        <f>[1]!ErlangC_ASA(EZ39/60,FA$3,FD39*(1-EZ$16))*60</f>
        <v>0</v>
      </c>
      <c r="FL39" s="17">
        <f>[2]!Abandon(FD39,FC$3,EZ39,FA$3*60)</f>
        <v>0</v>
      </c>
      <c r="FM39" s="6">
        <f t="shared" si="87"/>
        <v>0.66789478324075413</v>
      </c>
      <c r="FO39" s="8">
        <v>0.54166666666666663</v>
      </c>
      <c r="FP39" s="13">
        <v>7.9271359531150901E-2</v>
      </c>
      <c r="FQ39" s="9">
        <f t="shared" si="40"/>
        <v>0</v>
      </c>
      <c r="FR39" s="9">
        <f t="shared" si="88"/>
        <v>2.6666666666666665</v>
      </c>
      <c r="FS39" s="9">
        <f t="shared" si="41"/>
        <v>0</v>
      </c>
      <c r="FT39" s="9">
        <f t="shared" si="89"/>
        <v>95.125631437381074</v>
      </c>
      <c r="FU39" s="2">
        <f>[1]!ErlangC_Agents(FQ39/60,FR$3,0.9,FS$3/60)</f>
        <v>1</v>
      </c>
      <c r="FV39" s="10">
        <f t="shared" si="90"/>
        <v>0.79649542015133412</v>
      </c>
      <c r="FW39" s="10">
        <f t="shared" si="42"/>
        <v>0</v>
      </c>
      <c r="FX39" s="2">
        <f>[1]!ErlangC_Agents(FT39/60/FQ$7,FR$6,0.8,FS$6/60)</f>
        <v>13</v>
      </c>
      <c r="FY39" s="14">
        <f t="shared" si="43"/>
        <v>14.796495420151334</v>
      </c>
      <c r="FZ39" s="6">
        <f>[1]!ErlangC_ServiceLevel(FQ39/60,FR$3,FU39*(1-FQ$16),FS$3/60)</f>
        <v>1</v>
      </c>
      <c r="GA39" s="6">
        <f>[1]!ErlangC_ServiceLevel(FT39/60/FQ$7,FR$6,FX39*(1-FQ$16),FS$6/60)</f>
        <v>0.77918476505586487</v>
      </c>
      <c r="GB39" s="14">
        <f>[1]!ErlangC_ASA(FQ39/60,FR$3,FU39*(1-FQ$16))*60</f>
        <v>0</v>
      </c>
      <c r="GC39" s="17">
        <f>[2]!Abandon(FU39,FT$3,FQ39,FR$3*60)</f>
        <v>0</v>
      </c>
      <c r="GD39" s="6">
        <f t="shared" si="91"/>
        <v>0.64231617832410237</v>
      </c>
      <c r="GF39" s="8">
        <v>0.54166666666666663</v>
      </c>
      <c r="GG39" s="13">
        <v>7.9271359531150901E-2</v>
      </c>
      <c r="GH39" s="9">
        <f t="shared" si="44"/>
        <v>0</v>
      </c>
      <c r="GI39" s="9">
        <f t="shared" si="92"/>
        <v>2.580645161290323</v>
      </c>
      <c r="GJ39" s="9">
        <f t="shared" si="45"/>
        <v>0</v>
      </c>
      <c r="GK39" s="9">
        <f t="shared" si="93"/>
        <v>99.728484571447908</v>
      </c>
      <c r="GL39" s="2">
        <f>[1]!ErlangC_Agents(GH39/60,GI$3,0.9,GJ$3/60)</f>
        <v>1</v>
      </c>
      <c r="GM39" s="10">
        <f t="shared" si="94"/>
        <v>0.77080201950129135</v>
      </c>
      <c r="GN39" s="10">
        <f t="shared" si="46"/>
        <v>0</v>
      </c>
      <c r="GO39" s="2">
        <f>[1]!ErlangC_Agents(GK39/60/GH$7,GI$6,0.8,GJ$6/60)</f>
        <v>13</v>
      </c>
      <c r="GP39" s="14">
        <f t="shared" si="47"/>
        <v>14.770802019501291</v>
      </c>
      <c r="GQ39" s="6">
        <f>[1]!ErlangC_ServiceLevel(GH39/60,GI$3,GL39*(1-GH$16),GJ$3/60)</f>
        <v>1</v>
      </c>
      <c r="GR39" s="6">
        <f>[1]!ErlangC_ServiceLevel(GK39/60/GH$7,GI$6,GO39*(1-GH$16),GJ$6/60)</f>
        <v>0.71001155539842253</v>
      </c>
      <c r="GS39" s="14">
        <f>[1]!ErlangC_ASA(GH39/60,GI$3,GL39*(1-GH$16))*60</f>
        <v>0</v>
      </c>
      <c r="GT39" s="17">
        <f>[2]!Abandon(GL39,GK$3,GH39,GI$3*60)</f>
        <v>0</v>
      </c>
      <c r="GU39" s="6">
        <f t="shared" si="95"/>
        <v>0.6721407832384847</v>
      </c>
    </row>
    <row r="40" spans="1:203">
      <c r="A40" s="8">
        <v>0.58333333333333337</v>
      </c>
      <c r="B40" s="13">
        <v>7.9271359531150901E-2</v>
      </c>
      <c r="C40" s="9">
        <f t="shared" si="0"/>
        <v>0</v>
      </c>
      <c r="D40" s="9">
        <f t="shared" si="48"/>
        <v>10.322580645161292</v>
      </c>
      <c r="E40" s="9">
        <f t="shared" si="1"/>
        <v>0</v>
      </c>
      <c r="F40" s="9">
        <f t="shared" si="49"/>
        <v>164.16842844838348</v>
      </c>
      <c r="G40" s="2" t="e">
        <f ca="1">[3]!ErlangC_Agents(C40/60,D$3,0.9,E$3/60)</f>
        <v>#NAME?</v>
      </c>
      <c r="H40" s="10">
        <f t="shared" si="50"/>
        <v>2.7748872702046485</v>
      </c>
      <c r="I40" s="10">
        <f t="shared" si="2"/>
        <v>0</v>
      </c>
      <c r="J40" s="2">
        <f>[1]!ErlangC_Agents(F40/60/C$7,D$6,0.8,E$6/60)</f>
        <v>26</v>
      </c>
      <c r="K40" s="14" t="e">
        <f t="shared" ca="1" si="3"/>
        <v>#NAME?</v>
      </c>
      <c r="L40" s="6" t="e">
        <f ca="1">[1]!ErlangC_ServiceLevel(C40/60,D$3,G40*(1-C$16),E$3/60)</f>
        <v>#VALUE!</v>
      </c>
      <c r="M40" s="6">
        <f>[1]!ErlangC_ServiceLevel(F40/60/C$7,D$6,J40*(1-C$16),E$6/60)</f>
        <v>0.67959512692618995</v>
      </c>
      <c r="N40" s="14" t="e">
        <f ca="1">[1]!ErlangC_ASA(C40/60,D$3,G40*(1-C$16))*60</f>
        <v>#VALUE!</v>
      </c>
      <c r="O40" s="17" t="e">
        <f ca="1">[4]!Abandon(G40,F$3,C40,D$3*60)</f>
        <v>#NAME?</v>
      </c>
      <c r="P40" s="6" t="e">
        <f t="shared" ca="1" si="51"/>
        <v>#NAME?</v>
      </c>
      <c r="R40" s="8">
        <v>0.58333333333333337</v>
      </c>
      <c r="S40" s="13">
        <v>7.9271359531150901E-2</v>
      </c>
      <c r="T40" s="9">
        <f t="shared" si="4"/>
        <v>0</v>
      </c>
      <c r="U40" s="9">
        <f t="shared" si="52"/>
        <v>9.5238095238095237</v>
      </c>
      <c r="V40" s="9">
        <f t="shared" si="5"/>
        <v>0</v>
      </c>
      <c r="W40" s="9">
        <f t="shared" si="53"/>
        <v>166.75296701374242</v>
      </c>
      <c r="X40" s="2" t="e">
        <f ca="1">[3]!ErlangC_Agents(T40/60,U$3,0.9,V$3/60)</f>
        <v>#NAME?</v>
      </c>
      <c r="Y40" s="10">
        <f t="shared" si="54"/>
        <v>2.8446265005404792</v>
      </c>
      <c r="Z40" s="10">
        <f t="shared" si="6"/>
        <v>0</v>
      </c>
      <c r="AA40" s="2">
        <f>[1]!ErlangC_Agents(W40/60/T$7,U$6,0.8,V$6/60)</f>
        <v>29</v>
      </c>
      <c r="AB40" s="14" t="e">
        <f t="shared" ca="1" si="7"/>
        <v>#NAME?</v>
      </c>
      <c r="AC40" s="6" t="e">
        <f ca="1">[1]!ErlangC_ServiceLevel(T40/60,U$3,X40*(1-T$16),V$3/60)</f>
        <v>#VALUE!</v>
      </c>
      <c r="AD40" s="6">
        <f>[1]!ErlangC_ServiceLevel(W40/60/T$7,U$6,AA40*(1-T$16),V$6/60)</f>
        <v>0.68765453940318799</v>
      </c>
      <c r="AE40" s="14" t="e">
        <f ca="1">[1]!ErlangC_ASA(T40/60,U$3,X40*(1-T$16))*60</f>
        <v>#VALUE!</v>
      </c>
      <c r="AF40" s="17" t="e">
        <f ca="1">[4]!Abandon(X40,W$3,T40,U$3*60)</f>
        <v>#NAME?</v>
      </c>
      <c r="AG40" s="6" t="e">
        <f t="shared" ca="1" si="55"/>
        <v>#NAME?</v>
      </c>
      <c r="AI40" s="8">
        <v>0.58333333333333337</v>
      </c>
      <c r="AJ40" s="13">
        <v>7.9271359531150901E-2</v>
      </c>
      <c r="AK40" s="9">
        <f t="shared" si="8"/>
        <v>0</v>
      </c>
      <c r="AL40" s="9">
        <f t="shared" si="56"/>
        <v>10.666666666666666</v>
      </c>
      <c r="AM40" s="9">
        <f t="shared" si="9"/>
        <v>0</v>
      </c>
      <c r="AN40" s="9">
        <f t="shared" si="57"/>
        <v>155.98557843226467</v>
      </c>
      <c r="AO40" s="2" t="e">
        <f ca="1">[3]!ErlangC_Agents(AK40/60,AL$3,0.9,AM$3/60)</f>
        <v>#NAME?</v>
      </c>
      <c r="AP40" s="10">
        <f t="shared" si="58"/>
        <v>3.1859816806053365</v>
      </c>
      <c r="AQ40" s="10">
        <f t="shared" si="10"/>
        <v>0</v>
      </c>
      <c r="AR40" s="2">
        <f>[1]!ErlangC_Agents(AN40/60/AK$7,AL$6,0.8,AM$6/60)</f>
        <v>27</v>
      </c>
      <c r="AS40" s="14" t="e">
        <f t="shared" ca="1" si="11"/>
        <v>#NAME?</v>
      </c>
      <c r="AT40" s="6" t="e">
        <f ca="1">[1]!ErlangC_ServiceLevel(AK40/60,AL$3,AO40*(1-AK$16),AM$3/60)</f>
        <v>#VALUE!</v>
      </c>
      <c r="AU40" s="6">
        <f>[1]!ErlangC_ServiceLevel(AN40/60/AK$7,AL$6,AR40*(1-AK$16),AM$6/60)</f>
        <v>0.58548666514110204</v>
      </c>
      <c r="AV40" s="14" t="e">
        <f ca="1">[1]!ErlangC_ASA(AK40/60,AL$3,AO40*(1-AK$16))*60</f>
        <v>#VALUE!</v>
      </c>
      <c r="AW40" s="17" t="e">
        <f ca="1">[4]!Abandon(AO40,AN$3,AK40,AL$3*60)</f>
        <v>#NAME?</v>
      </c>
      <c r="AX40" s="6" t="e">
        <f t="shared" ca="1" si="59"/>
        <v>#NAME?</v>
      </c>
      <c r="AZ40" s="8">
        <v>0.58333333333333337</v>
      </c>
      <c r="BA40" s="13">
        <v>7.9271359531150901E-2</v>
      </c>
      <c r="BB40" s="9">
        <f t="shared" si="12"/>
        <v>0</v>
      </c>
      <c r="BC40" s="9">
        <f t="shared" si="60"/>
        <v>10.133333333333333</v>
      </c>
      <c r="BD40" s="9">
        <f t="shared" si="13"/>
        <v>0</v>
      </c>
      <c r="BE40" s="9">
        <f t="shared" si="61"/>
        <v>147.97320445814836</v>
      </c>
      <c r="BF40" s="2">
        <f>[1]!ErlangC_Agents(BB40/60,BC$3,0.9,BD$3/60)</f>
        <v>1</v>
      </c>
      <c r="BG40" s="10">
        <f t="shared" si="62"/>
        <v>3.0266825965750699</v>
      </c>
      <c r="BH40" s="10">
        <f t="shared" si="14"/>
        <v>0</v>
      </c>
      <c r="BI40" s="2">
        <f>[1]!ErlangC_Agents(BE40/60/BB$7,BC$6,0.8,BD$6/60)</f>
        <v>26</v>
      </c>
      <c r="BJ40" s="14">
        <f t="shared" si="15"/>
        <v>30.026682596575071</v>
      </c>
      <c r="BK40" s="6">
        <f>[1]!ErlangC_ServiceLevel(BB40/60,BC$3,BF40*(1-BB$16),BD$3/60)</f>
        <v>1</v>
      </c>
      <c r="BL40" s="6">
        <f>[1]!ErlangC_ServiceLevel(BE40/60/BB$7,BC$6,BI40*(1-BB$16),BD$6/60)</f>
        <v>0.66429817919225009</v>
      </c>
      <c r="BM40" s="14">
        <f>[1]!ErlangC_ASA(BB40/60,BC$3,BF40*(1-BB$16))*60</f>
        <v>0</v>
      </c>
      <c r="BN40" s="17">
        <f>[2]!Abandon(BF40,BE$3,BB40,BC$3*60)</f>
        <v>0</v>
      </c>
      <c r="BO40" s="6">
        <f t="shared" si="63"/>
        <v>0.74852094870738883</v>
      </c>
      <c r="BQ40" s="8">
        <v>0.58333333333333337</v>
      </c>
      <c r="BR40" s="13">
        <v>7.9271359531150901E-2</v>
      </c>
      <c r="BS40" s="9">
        <f t="shared" si="16"/>
        <v>0</v>
      </c>
      <c r="BT40" s="9">
        <f t="shared" si="64"/>
        <v>9.4623655913978499</v>
      </c>
      <c r="BU40" s="9">
        <f t="shared" si="17"/>
        <v>0</v>
      </c>
      <c r="BV40" s="9">
        <f t="shared" si="65"/>
        <v>136.80702370698623</v>
      </c>
      <c r="BW40" s="2" t="e">
        <f ca="1">[3]!ErlangC_Agents(BS40/60,BT$3,0.9,BU$3/60)</f>
        <v>#NAME?</v>
      </c>
      <c r="BX40" s="10">
        <f t="shared" si="66"/>
        <v>2.8262740715047343</v>
      </c>
      <c r="BY40" s="10">
        <f t="shared" si="18"/>
        <v>0</v>
      </c>
      <c r="BZ40" s="2">
        <f>[1]!ErlangC_Agents(BV40/60/BS$7,BT$6,0.8,BU$6/60)</f>
        <v>24</v>
      </c>
      <c r="CA40" s="14" t="e">
        <f t="shared" ca="1" si="19"/>
        <v>#NAME?</v>
      </c>
      <c r="CB40" s="6" t="e">
        <f ca="1">[3]!ErlangC_ServiceLevel(BS40/60,BT$3,BW40*(1-BS$16),BU$3/60)</f>
        <v>#NAME?</v>
      </c>
      <c r="CC40" s="6">
        <f>[1]!ErlangC_ServiceLevel(BV40/60/BS$7,BT$6,BZ40*(1-BS$16),BU$6/60)</f>
        <v>0.61941474946041597</v>
      </c>
      <c r="CD40" s="14" t="e">
        <f ca="1">[3]!ErlangC_ASA(BS40/60,BT$3,BW40*(1-BS$16))*60</f>
        <v>#NAME?</v>
      </c>
      <c r="CE40" s="17" t="e">
        <f ca="1">[4]!Abandon(BW40,BV$3,BS40,BT$3*60)</f>
        <v>#NAME?</v>
      </c>
      <c r="CF40" s="6" t="e">
        <f t="shared" ca="1" si="67"/>
        <v>#NAME?</v>
      </c>
      <c r="CH40" s="8">
        <v>0.58333333333333337</v>
      </c>
      <c r="CI40" s="13">
        <v>7.9271359531150901E-2</v>
      </c>
      <c r="CJ40" s="9">
        <f t="shared" si="20"/>
        <v>0</v>
      </c>
      <c r="CK40" s="9">
        <f t="shared" si="68"/>
        <v>8.8888888888888893</v>
      </c>
      <c r="CL40" s="9">
        <f t="shared" si="21"/>
        <v>0</v>
      </c>
      <c r="CM40" s="9">
        <f t="shared" si="69"/>
        <v>145.33082580710999</v>
      </c>
      <c r="CN40" s="2">
        <f>[1]!ErlangC_Agents(CJ40/60,CK$3,0.9,CL$3/60)</f>
        <v>1</v>
      </c>
      <c r="CO40" s="10">
        <f t="shared" si="70"/>
        <v>2.6549847338377806</v>
      </c>
      <c r="CP40" s="10">
        <f t="shared" si="22"/>
        <v>0</v>
      </c>
      <c r="CQ40" s="2">
        <f>[1]!ErlangC_Agents(CM40/60/CJ$7,CK$6,0.8,CL$6/60)</f>
        <v>26</v>
      </c>
      <c r="CR40" s="14">
        <f t="shared" si="23"/>
        <v>29.654984733837779</v>
      </c>
      <c r="CS40" s="6">
        <f>[1]!ErlangC_ServiceLevel(CJ40/60,CK$3,CN40*(1-CJ$16),CL$3/60)</f>
        <v>1</v>
      </c>
      <c r="CT40" s="6">
        <f>[1]!ErlangC_ServiceLevel(CM40/60/CJ$7,CK$6,CQ40*(1-CJ$16),CL$6/60)</f>
        <v>0.66669777786494944</v>
      </c>
      <c r="CU40" s="14">
        <f>[1]!ErlangC_ASA(CJ40/60,CK$3,CN40*(1-CJ$16))*60</f>
        <v>0</v>
      </c>
      <c r="CV40" s="17">
        <f>[2]!Abandon(CN40,CM$3,CJ40,CK$3*60)</f>
        <v>0</v>
      </c>
      <c r="CW40" s="6">
        <f t="shared" si="71"/>
        <v>0.75006034314271497</v>
      </c>
      <c r="CY40" s="8">
        <v>0.58333333333333337</v>
      </c>
      <c r="CZ40" s="13">
        <v>7.9271359531150901E-2</v>
      </c>
      <c r="DA40" s="9">
        <f t="shared" si="24"/>
        <v>0</v>
      </c>
      <c r="DB40" s="9">
        <f t="shared" si="72"/>
        <v>2.580645161290323</v>
      </c>
      <c r="DC40" s="9">
        <f t="shared" si="25"/>
        <v>0</v>
      </c>
      <c r="DD40" s="9">
        <f t="shared" si="73"/>
        <v>97.171343941410782</v>
      </c>
      <c r="DE40" s="2">
        <f>[1]!ErlangC_Agents(DA40/60,DB$3,0.9,DC$3/60)</f>
        <v>1</v>
      </c>
      <c r="DF40" s="10">
        <f t="shared" si="74"/>
        <v>0.77080201950129135</v>
      </c>
      <c r="DG40" s="10">
        <f t="shared" si="26"/>
        <v>0</v>
      </c>
      <c r="DH40" s="2">
        <f>[1]!ErlangC_Agents(DD40/60/DA$7,DB$6,0.8,DC$6/60)</f>
        <v>13</v>
      </c>
      <c r="DI40" s="14">
        <f t="shared" si="27"/>
        <v>14.770802019501291</v>
      </c>
      <c r="DJ40" s="6">
        <f>[1]!ErlangC_ServiceLevel(DA40/60,DB$3,DE40*(1-DA$16),DC$3/60)</f>
        <v>1</v>
      </c>
      <c r="DK40" s="6">
        <f>[1]!ErlangC_ServiceLevel(DD40/60/DA$7,DB$6,DH40*(1-DA$16),DC$6/60)</f>
        <v>0.75010696192903625</v>
      </c>
      <c r="DL40" s="14">
        <f>[1]!ErlangC_ASA(DA40/60,DB$3,DE40*(1-DA$16))*60</f>
        <v>0</v>
      </c>
      <c r="DM40" s="17">
        <f>[2]!Abandon(DE40,DD$3,DA40,DB$3*60)</f>
        <v>0</v>
      </c>
      <c r="DN40" s="6">
        <f t="shared" si="75"/>
        <v>0.65565303920541551</v>
      </c>
      <c r="DP40" s="8">
        <v>0.58333333333333337</v>
      </c>
      <c r="DQ40" s="13">
        <v>7.9271359531150901E-2</v>
      </c>
      <c r="DR40" s="9">
        <f t="shared" si="28"/>
        <v>0</v>
      </c>
      <c r="DS40" s="9">
        <f t="shared" si="76"/>
        <v>2.580645161290323</v>
      </c>
      <c r="DT40" s="9">
        <f t="shared" si="29"/>
        <v>0</v>
      </c>
      <c r="DU40" s="9">
        <f t="shared" si="77"/>
        <v>97.171343941410782</v>
      </c>
      <c r="DV40" s="2">
        <f>[1]!ErlangC_Agents(DR40/60,DS$3,0.9,DT$3/60)</f>
        <v>1</v>
      </c>
      <c r="DW40" s="10">
        <f t="shared" si="78"/>
        <v>0.77080201950129135</v>
      </c>
      <c r="DX40" s="10">
        <f t="shared" si="30"/>
        <v>0</v>
      </c>
      <c r="DY40" s="2">
        <f>[1]!ErlangC_Agents(DU40/60/DR$7,DS$6,0.8,DT$6/60)</f>
        <v>13</v>
      </c>
      <c r="DZ40" s="14">
        <f t="shared" si="31"/>
        <v>14.770802019501291</v>
      </c>
      <c r="EA40" s="6">
        <f>[1]!ErlangC_ServiceLevel(DR40/60,DS$3,DV40*(1-DR$16),DT$3/60)</f>
        <v>1</v>
      </c>
      <c r="EB40" s="6">
        <f>[1]!ErlangC_ServiceLevel(DU40/60/DR$7,DS$6,DY40*(1-DR$16),DT$6/60)</f>
        <v>0.75010696192903625</v>
      </c>
      <c r="EC40" s="14">
        <f>[1]!ErlangC_ASA(DR40/60,DS$3,DV40*(1-DR$16))*60</f>
        <v>0</v>
      </c>
      <c r="ED40" s="17">
        <f>[2]!Abandon(DV40,DU$3,DR40,DS$3*60)</f>
        <v>0</v>
      </c>
      <c r="EE40" s="6">
        <f t="shared" si="79"/>
        <v>0.65565303920541551</v>
      </c>
      <c r="EG40" s="8">
        <v>0.58333333333333337</v>
      </c>
      <c r="EH40" s="13">
        <v>7.9271359531150901E-2</v>
      </c>
      <c r="EI40" s="9">
        <f t="shared" si="32"/>
        <v>0</v>
      </c>
      <c r="EJ40" s="9">
        <f t="shared" si="80"/>
        <v>2.6666666666666665</v>
      </c>
      <c r="EK40" s="9">
        <f t="shared" si="33"/>
        <v>0</v>
      </c>
      <c r="EL40" s="9">
        <f t="shared" si="81"/>
        <v>103.05276739049617</v>
      </c>
      <c r="EM40" s="2">
        <f>[1]!ErlangC_Agents(EI40/60,EJ$3,0.9,EK$3/60)</f>
        <v>1</v>
      </c>
      <c r="EN40" s="10">
        <f t="shared" si="82"/>
        <v>0.79649542015133412</v>
      </c>
      <c r="EO40" s="10">
        <f t="shared" si="34"/>
        <v>0</v>
      </c>
      <c r="EP40" s="2">
        <f>[1]!ErlangC_Agents(EL40/60/EI$7,EJ$6,0.8,EK$6/60)</f>
        <v>14</v>
      </c>
      <c r="EQ40" s="14">
        <f t="shared" si="35"/>
        <v>15.796495420151334</v>
      </c>
      <c r="ER40" s="6">
        <f>[1]!ErlangC_ServiceLevel(EI40/60,EJ$3,EM40*(1-EI$16),EK$3/60)</f>
        <v>1</v>
      </c>
      <c r="ES40" s="6">
        <f>[1]!ErlangC_ServiceLevel(EL40/60/EI$7,EJ$6,EP40*(1-EI$16),EK$6/60)</f>
        <v>0.79705556371988817</v>
      </c>
      <c r="ET40" s="14">
        <f>[1]!ErlangC_ASA(EI40/60,EJ$3,EM40*(1-EI$16))*60</f>
        <v>0</v>
      </c>
      <c r="EU40" s="17">
        <f>[2]!Abandon(EM40,EL$3,EI40,EJ$3*60)</f>
        <v>0</v>
      </c>
      <c r="EV40" s="6">
        <f t="shared" si="83"/>
        <v>0.64944745317639008</v>
      </c>
      <c r="EX40" s="8">
        <v>0.58333333333333337</v>
      </c>
      <c r="EY40" s="13">
        <v>7.9271359531150901E-2</v>
      </c>
      <c r="EZ40" s="9">
        <f t="shared" si="36"/>
        <v>0</v>
      </c>
      <c r="FA40" s="9">
        <f t="shared" si="84"/>
        <v>2.580645161290323</v>
      </c>
      <c r="FB40" s="9">
        <f t="shared" si="37"/>
        <v>0</v>
      </c>
      <c r="FC40" s="9">
        <f t="shared" si="85"/>
        <v>92.057062681336532</v>
      </c>
      <c r="FD40" s="2">
        <f>[1]!ErlangC_Agents(EZ40/60,FA$3,0.9,FB$3/60)</f>
        <v>1</v>
      </c>
      <c r="FE40" s="10">
        <f t="shared" si="86"/>
        <v>0.77080201950129135</v>
      </c>
      <c r="FF40" s="10">
        <f t="shared" si="38"/>
        <v>0</v>
      </c>
      <c r="FG40" s="2">
        <f>[1]!ErlangC_Agents(FC40/60/EZ$7,FA$6,0.8,FB$6/60)</f>
        <v>12</v>
      </c>
      <c r="FH40" s="14">
        <f t="shared" si="39"/>
        <v>13.770802019501291</v>
      </c>
      <c r="FI40" s="6">
        <f>[1]!ErlangC_ServiceLevel(EZ40/60,FA$3,FD40*(1-EZ$16),FB$3/60)</f>
        <v>1</v>
      </c>
      <c r="FJ40" s="6">
        <f>[1]!ErlangC_ServiceLevel(FC40/60/EZ$7,FA$6,FG40*(1-EZ$16),FB$6/60)</f>
        <v>0.67732919885753073</v>
      </c>
      <c r="FK40" s="14">
        <f>[1]!ErlangC_ASA(EZ40/60,FA$3,FD40*(1-EZ$16))*60</f>
        <v>0</v>
      </c>
      <c r="FL40" s="17">
        <f>[2]!Abandon(FD40,FC$3,EZ40,FA$3*60)</f>
        <v>0</v>
      </c>
      <c r="FM40" s="6">
        <f t="shared" si="87"/>
        <v>0.66789478324075413</v>
      </c>
      <c r="FO40" s="8">
        <v>0.58333333333333337</v>
      </c>
      <c r="FP40" s="13">
        <v>7.9271359531150901E-2</v>
      </c>
      <c r="FQ40" s="9">
        <f t="shared" si="40"/>
        <v>0</v>
      </c>
      <c r="FR40" s="9">
        <f t="shared" si="88"/>
        <v>2.6666666666666665</v>
      </c>
      <c r="FS40" s="9">
        <f t="shared" si="41"/>
        <v>0</v>
      </c>
      <c r="FT40" s="9">
        <f t="shared" si="89"/>
        <v>95.125631437381074</v>
      </c>
      <c r="FU40" s="2">
        <f>[1]!ErlangC_Agents(FQ40/60,FR$3,0.9,FS$3/60)</f>
        <v>1</v>
      </c>
      <c r="FV40" s="10">
        <f t="shared" si="90"/>
        <v>0.79649542015133412</v>
      </c>
      <c r="FW40" s="10">
        <f t="shared" si="42"/>
        <v>0</v>
      </c>
      <c r="FX40" s="2">
        <f>[1]!ErlangC_Agents(FT40/60/FQ$7,FR$6,0.8,FS$6/60)</f>
        <v>13</v>
      </c>
      <c r="FY40" s="14">
        <f t="shared" si="43"/>
        <v>14.796495420151334</v>
      </c>
      <c r="FZ40" s="6">
        <f>[1]!ErlangC_ServiceLevel(FQ40/60,FR$3,FU40*(1-FQ$16),FS$3/60)</f>
        <v>1</v>
      </c>
      <c r="GA40" s="6">
        <f>[1]!ErlangC_ServiceLevel(FT40/60/FQ$7,FR$6,FX40*(1-FQ$16),FS$6/60)</f>
        <v>0.77918476505586487</v>
      </c>
      <c r="GB40" s="14">
        <f>[1]!ErlangC_ASA(FQ40/60,FR$3,FU40*(1-FQ$16))*60</f>
        <v>0</v>
      </c>
      <c r="GC40" s="17">
        <f>[2]!Abandon(FU40,FT$3,FQ40,FR$3*60)</f>
        <v>0</v>
      </c>
      <c r="GD40" s="6">
        <f t="shared" si="91"/>
        <v>0.64231617832410237</v>
      </c>
      <c r="GF40" s="8">
        <v>0.58333333333333337</v>
      </c>
      <c r="GG40" s="13">
        <v>7.9271359531150901E-2</v>
      </c>
      <c r="GH40" s="9">
        <f t="shared" si="44"/>
        <v>0</v>
      </c>
      <c r="GI40" s="9">
        <f t="shared" si="92"/>
        <v>2.580645161290323</v>
      </c>
      <c r="GJ40" s="9">
        <f t="shared" si="45"/>
        <v>0</v>
      </c>
      <c r="GK40" s="9">
        <f t="shared" si="93"/>
        <v>99.728484571447908</v>
      </c>
      <c r="GL40" s="2">
        <f>[1]!ErlangC_Agents(GH40/60,GI$3,0.9,GJ$3/60)</f>
        <v>1</v>
      </c>
      <c r="GM40" s="10">
        <f t="shared" si="94"/>
        <v>0.77080201950129135</v>
      </c>
      <c r="GN40" s="10">
        <f t="shared" si="46"/>
        <v>0</v>
      </c>
      <c r="GO40" s="2">
        <f>[1]!ErlangC_Agents(GK40/60/GH$7,GI$6,0.8,GJ$6/60)</f>
        <v>13</v>
      </c>
      <c r="GP40" s="14">
        <f t="shared" si="47"/>
        <v>14.770802019501291</v>
      </c>
      <c r="GQ40" s="6">
        <f>[1]!ErlangC_ServiceLevel(GH40/60,GI$3,GL40*(1-GH$16),GJ$3/60)</f>
        <v>1</v>
      </c>
      <c r="GR40" s="6">
        <f>[1]!ErlangC_ServiceLevel(GK40/60/GH$7,GI$6,GO40*(1-GH$16),GJ$6/60)</f>
        <v>0.71001155539842253</v>
      </c>
      <c r="GS40" s="14">
        <f>[1]!ErlangC_ASA(GH40/60,GI$3,GL40*(1-GH$16))*60</f>
        <v>0</v>
      </c>
      <c r="GT40" s="17">
        <f>[2]!Abandon(GL40,GK$3,GH40,GI$3*60)</f>
        <v>0</v>
      </c>
      <c r="GU40" s="6">
        <f t="shared" si="95"/>
        <v>0.6721407832384847</v>
      </c>
    </row>
    <row r="41" spans="1:203">
      <c r="A41" s="8">
        <v>0.625</v>
      </c>
      <c r="B41" s="13">
        <v>7.6537864374904341E-2</v>
      </c>
      <c r="C41" s="9">
        <f t="shared" si="0"/>
        <v>0</v>
      </c>
      <c r="D41" s="9">
        <f t="shared" si="48"/>
        <v>10.322580645161292</v>
      </c>
      <c r="E41" s="9">
        <f t="shared" si="1"/>
        <v>0</v>
      </c>
      <c r="F41" s="9">
        <f t="shared" si="49"/>
        <v>158.50744815705997</v>
      </c>
      <c r="G41" s="2" t="e">
        <f ca="1">[3]!ErlangC_Agents(C41/60,D$3,0.9,E$3/60)</f>
        <v>#NAME?</v>
      </c>
      <c r="H41" s="10">
        <f t="shared" si="50"/>
        <v>2.7748872702046485</v>
      </c>
      <c r="I41" s="10">
        <f t="shared" si="2"/>
        <v>0</v>
      </c>
      <c r="J41" s="2">
        <f>[1]!ErlangC_Agents(F41/60/C$7,D$6,0.8,E$6/60)</f>
        <v>25</v>
      </c>
      <c r="K41" s="14" t="e">
        <f t="shared" ca="1" si="3"/>
        <v>#NAME?</v>
      </c>
      <c r="L41" s="6" t="e">
        <f ca="1">[1]!ErlangC_ServiceLevel(C41/60,D$3,G41*(1-C$16),E$3/60)</f>
        <v>#VALUE!</v>
      </c>
      <c r="M41" s="6">
        <f>[1]!ErlangC_ServiceLevel(F41/60/C$7,D$6,J41*(1-C$16),E$6/60)</f>
        <v>0.64889059968319329</v>
      </c>
      <c r="N41" s="14" t="e">
        <f ca="1">[1]!ErlangC_ASA(C41/60,D$3,G41*(1-C$16))*60</f>
        <v>#VALUE!</v>
      </c>
      <c r="O41" s="17" t="e">
        <f ca="1">[4]!Abandon(G41,F$3,C41,D$3*60)</f>
        <v>#NAME?</v>
      </c>
      <c r="P41" s="6" t="e">
        <f t="shared" ca="1" si="51"/>
        <v>#NAME?</v>
      </c>
      <c r="R41" s="8">
        <v>0.625</v>
      </c>
      <c r="S41" s="13">
        <v>7.6537864374904341E-2</v>
      </c>
      <c r="T41" s="9">
        <f t="shared" si="4"/>
        <v>0</v>
      </c>
      <c r="U41" s="9">
        <f t="shared" si="52"/>
        <v>9.5238095238095237</v>
      </c>
      <c r="V41" s="9">
        <f t="shared" si="5"/>
        <v>0</v>
      </c>
      <c r="W41" s="9">
        <f t="shared" si="53"/>
        <v>161.00286470292377</v>
      </c>
      <c r="X41" s="2" t="e">
        <f ca="1">[3]!ErlangC_Agents(T41/60,U$3,0.9,V$3/60)</f>
        <v>#NAME?</v>
      </c>
      <c r="Y41" s="10">
        <f t="shared" si="54"/>
        <v>2.8446265005404792</v>
      </c>
      <c r="Z41" s="10">
        <f t="shared" si="6"/>
        <v>0</v>
      </c>
      <c r="AA41" s="2">
        <f>[1]!ErlangC_Agents(W41/60/T$7,U$6,0.8,V$6/60)</f>
        <v>28</v>
      </c>
      <c r="AB41" s="14" t="e">
        <f t="shared" ca="1" si="7"/>
        <v>#NAME?</v>
      </c>
      <c r="AC41" s="6" t="e">
        <f ca="1">[1]!ErlangC_ServiceLevel(T41/60,U$3,X41*(1-T$16),V$3/60)</f>
        <v>#VALUE!</v>
      </c>
      <c r="AD41" s="6">
        <f>[1]!ErlangC_ServiceLevel(W41/60/T$7,U$6,AA41*(1-T$16),V$6/60)</f>
        <v>0.67125063817814901</v>
      </c>
      <c r="AE41" s="14" t="e">
        <f ca="1">[1]!ErlangC_ASA(T41/60,U$3,X41*(1-T$16))*60</f>
        <v>#VALUE!</v>
      </c>
      <c r="AF41" s="17" t="e">
        <f ca="1">[4]!Abandon(X41,W$3,T41,U$3*60)</f>
        <v>#NAME?</v>
      </c>
      <c r="AG41" s="6" t="e">
        <f t="shared" ca="1" si="55"/>
        <v>#NAME?</v>
      </c>
      <c r="AI41" s="8">
        <v>0.625</v>
      </c>
      <c r="AJ41" s="13">
        <v>7.6537864374904341E-2</v>
      </c>
      <c r="AK41" s="9">
        <f t="shared" si="8"/>
        <v>0</v>
      </c>
      <c r="AL41" s="9">
        <f t="shared" si="56"/>
        <v>10.666666666666666</v>
      </c>
      <c r="AM41" s="9">
        <f t="shared" si="9"/>
        <v>0</v>
      </c>
      <c r="AN41" s="9">
        <f t="shared" si="57"/>
        <v>150.60676538287629</v>
      </c>
      <c r="AO41" s="2" t="e">
        <f ca="1">[3]!ErlangC_Agents(AK41/60,AL$3,0.9,AM$3/60)</f>
        <v>#NAME?</v>
      </c>
      <c r="AP41" s="10">
        <f t="shared" si="58"/>
        <v>3.1859816806053365</v>
      </c>
      <c r="AQ41" s="10">
        <f t="shared" si="10"/>
        <v>0</v>
      </c>
      <c r="AR41" s="2">
        <f>[1]!ErlangC_Agents(AN41/60/AK$7,AL$6,0.8,AM$6/60)</f>
        <v>27</v>
      </c>
      <c r="AS41" s="14" t="e">
        <f t="shared" ca="1" si="11"/>
        <v>#NAME?</v>
      </c>
      <c r="AT41" s="6" t="e">
        <f ca="1">[1]!ErlangC_ServiceLevel(AK41/60,AL$3,AO41*(1-AK$16),AM$3/60)</f>
        <v>#VALUE!</v>
      </c>
      <c r="AU41" s="6">
        <f>[1]!ErlangC_ServiceLevel(AN41/60/AK$7,AL$6,AR41*(1-AK$16),AM$6/60)</f>
        <v>0.69019372722428163</v>
      </c>
      <c r="AV41" s="14" t="e">
        <f ca="1">[1]!ErlangC_ASA(AK41/60,AL$3,AO41*(1-AK$16))*60</f>
        <v>#VALUE!</v>
      </c>
      <c r="AW41" s="17" t="e">
        <f ca="1">[4]!Abandon(AO41,AN$3,AK41,AL$3*60)</f>
        <v>#NAME?</v>
      </c>
      <c r="AX41" s="6" t="e">
        <f t="shared" ca="1" si="59"/>
        <v>#NAME?</v>
      </c>
      <c r="AZ41" s="8">
        <v>0.625</v>
      </c>
      <c r="BA41" s="13">
        <v>7.6537864374904341E-2</v>
      </c>
      <c r="BB41" s="9">
        <f t="shared" si="12"/>
        <v>0</v>
      </c>
      <c r="BC41" s="9">
        <f t="shared" si="60"/>
        <v>10.133333333333333</v>
      </c>
      <c r="BD41" s="9">
        <f t="shared" si="13"/>
        <v>0</v>
      </c>
      <c r="BE41" s="9">
        <f t="shared" si="61"/>
        <v>142.87068016648811</v>
      </c>
      <c r="BF41" s="2">
        <f>[1]!ErlangC_Agents(BB41/60,BC$3,0.9,BD$3/60)</f>
        <v>1</v>
      </c>
      <c r="BG41" s="10">
        <f t="shared" si="62"/>
        <v>3.0266825965750699</v>
      </c>
      <c r="BH41" s="10">
        <f t="shared" si="14"/>
        <v>0</v>
      </c>
      <c r="BI41" s="2">
        <f>[1]!ErlangC_Agents(BE41/60/BB$7,BC$6,0.8,BD$6/60)</f>
        <v>25</v>
      </c>
      <c r="BJ41" s="14">
        <f t="shared" si="15"/>
        <v>29.026682596575071</v>
      </c>
      <c r="BK41" s="6">
        <f>[1]!ErlangC_ServiceLevel(BB41/60,BC$3,BF41*(1-BB$16),BD$3/60)</f>
        <v>1</v>
      </c>
      <c r="BL41" s="6">
        <f>[1]!ErlangC_ServiceLevel(BE41/60/BB$7,BC$6,BI41*(1-BB$16),BD$6/60)</f>
        <v>0.63310433442711478</v>
      </c>
      <c r="BM41" s="14">
        <f>[1]!ErlangC_ASA(BB41/60,BC$3,BF41*(1-BB$16))*60</f>
        <v>0</v>
      </c>
      <c r="BN41" s="17">
        <f>[2]!Abandon(BF41,BE$3,BB41,BC$3*60)</f>
        <v>0</v>
      </c>
      <c r="BO41" s="6">
        <f t="shared" si="63"/>
        <v>0.74961434869538746</v>
      </c>
      <c r="BQ41" s="8">
        <v>0.625</v>
      </c>
      <c r="BR41" s="13">
        <v>7.6537864374904341E-2</v>
      </c>
      <c r="BS41" s="9">
        <f t="shared" si="16"/>
        <v>0</v>
      </c>
      <c r="BT41" s="9">
        <f t="shared" si="64"/>
        <v>9.4623655913978499</v>
      </c>
      <c r="BU41" s="9">
        <f t="shared" si="17"/>
        <v>0</v>
      </c>
      <c r="BV41" s="9">
        <f t="shared" si="65"/>
        <v>132.08954013088331</v>
      </c>
      <c r="BW41" s="2" t="e">
        <f ca="1">[3]!ErlangC_Agents(BS41/60,BT$3,0.9,BU$3/60)</f>
        <v>#NAME?</v>
      </c>
      <c r="BX41" s="10">
        <f t="shared" si="66"/>
        <v>2.8262740715047343</v>
      </c>
      <c r="BY41" s="10">
        <f t="shared" si="18"/>
        <v>0</v>
      </c>
      <c r="BZ41" s="2">
        <f>[1]!ErlangC_Agents(BV41/60/BS$7,BT$6,0.8,BU$6/60)</f>
        <v>23</v>
      </c>
      <c r="CA41" s="14" t="e">
        <f t="shared" ca="1" si="19"/>
        <v>#NAME?</v>
      </c>
      <c r="CB41" s="6" t="e">
        <f ca="1">[3]!ErlangC_ServiceLevel(BS41/60,BT$3,BW41*(1-BS$16),BU$3/60)</f>
        <v>#NAME?</v>
      </c>
      <c r="CC41" s="6">
        <f>[1]!ErlangC_ServiceLevel(BV41/60/BS$7,BT$6,BZ41*(1-BS$16),BU$6/60)</f>
        <v>0.57406107381736871</v>
      </c>
      <c r="CD41" s="14" t="e">
        <f ca="1">[3]!ErlangC_ASA(BS41/60,BT$3,BW41*(1-BS$16))*60</f>
        <v>#NAME?</v>
      </c>
      <c r="CE41" s="17" t="e">
        <f ca="1">[4]!Abandon(BW41,BV$3,BS41,BT$3*60)</f>
        <v>#NAME?</v>
      </c>
      <c r="CF41" s="6" t="e">
        <f t="shared" ca="1" si="67"/>
        <v>#NAME?</v>
      </c>
      <c r="CH41" s="8">
        <v>0.625</v>
      </c>
      <c r="CI41" s="13">
        <v>7.6537864374904341E-2</v>
      </c>
      <c r="CJ41" s="9">
        <f t="shared" si="20"/>
        <v>0</v>
      </c>
      <c r="CK41" s="9">
        <f t="shared" si="68"/>
        <v>8.8888888888888893</v>
      </c>
      <c r="CL41" s="9">
        <f t="shared" si="21"/>
        <v>0</v>
      </c>
      <c r="CM41" s="9">
        <f t="shared" si="69"/>
        <v>140.31941802065796</v>
      </c>
      <c r="CN41" s="2">
        <f>[1]!ErlangC_Agents(CJ41/60,CK$3,0.9,CL$3/60)</f>
        <v>1</v>
      </c>
      <c r="CO41" s="10">
        <f t="shared" si="70"/>
        <v>2.6549847338377806</v>
      </c>
      <c r="CP41" s="10">
        <f t="shared" si="22"/>
        <v>0</v>
      </c>
      <c r="CQ41" s="2">
        <f>[1]!ErlangC_Agents(CM41/60/CJ$7,CK$6,0.8,CL$6/60)</f>
        <v>25</v>
      </c>
      <c r="CR41" s="14">
        <f t="shared" si="23"/>
        <v>28.654984733837779</v>
      </c>
      <c r="CS41" s="6">
        <f>[1]!ErlangC_ServiceLevel(CJ41/60,CK$3,CN41*(1-CJ$16),CL$3/60)</f>
        <v>1</v>
      </c>
      <c r="CT41" s="6">
        <f>[1]!ErlangC_ServiceLevel(CM41/60/CJ$7,CK$6,CQ41*(1-CJ$16),CL$6/60)</f>
        <v>0.63568262464593173</v>
      </c>
      <c r="CU41" s="14">
        <f>[1]!ErlangC_ASA(CJ41/60,CK$3,CN41*(1-CJ$16))*60</f>
        <v>0</v>
      </c>
      <c r="CV41" s="17">
        <f>[2]!Abandon(CN41,CM$3,CJ41,CK$3*60)</f>
        <v>0</v>
      </c>
      <c r="CW41" s="6">
        <f t="shared" si="71"/>
        <v>0.7512519314613022</v>
      </c>
      <c r="CY41" s="8">
        <v>0.625</v>
      </c>
      <c r="CZ41" s="13">
        <v>7.6537864374904341E-2</v>
      </c>
      <c r="DA41" s="9">
        <f t="shared" si="24"/>
        <v>0</v>
      </c>
      <c r="DB41" s="9">
        <f t="shared" si="72"/>
        <v>2.580645161290323</v>
      </c>
      <c r="DC41" s="9">
        <f t="shared" si="25"/>
        <v>0</v>
      </c>
      <c r="DD41" s="9">
        <f t="shared" si="73"/>
        <v>93.820607943431128</v>
      </c>
      <c r="DE41" s="2">
        <f>[1]!ErlangC_Agents(DA41/60,DB$3,0.9,DC$3/60)</f>
        <v>1</v>
      </c>
      <c r="DF41" s="10">
        <f t="shared" si="74"/>
        <v>0.77080201950129135</v>
      </c>
      <c r="DG41" s="10">
        <f t="shared" si="26"/>
        <v>0</v>
      </c>
      <c r="DH41" s="2">
        <f>[1]!ErlangC_Agents(DD41/60/DA$7,DB$6,0.8,DC$6/60)</f>
        <v>13</v>
      </c>
      <c r="DI41" s="14">
        <f t="shared" si="27"/>
        <v>14.770802019501291</v>
      </c>
      <c r="DJ41" s="6">
        <f>[1]!ErlangC_ServiceLevel(DA41/60,DB$3,DE41*(1-DA$16),DC$3/60)</f>
        <v>1</v>
      </c>
      <c r="DK41" s="6">
        <f>[1]!ErlangC_ServiceLevel(DD41/60/DA$7,DB$6,DH41*(1-DA$16),DC$6/60)</f>
        <v>0.79640606706306627</v>
      </c>
      <c r="DL41" s="14">
        <f>[1]!ErlangC_ASA(DA41/60,DB$3,DE41*(1-DA$16))*60</f>
        <v>0</v>
      </c>
      <c r="DM41" s="17">
        <f>[2]!Abandon(DE41,DD$3,DA41,DB$3*60)</f>
        <v>0</v>
      </c>
      <c r="DN41" s="6">
        <f t="shared" si="75"/>
        <v>0.63404840909311799</v>
      </c>
      <c r="DP41" s="8">
        <v>0.625</v>
      </c>
      <c r="DQ41" s="13">
        <v>7.6537864374904341E-2</v>
      </c>
      <c r="DR41" s="9">
        <f t="shared" si="28"/>
        <v>0</v>
      </c>
      <c r="DS41" s="9">
        <f t="shared" si="76"/>
        <v>2.580645161290323</v>
      </c>
      <c r="DT41" s="9">
        <f t="shared" si="29"/>
        <v>0</v>
      </c>
      <c r="DU41" s="9">
        <f t="shared" si="77"/>
        <v>93.820607943431128</v>
      </c>
      <c r="DV41" s="2">
        <f>[1]!ErlangC_Agents(DR41/60,DS$3,0.9,DT$3/60)</f>
        <v>1</v>
      </c>
      <c r="DW41" s="10">
        <f t="shared" si="78"/>
        <v>0.77080201950129135</v>
      </c>
      <c r="DX41" s="10">
        <f t="shared" si="30"/>
        <v>0</v>
      </c>
      <c r="DY41" s="2">
        <f>[1]!ErlangC_Agents(DU41/60/DR$7,DS$6,0.8,DT$6/60)</f>
        <v>13</v>
      </c>
      <c r="DZ41" s="14">
        <f t="shared" si="31"/>
        <v>14.770802019501291</v>
      </c>
      <c r="EA41" s="6">
        <f>[1]!ErlangC_ServiceLevel(DR41/60,DS$3,DV41*(1-DR$16),DT$3/60)</f>
        <v>1</v>
      </c>
      <c r="EB41" s="6">
        <f>[1]!ErlangC_ServiceLevel(DU41/60/DR$7,DS$6,DY41*(1-DR$16),DT$6/60)</f>
        <v>0.79640606706306627</v>
      </c>
      <c r="EC41" s="14">
        <f>[1]!ErlangC_ASA(DR41/60,DS$3,DV41*(1-DR$16))*60</f>
        <v>0</v>
      </c>
      <c r="ED41" s="17">
        <f>[2]!Abandon(DV41,DU$3,DR41,DS$3*60)</f>
        <v>0</v>
      </c>
      <c r="EE41" s="6">
        <f t="shared" si="79"/>
        <v>0.63404840909311799</v>
      </c>
      <c r="EG41" s="8">
        <v>0.625</v>
      </c>
      <c r="EH41" s="13">
        <v>7.6537864374904341E-2</v>
      </c>
      <c r="EI41" s="9">
        <f t="shared" si="32"/>
        <v>0</v>
      </c>
      <c r="EJ41" s="9">
        <f t="shared" si="80"/>
        <v>2.6666666666666665</v>
      </c>
      <c r="EK41" s="9">
        <f t="shared" si="33"/>
        <v>0</v>
      </c>
      <c r="EL41" s="9">
        <f t="shared" si="81"/>
        <v>99.499223687375647</v>
      </c>
      <c r="EM41" s="2">
        <f>[1]!ErlangC_Agents(EI41/60,EJ$3,0.9,EK$3/60)</f>
        <v>1</v>
      </c>
      <c r="EN41" s="10">
        <f t="shared" si="82"/>
        <v>0.79649542015133412</v>
      </c>
      <c r="EO41" s="10">
        <f t="shared" si="34"/>
        <v>0</v>
      </c>
      <c r="EP41" s="2">
        <f>[1]!ErlangC_Agents(EL41/60/EI$7,EJ$6,0.8,EK$6/60)</f>
        <v>13</v>
      </c>
      <c r="EQ41" s="14">
        <f t="shared" si="35"/>
        <v>14.796495420151334</v>
      </c>
      <c r="ER41" s="6">
        <f>[1]!ErlangC_ServiceLevel(EI41/60,EJ$3,EM41*(1-EI$16),EK$3/60)</f>
        <v>1</v>
      </c>
      <c r="ES41" s="6">
        <f>[1]!ErlangC_ServiceLevel(EL41/60/EI$7,EJ$6,EP41*(1-EI$16),EK$6/60)</f>
        <v>0.71378204741247542</v>
      </c>
      <c r="ET41" s="14">
        <f>[1]!ErlangC_ASA(EI41/60,EJ$3,EM41*(1-EI$16))*60</f>
        <v>0</v>
      </c>
      <c r="EU41" s="17">
        <f>[2]!Abandon(EM41,EL$3,EI41,EJ$3*60)</f>
        <v>0</v>
      </c>
      <c r="EV41" s="6">
        <f t="shared" si="83"/>
        <v>0.67046693858252837</v>
      </c>
      <c r="EX41" s="8">
        <v>0.625</v>
      </c>
      <c r="EY41" s="13">
        <v>7.6537864374904341E-2</v>
      </c>
      <c r="EZ41" s="9">
        <f t="shared" si="36"/>
        <v>0</v>
      </c>
      <c r="FA41" s="9">
        <f t="shared" si="84"/>
        <v>2.580645161290323</v>
      </c>
      <c r="FB41" s="9">
        <f t="shared" si="37"/>
        <v>0</v>
      </c>
      <c r="FC41" s="9">
        <f t="shared" si="85"/>
        <v>88.882681209566329</v>
      </c>
      <c r="FD41" s="2">
        <f>[1]!ErlangC_Agents(EZ41/60,FA$3,0.9,FB$3/60)</f>
        <v>1</v>
      </c>
      <c r="FE41" s="10">
        <f t="shared" si="86"/>
        <v>0.77080201950129135</v>
      </c>
      <c r="FF41" s="10">
        <f t="shared" si="38"/>
        <v>0</v>
      </c>
      <c r="FG41" s="2">
        <f>[1]!ErlangC_Agents(FC41/60/EZ$7,FA$6,0.8,FB$6/60)</f>
        <v>12</v>
      </c>
      <c r="FH41" s="14">
        <f t="shared" si="39"/>
        <v>13.770802019501291</v>
      </c>
      <c r="FI41" s="6">
        <f>[1]!ErlangC_ServiceLevel(EZ41/60,FA$3,FD41*(1-EZ$16),FB$3/60)</f>
        <v>1</v>
      </c>
      <c r="FJ41" s="6">
        <f>[1]!ErlangC_ServiceLevel(FC41/60/EZ$7,FA$6,FG41*(1-EZ$16),FB$6/60)</f>
        <v>0.73278826908576278</v>
      </c>
      <c r="FK41" s="14">
        <f>[1]!ErlangC_ASA(EZ41/60,FA$3,FD41*(1-EZ$16))*60</f>
        <v>0</v>
      </c>
      <c r="FL41" s="17">
        <f>[2]!Abandon(FD41,FC$3,EZ41,FA$3*60)</f>
        <v>0</v>
      </c>
      <c r="FM41" s="6">
        <f t="shared" si="87"/>
        <v>0.64594093883122961</v>
      </c>
      <c r="FO41" s="8">
        <v>0.625</v>
      </c>
      <c r="FP41" s="13">
        <v>7.6537864374904341E-2</v>
      </c>
      <c r="FQ41" s="9">
        <f t="shared" si="40"/>
        <v>0</v>
      </c>
      <c r="FR41" s="9">
        <f t="shared" si="88"/>
        <v>2.6666666666666665</v>
      </c>
      <c r="FS41" s="9">
        <f t="shared" si="41"/>
        <v>0</v>
      </c>
      <c r="FT41" s="9">
        <f t="shared" si="89"/>
        <v>91.845437249885208</v>
      </c>
      <c r="FU41" s="2">
        <f>[1]!ErlangC_Agents(FQ41/60,FR$3,0.9,FS$3/60)</f>
        <v>1</v>
      </c>
      <c r="FV41" s="10">
        <f t="shared" si="90"/>
        <v>0.79649542015133412</v>
      </c>
      <c r="FW41" s="10">
        <f t="shared" si="42"/>
        <v>0</v>
      </c>
      <c r="FX41" s="2">
        <f>[1]!ErlangC_Agents(FT41/60/FQ$7,FR$6,0.8,FS$6/60)</f>
        <v>12</v>
      </c>
      <c r="FY41" s="14">
        <f t="shared" si="43"/>
        <v>13.796495420151334</v>
      </c>
      <c r="FZ41" s="6">
        <f>[1]!ErlangC_ServiceLevel(FQ41/60,FR$3,FU41*(1-FQ$16),FS$3/60)</f>
        <v>1</v>
      </c>
      <c r="GA41" s="6">
        <f>[1]!ErlangC_ServiceLevel(FT41/60/FQ$7,FR$6,FX41*(1-FQ$16),FS$6/60)</f>
        <v>0.68125779867051151</v>
      </c>
      <c r="GB41" s="14">
        <f>[1]!ErlangC_ASA(FQ41/60,FR$3,FU41*(1-FQ$16))*60</f>
        <v>0</v>
      </c>
      <c r="GC41" s="17">
        <f>[2]!Abandon(FU41,FT$3,FQ41,FR$3*60)</f>
        <v>0</v>
      </c>
      <c r="GD41" s="6">
        <f t="shared" si="91"/>
        <v>0.66622926073009114</v>
      </c>
      <c r="GF41" s="8">
        <v>0.625</v>
      </c>
      <c r="GG41" s="13">
        <v>7.6537864374904341E-2</v>
      </c>
      <c r="GH41" s="9">
        <f t="shared" si="44"/>
        <v>0</v>
      </c>
      <c r="GI41" s="9">
        <f t="shared" si="92"/>
        <v>2.580645161290323</v>
      </c>
      <c r="GJ41" s="9">
        <f t="shared" si="45"/>
        <v>0</v>
      </c>
      <c r="GK41" s="9">
        <f t="shared" si="93"/>
        <v>96.289571310363527</v>
      </c>
      <c r="GL41" s="2">
        <f>[1]!ErlangC_Agents(GH41/60,GI$3,0.9,GJ$3/60)</f>
        <v>1</v>
      </c>
      <c r="GM41" s="10">
        <f t="shared" si="94"/>
        <v>0.77080201950129135</v>
      </c>
      <c r="GN41" s="10">
        <f t="shared" si="46"/>
        <v>0</v>
      </c>
      <c r="GO41" s="2">
        <f>[1]!ErlangC_Agents(GK41/60/GH$7,GI$6,0.8,GJ$6/60)</f>
        <v>13</v>
      </c>
      <c r="GP41" s="14">
        <f t="shared" si="47"/>
        <v>14.770802019501291</v>
      </c>
      <c r="GQ41" s="6">
        <f>[1]!ErlangC_ServiceLevel(GH41/60,GI$3,GL41*(1-GH$16),GJ$3/60)</f>
        <v>1</v>
      </c>
      <c r="GR41" s="6">
        <f>[1]!ErlangC_ServiceLevel(GK41/60/GH$7,GI$6,GO41*(1-GH$16),GJ$6/60)</f>
        <v>0.76295857307421799</v>
      </c>
      <c r="GS41" s="14">
        <f>[1]!ErlangC_ASA(GH41/60,GI$3,GL41*(1-GH$16))*60</f>
        <v>0</v>
      </c>
      <c r="GT41" s="17">
        <f>[2]!Abandon(GL41,GK$3,GH41,GI$3*60)</f>
        <v>0</v>
      </c>
      <c r="GU41" s="6">
        <f t="shared" si="95"/>
        <v>0.64996761022849514</v>
      </c>
    </row>
    <row r="42" spans="1:203">
      <c r="A42" s="8">
        <v>0.66666666666666663</v>
      </c>
      <c r="B42" s="13">
        <v>7.3804369218657753E-2</v>
      </c>
      <c r="C42" s="9">
        <f t="shared" si="0"/>
        <v>0</v>
      </c>
      <c r="D42" s="9">
        <f t="shared" si="48"/>
        <v>10.322580645161292</v>
      </c>
      <c r="E42" s="9">
        <f t="shared" si="1"/>
        <v>0</v>
      </c>
      <c r="F42" s="9">
        <f t="shared" si="49"/>
        <v>152.84646786573637</v>
      </c>
      <c r="G42" s="2" t="e">
        <f ca="1">[3]!ErlangC_Agents(C42/60,D$3,0.9,E$3/60)</f>
        <v>#NAME?</v>
      </c>
      <c r="H42" s="10">
        <f t="shared" si="50"/>
        <v>2.7748872702046485</v>
      </c>
      <c r="I42" s="10">
        <f t="shared" si="2"/>
        <v>0</v>
      </c>
      <c r="J42" s="2">
        <f>[1]!ErlangC_Agents(F42/60/C$7,D$6,0.8,E$6/60)</f>
        <v>24</v>
      </c>
      <c r="K42" s="14" t="e">
        <f t="shared" ca="1" si="3"/>
        <v>#NAME?</v>
      </c>
      <c r="L42" s="6" t="e">
        <f ca="1">[1]!ErlangC_ServiceLevel(C42/60,D$3,G42*(1-C$16),E$3/60)</f>
        <v>#VALUE!</v>
      </c>
      <c r="M42" s="6">
        <f>[1]!ErlangC_ServiceLevel(F42/60/C$7,D$6,J42*(1-C$16),E$6/60)</f>
        <v>0.61483305013695089</v>
      </c>
      <c r="N42" s="14" t="e">
        <f ca="1">[1]!ErlangC_ASA(C42/60,D$3,G42*(1-C$16))*60</f>
        <v>#VALUE!</v>
      </c>
      <c r="O42" s="17" t="e">
        <f ca="1">[4]!Abandon(G42,F$3,C42,D$3*60)</f>
        <v>#NAME?</v>
      </c>
      <c r="P42" s="6" t="e">
        <f t="shared" ca="1" si="51"/>
        <v>#NAME?</v>
      </c>
      <c r="R42" s="8">
        <v>0.66666666666666663</v>
      </c>
      <c r="S42" s="13">
        <v>7.3804369218657753E-2</v>
      </c>
      <c r="T42" s="9">
        <f t="shared" si="4"/>
        <v>0</v>
      </c>
      <c r="U42" s="9">
        <f t="shared" si="52"/>
        <v>9.5238095238095237</v>
      </c>
      <c r="V42" s="9">
        <f t="shared" si="5"/>
        <v>0</v>
      </c>
      <c r="W42" s="9">
        <f t="shared" si="53"/>
        <v>155.25276239210504</v>
      </c>
      <c r="X42" s="2" t="e">
        <f ca="1">[3]!ErlangC_Agents(T42/60,U$3,0.9,V$3/60)</f>
        <v>#NAME?</v>
      </c>
      <c r="Y42" s="10">
        <f t="shared" si="54"/>
        <v>2.8446265005404792</v>
      </c>
      <c r="Z42" s="10">
        <f t="shared" si="6"/>
        <v>0</v>
      </c>
      <c r="AA42" s="2">
        <f>[1]!ErlangC_Agents(W42/60/T$7,U$6,0.8,V$6/60)</f>
        <v>27</v>
      </c>
      <c r="AB42" s="14" t="e">
        <f t="shared" ca="1" si="7"/>
        <v>#NAME?</v>
      </c>
      <c r="AC42" s="6" t="e">
        <f ca="1">[1]!ErlangC_ServiceLevel(T42/60,U$3,X42*(1-T$16),V$3/60)</f>
        <v>#VALUE!</v>
      </c>
      <c r="AD42" s="6">
        <f>[1]!ErlangC_ServiceLevel(W42/60/T$7,U$6,AA42*(1-T$16),V$6/60)</f>
        <v>0.65373384540853208</v>
      </c>
      <c r="AE42" s="14" t="e">
        <f ca="1">[1]!ErlangC_ASA(T42/60,U$3,X42*(1-T$16))*60</f>
        <v>#VALUE!</v>
      </c>
      <c r="AF42" s="17" t="e">
        <f ca="1">[4]!Abandon(X42,W$3,T42,U$3*60)</f>
        <v>#NAME?</v>
      </c>
      <c r="AG42" s="6" t="e">
        <f t="shared" ca="1" si="55"/>
        <v>#NAME?</v>
      </c>
      <c r="AI42" s="8">
        <v>0.66666666666666663</v>
      </c>
      <c r="AJ42" s="13">
        <v>7.3804369218657753E-2</v>
      </c>
      <c r="AK42" s="9">
        <f t="shared" si="8"/>
        <v>0</v>
      </c>
      <c r="AL42" s="9">
        <f t="shared" si="56"/>
        <v>10.666666666666666</v>
      </c>
      <c r="AM42" s="9">
        <f t="shared" si="9"/>
        <v>0</v>
      </c>
      <c r="AN42" s="9">
        <f t="shared" si="57"/>
        <v>145.22795233348785</v>
      </c>
      <c r="AO42" s="2" t="e">
        <f ca="1">[3]!ErlangC_Agents(AK42/60,AL$3,0.9,AM$3/60)</f>
        <v>#NAME?</v>
      </c>
      <c r="AP42" s="10">
        <f t="shared" si="58"/>
        <v>3.1859816806053365</v>
      </c>
      <c r="AQ42" s="10">
        <f t="shared" si="10"/>
        <v>0</v>
      </c>
      <c r="AR42" s="2">
        <f>[1]!ErlangC_Agents(AN42/60/AK$7,AL$6,0.8,AM$6/60)</f>
        <v>26</v>
      </c>
      <c r="AS42" s="14" t="e">
        <f t="shared" ca="1" si="11"/>
        <v>#NAME?</v>
      </c>
      <c r="AT42" s="6" t="e">
        <f ca="1">[1]!ErlangC_ServiceLevel(AK42/60,AL$3,AO42*(1-AK$16),AM$3/60)</f>
        <v>#VALUE!</v>
      </c>
      <c r="AU42" s="6">
        <f>[1]!ErlangC_ServiceLevel(AN42/60/AK$7,AL$6,AR42*(1-AK$16),AM$6/60)</f>
        <v>0.66862237258968915</v>
      </c>
      <c r="AV42" s="14" t="e">
        <f ca="1">[1]!ErlangC_ASA(AK42/60,AL$3,AO42*(1-AK$16))*60</f>
        <v>#VALUE!</v>
      </c>
      <c r="AW42" s="17" t="e">
        <f ca="1">[4]!Abandon(AO42,AN$3,AK42,AL$3*60)</f>
        <v>#NAME?</v>
      </c>
      <c r="AX42" s="6" t="e">
        <f t="shared" ca="1" si="59"/>
        <v>#NAME?</v>
      </c>
      <c r="AZ42" s="8">
        <v>0.66666666666666663</v>
      </c>
      <c r="BA42" s="13">
        <v>7.3804369218657753E-2</v>
      </c>
      <c r="BB42" s="9">
        <f t="shared" si="12"/>
        <v>0</v>
      </c>
      <c r="BC42" s="9">
        <f t="shared" si="60"/>
        <v>10.133333333333333</v>
      </c>
      <c r="BD42" s="9">
        <f t="shared" si="13"/>
        <v>0</v>
      </c>
      <c r="BE42" s="9">
        <f t="shared" si="61"/>
        <v>137.76815587482781</v>
      </c>
      <c r="BF42" s="2">
        <f>[1]!ErlangC_Agents(BB42/60,BC$3,0.9,BD$3/60)</f>
        <v>1</v>
      </c>
      <c r="BG42" s="10">
        <f t="shared" si="62"/>
        <v>3.0266825965750699</v>
      </c>
      <c r="BH42" s="10">
        <f t="shared" si="14"/>
        <v>0</v>
      </c>
      <c r="BI42" s="2">
        <f>[1]!ErlangC_Agents(BE42/60/BB$7,BC$6,0.8,BD$6/60)</f>
        <v>24</v>
      </c>
      <c r="BJ42" s="14">
        <f t="shared" si="15"/>
        <v>28.026682596575071</v>
      </c>
      <c r="BK42" s="6">
        <f>[1]!ErlangC_ServiceLevel(BB42/60,BC$3,BF42*(1-BB$16),BD$3/60)</f>
        <v>1</v>
      </c>
      <c r="BL42" s="6">
        <f>[1]!ErlangC_ServiceLevel(BE42/60/BB$7,BC$6,BI42*(1-BB$16),BD$6/60)</f>
        <v>0.59858374580412621</v>
      </c>
      <c r="BM42" s="14">
        <f>[1]!ErlangC_ASA(BB42/60,BC$3,BF42*(1-BB$16))*60</f>
        <v>0</v>
      </c>
      <c r="BN42" s="17">
        <f>[2]!Abandon(BF42,BE$3,BB42,BC$3*60)</f>
        <v>0</v>
      </c>
      <c r="BO42" s="6">
        <f t="shared" si="63"/>
        <v>0.75078577432800009</v>
      </c>
      <c r="BQ42" s="8">
        <v>0.66666666666666663</v>
      </c>
      <c r="BR42" s="13">
        <v>7.3804369218657753E-2</v>
      </c>
      <c r="BS42" s="9">
        <f t="shared" si="16"/>
        <v>0</v>
      </c>
      <c r="BT42" s="9">
        <f t="shared" si="64"/>
        <v>9.4623655913978499</v>
      </c>
      <c r="BU42" s="9">
        <f t="shared" si="17"/>
        <v>0</v>
      </c>
      <c r="BV42" s="9">
        <f t="shared" si="65"/>
        <v>127.37205655478031</v>
      </c>
      <c r="BW42" s="2" t="e">
        <f ca="1">[3]!ErlangC_Agents(BS42/60,BT$3,0.9,BU$3/60)</f>
        <v>#NAME?</v>
      </c>
      <c r="BX42" s="10">
        <f t="shared" si="66"/>
        <v>2.8262740715047343</v>
      </c>
      <c r="BY42" s="10">
        <f t="shared" si="18"/>
        <v>0</v>
      </c>
      <c r="BZ42" s="2">
        <f>[1]!ErlangC_Agents(BV42/60/BS$7,BT$6,0.8,BU$6/60)</f>
        <v>23</v>
      </c>
      <c r="CA42" s="14" t="e">
        <f t="shared" ca="1" si="19"/>
        <v>#NAME?</v>
      </c>
      <c r="CB42" s="6" t="e">
        <f ca="1">[3]!ErlangC_ServiceLevel(BS42/60,BT$3,BW42*(1-BS$16),BU$3/60)</f>
        <v>#NAME?</v>
      </c>
      <c r="CC42" s="6">
        <f>[1]!ErlangC_ServiceLevel(BV42/60/BS$7,BT$6,BZ42*(1-BS$16),BU$6/60)</f>
        <v>0.67515437897049113</v>
      </c>
      <c r="CD42" s="14" t="e">
        <f ca="1">[3]!ErlangC_ASA(BS42/60,BT$3,BW42*(1-BS$16))*60</f>
        <v>#NAME?</v>
      </c>
      <c r="CE42" s="17" t="e">
        <f ca="1">[4]!Abandon(BW42,BV$3,BS42,BT$3*60)</f>
        <v>#NAME?</v>
      </c>
      <c r="CF42" s="6" t="e">
        <f t="shared" ca="1" si="67"/>
        <v>#NAME?</v>
      </c>
      <c r="CH42" s="8">
        <v>0.66666666666666663</v>
      </c>
      <c r="CI42" s="13">
        <v>7.3804369218657753E-2</v>
      </c>
      <c r="CJ42" s="9">
        <f t="shared" si="20"/>
        <v>0</v>
      </c>
      <c r="CK42" s="9">
        <f t="shared" si="68"/>
        <v>8.8888888888888893</v>
      </c>
      <c r="CL42" s="9">
        <f t="shared" si="21"/>
        <v>0</v>
      </c>
      <c r="CM42" s="9">
        <f t="shared" si="69"/>
        <v>135.30801023420588</v>
      </c>
      <c r="CN42" s="2">
        <f>[1]!ErlangC_Agents(CJ42/60,CK$3,0.9,CL$3/60)</f>
        <v>1</v>
      </c>
      <c r="CO42" s="10">
        <f t="shared" si="70"/>
        <v>2.6549847338377806</v>
      </c>
      <c r="CP42" s="10">
        <f t="shared" si="22"/>
        <v>0</v>
      </c>
      <c r="CQ42" s="2">
        <f>[1]!ErlangC_Agents(CM42/60/CJ$7,CK$6,0.8,CL$6/60)</f>
        <v>24</v>
      </c>
      <c r="CR42" s="14">
        <f t="shared" si="23"/>
        <v>27.654984733837779</v>
      </c>
      <c r="CS42" s="6">
        <f>[1]!ErlangC_ServiceLevel(CJ42/60,CK$3,CN42*(1-CJ$16),CL$3/60)</f>
        <v>1</v>
      </c>
      <c r="CT42" s="6">
        <f>[1]!ErlangC_ServiceLevel(CM42/60/CJ$7,CK$6,CQ42*(1-CJ$16),CL$6/60)</f>
        <v>0.60135625424327199</v>
      </c>
      <c r="CU42" s="14">
        <f>[1]!ErlangC_ASA(CJ42/60,CK$3,CN42*(1-CJ$16))*60</f>
        <v>0</v>
      </c>
      <c r="CV42" s="17">
        <f>[2]!Abandon(CN42,CM$3,CJ42,CK$3*60)</f>
        <v>0</v>
      </c>
      <c r="CW42" s="6">
        <f t="shared" si="71"/>
        <v>0.75252969508101897</v>
      </c>
      <c r="CY42" s="8">
        <v>0.66666666666666663</v>
      </c>
      <c r="CZ42" s="13">
        <v>7.3804369218657753E-2</v>
      </c>
      <c r="DA42" s="9">
        <f t="shared" si="24"/>
        <v>0</v>
      </c>
      <c r="DB42" s="9">
        <f t="shared" si="72"/>
        <v>2.580645161290323</v>
      </c>
      <c r="DC42" s="9">
        <f t="shared" si="25"/>
        <v>0</v>
      </c>
      <c r="DD42" s="9">
        <f t="shared" si="73"/>
        <v>90.46987194545143</v>
      </c>
      <c r="DE42" s="2">
        <f>[1]!ErlangC_Agents(DA42/60,DB$3,0.9,DC$3/60)</f>
        <v>1</v>
      </c>
      <c r="DF42" s="10">
        <f t="shared" si="74"/>
        <v>0.77080201950129135</v>
      </c>
      <c r="DG42" s="10">
        <f t="shared" si="26"/>
        <v>0</v>
      </c>
      <c r="DH42" s="2">
        <f>[1]!ErlangC_Agents(DD42/60/DA$7,DB$6,0.8,DC$6/60)</f>
        <v>12</v>
      </c>
      <c r="DI42" s="14">
        <f t="shared" si="27"/>
        <v>13.770802019501291</v>
      </c>
      <c r="DJ42" s="6">
        <f>[1]!ErlangC_ServiceLevel(DA42/60,DB$3,DE42*(1-DA$16),DC$3/60)</f>
        <v>1</v>
      </c>
      <c r="DK42" s="6">
        <f>[1]!ErlangC_ServiceLevel(DD42/60/DA$7,DB$6,DH42*(1-DA$16),DC$6/60)</f>
        <v>0.70597906599902027</v>
      </c>
      <c r="DL42" s="14">
        <f>[1]!ErlangC_ASA(DA42/60,DB$3,DE42*(1-DA$16))*60</f>
        <v>0</v>
      </c>
      <c r="DM42" s="17">
        <f>[2]!Abandon(DE42,DD$3,DA42,DB$3*60)</f>
        <v>0</v>
      </c>
      <c r="DN42" s="6">
        <f t="shared" si="75"/>
        <v>0.65691786103599192</v>
      </c>
      <c r="DP42" s="8">
        <v>0.66666666666666663</v>
      </c>
      <c r="DQ42" s="13">
        <v>7.3804369218657753E-2</v>
      </c>
      <c r="DR42" s="9">
        <f t="shared" si="28"/>
        <v>0</v>
      </c>
      <c r="DS42" s="9">
        <f t="shared" si="76"/>
        <v>2.580645161290323</v>
      </c>
      <c r="DT42" s="9">
        <f t="shared" si="29"/>
        <v>0</v>
      </c>
      <c r="DU42" s="9">
        <f t="shared" si="77"/>
        <v>90.46987194545143</v>
      </c>
      <c r="DV42" s="2">
        <f>[1]!ErlangC_Agents(DR42/60,DS$3,0.9,DT$3/60)</f>
        <v>1</v>
      </c>
      <c r="DW42" s="10">
        <f t="shared" si="78"/>
        <v>0.77080201950129135</v>
      </c>
      <c r="DX42" s="10">
        <f t="shared" si="30"/>
        <v>0</v>
      </c>
      <c r="DY42" s="2">
        <f>[1]!ErlangC_Agents(DU42/60/DR$7,DS$6,0.8,DT$6/60)</f>
        <v>12</v>
      </c>
      <c r="DZ42" s="14">
        <f t="shared" si="31"/>
        <v>13.770802019501291</v>
      </c>
      <c r="EA42" s="6">
        <f>[1]!ErlangC_ServiceLevel(DR42/60,DS$3,DV42*(1-DR$16),DT$3/60)</f>
        <v>1</v>
      </c>
      <c r="EB42" s="6">
        <f>[1]!ErlangC_ServiceLevel(DU42/60/DR$7,DS$6,DY42*(1-DR$16),DT$6/60)</f>
        <v>0.70597906599902027</v>
      </c>
      <c r="EC42" s="14">
        <f>[1]!ErlangC_ASA(DR42/60,DS$3,DV42*(1-DR$16))*60</f>
        <v>0</v>
      </c>
      <c r="ED42" s="17">
        <f>[2]!Abandon(DV42,DU$3,DR42,DS$3*60)</f>
        <v>0</v>
      </c>
      <c r="EE42" s="6">
        <f t="shared" si="79"/>
        <v>0.65691786103599192</v>
      </c>
      <c r="EG42" s="8">
        <v>0.66666666666666663</v>
      </c>
      <c r="EH42" s="13">
        <v>7.3804369218657753E-2</v>
      </c>
      <c r="EI42" s="9">
        <f t="shared" si="32"/>
        <v>0</v>
      </c>
      <c r="EJ42" s="9">
        <f t="shared" si="80"/>
        <v>2.6666666666666665</v>
      </c>
      <c r="EK42" s="9">
        <f t="shared" si="33"/>
        <v>0</v>
      </c>
      <c r="EL42" s="9">
        <f t="shared" si="81"/>
        <v>95.945679984255079</v>
      </c>
      <c r="EM42" s="2">
        <f>[1]!ErlangC_Agents(EI42/60,EJ$3,0.9,EK$3/60)</f>
        <v>1</v>
      </c>
      <c r="EN42" s="10">
        <f t="shared" si="82"/>
        <v>0.79649542015133412</v>
      </c>
      <c r="EO42" s="10">
        <f t="shared" si="34"/>
        <v>0</v>
      </c>
      <c r="EP42" s="2">
        <f>[1]!ErlangC_Agents(EL42/60/EI$7,EJ$6,0.8,EK$6/60)</f>
        <v>13</v>
      </c>
      <c r="EQ42" s="14">
        <f t="shared" si="35"/>
        <v>14.796495420151334</v>
      </c>
      <c r="ER42" s="6">
        <f>[1]!ErlangC_ServiceLevel(EI42/60,EJ$3,EM42*(1-EI$16),EK$3/60)</f>
        <v>1</v>
      </c>
      <c r="ES42" s="6">
        <f>[1]!ErlangC_ServiceLevel(EL42/60/EI$7,EJ$6,EP42*(1-EI$16),EK$6/60)</f>
        <v>0.76783921451016135</v>
      </c>
      <c r="ET42" s="14">
        <f>[1]!ErlangC_ASA(EI42/60,EJ$3,EM42*(1-EI$16))*60</f>
        <v>0</v>
      </c>
      <c r="EU42" s="17">
        <f>[2]!Abandon(EM42,EL$3,EI42,EJ$3*60)</f>
        <v>0</v>
      </c>
      <c r="EV42" s="6">
        <f t="shared" si="83"/>
        <v>0.64759444587255743</v>
      </c>
      <c r="EX42" s="8">
        <v>0.66666666666666663</v>
      </c>
      <c r="EY42" s="13">
        <v>7.3804369218657753E-2</v>
      </c>
      <c r="EZ42" s="9">
        <f t="shared" si="36"/>
        <v>0</v>
      </c>
      <c r="FA42" s="9">
        <f t="shared" si="84"/>
        <v>2.580645161290323</v>
      </c>
      <c r="FB42" s="9">
        <f t="shared" si="37"/>
        <v>0</v>
      </c>
      <c r="FC42" s="9">
        <f t="shared" si="85"/>
        <v>85.708299737796096</v>
      </c>
      <c r="FD42" s="2">
        <f>[1]!ErlangC_Agents(EZ42/60,FA$3,0.9,FB$3/60)</f>
        <v>1</v>
      </c>
      <c r="FE42" s="10">
        <f t="shared" si="86"/>
        <v>0.77080201950129135</v>
      </c>
      <c r="FF42" s="10">
        <f t="shared" si="38"/>
        <v>0</v>
      </c>
      <c r="FG42" s="2">
        <f>[1]!ErlangC_Agents(FC42/60/EZ$7,FA$6,0.8,FB$6/60)</f>
        <v>12</v>
      </c>
      <c r="FH42" s="14">
        <f t="shared" si="39"/>
        <v>13.770802019501291</v>
      </c>
      <c r="FI42" s="6">
        <f>[1]!ErlangC_ServiceLevel(EZ42/60,FA$3,FD42*(1-EZ$16),FB$3/60)</f>
        <v>1</v>
      </c>
      <c r="FJ42" s="6">
        <f>[1]!ErlangC_ServiceLevel(FC42/60/EZ$7,FA$6,FG42*(1-EZ$16),FB$6/60)</f>
        <v>0.78113917139169919</v>
      </c>
      <c r="FK42" s="14">
        <f>[1]!ErlangC_ASA(EZ42/60,FA$3,FD42*(1-EZ$16))*60</f>
        <v>0</v>
      </c>
      <c r="FL42" s="17">
        <f>[2]!Abandon(FD42,FC$3,EZ42,FA$3*60)</f>
        <v>0</v>
      </c>
      <c r="FM42" s="6">
        <f t="shared" si="87"/>
        <v>0.62398709442170519</v>
      </c>
      <c r="FO42" s="8">
        <v>0.66666666666666663</v>
      </c>
      <c r="FP42" s="13">
        <v>7.3804369218657753E-2</v>
      </c>
      <c r="FQ42" s="9">
        <f t="shared" si="40"/>
        <v>0</v>
      </c>
      <c r="FR42" s="9">
        <f t="shared" si="88"/>
        <v>2.6666666666666665</v>
      </c>
      <c r="FS42" s="9">
        <f t="shared" si="41"/>
        <v>0</v>
      </c>
      <c r="FT42" s="9">
        <f t="shared" si="89"/>
        <v>88.5652430623893</v>
      </c>
      <c r="FU42" s="2">
        <f>[1]!ErlangC_Agents(FQ42/60,FR$3,0.9,FS$3/60)</f>
        <v>1</v>
      </c>
      <c r="FV42" s="10">
        <f t="shared" si="90"/>
        <v>0.79649542015133412</v>
      </c>
      <c r="FW42" s="10">
        <f t="shared" si="42"/>
        <v>0</v>
      </c>
      <c r="FX42" s="2">
        <f>[1]!ErlangC_Agents(FT42/60/FQ$7,FR$6,0.8,FS$6/60)</f>
        <v>12</v>
      </c>
      <c r="FY42" s="14">
        <f t="shared" si="43"/>
        <v>13.796495420151334</v>
      </c>
      <c r="FZ42" s="6">
        <f>[1]!ErlangC_ServiceLevel(FQ42/60,FR$3,FU42*(1-FQ$16),FS$3/60)</f>
        <v>1</v>
      </c>
      <c r="GA42" s="6">
        <f>[1]!ErlangC_ServiceLevel(FT42/60/FQ$7,FR$6,FX42*(1-FQ$16),FS$6/60)</f>
        <v>0.7379348071306725</v>
      </c>
      <c r="GB42" s="14">
        <f>[1]!ErlangC_ASA(FQ42/60,FR$3,FU42*(1-FQ$16))*60</f>
        <v>0</v>
      </c>
      <c r="GC42" s="17">
        <f>[2]!Abandon(FU42,FT$3,FQ42,FR$3*60)</f>
        <v>0</v>
      </c>
      <c r="GD42" s="6">
        <f t="shared" si="91"/>
        <v>0.64358586928070272</v>
      </c>
      <c r="GF42" s="8">
        <v>0.66666666666666663</v>
      </c>
      <c r="GG42" s="13">
        <v>7.3804369218657753E-2</v>
      </c>
      <c r="GH42" s="9">
        <f t="shared" si="44"/>
        <v>0</v>
      </c>
      <c r="GI42" s="9">
        <f t="shared" si="92"/>
        <v>2.580645161290323</v>
      </c>
      <c r="GJ42" s="9">
        <f t="shared" si="45"/>
        <v>0</v>
      </c>
      <c r="GK42" s="9">
        <f t="shared" si="93"/>
        <v>92.850658049279104</v>
      </c>
      <c r="GL42" s="2">
        <f>[1]!ErlangC_Agents(GH42/60,GI$3,0.9,GJ$3/60)</f>
        <v>1</v>
      </c>
      <c r="GM42" s="10">
        <f t="shared" si="94"/>
        <v>0.77080201950129135</v>
      </c>
      <c r="GN42" s="10">
        <f t="shared" si="46"/>
        <v>0</v>
      </c>
      <c r="GO42" s="2">
        <f>[1]!ErlangC_Agents(GK42/60/GH$7,GI$6,0.8,GJ$6/60)</f>
        <v>12</v>
      </c>
      <c r="GP42" s="14">
        <f t="shared" si="47"/>
        <v>13.770802019501291</v>
      </c>
      <c r="GQ42" s="6">
        <f>[1]!ErlangC_ServiceLevel(GH42/60,GI$3,GL42*(1-GH$16),GJ$3/60)</f>
        <v>1</v>
      </c>
      <c r="GR42" s="6">
        <f>[1]!ErlangC_ServiceLevel(GK42/60/GH$7,GI$6,GO42*(1-GH$16),GJ$6/60)</f>
        <v>0.66229432913380515</v>
      </c>
      <c r="GS42" s="14">
        <f>[1]!ErlangC_ASA(GH42/60,GI$3,GL42*(1-GH$16))*60</f>
        <v>0</v>
      </c>
      <c r="GT42" s="17">
        <f>[2]!Abandon(GL42,GK$3,GH42,GI$3*60)</f>
        <v>0</v>
      </c>
      <c r="GU42" s="6">
        <f t="shared" si="95"/>
        <v>0.67338324434313535</v>
      </c>
    </row>
    <row r="43" spans="1:203">
      <c r="A43" s="8">
        <v>0.70833333333333337</v>
      </c>
      <c r="B43" s="13">
        <v>7.1070874062411152E-2</v>
      </c>
      <c r="C43" s="9">
        <f t="shared" si="0"/>
        <v>0</v>
      </c>
      <c r="D43" s="9">
        <f t="shared" si="48"/>
        <v>10.322580645161292</v>
      </c>
      <c r="E43" s="9">
        <f t="shared" si="1"/>
        <v>0</v>
      </c>
      <c r="F43" s="9">
        <f t="shared" si="49"/>
        <v>147.18548757441278</v>
      </c>
      <c r="G43" s="2" t="e">
        <f ca="1">[3]!ErlangC_Agents(C43/60,D$3,0.9,E$3/60)</f>
        <v>#NAME?</v>
      </c>
      <c r="H43" s="10">
        <f t="shared" si="50"/>
        <v>2.7748872702046485</v>
      </c>
      <c r="I43" s="10">
        <f t="shared" si="2"/>
        <v>0</v>
      </c>
      <c r="J43" s="2">
        <f>[1]!ErlangC_Agents(F43/60/C$7,D$6,0.8,E$6/60)</f>
        <v>23</v>
      </c>
      <c r="K43" s="14" t="e">
        <f t="shared" ca="1" si="3"/>
        <v>#NAME?</v>
      </c>
      <c r="L43" s="6" t="e">
        <f ca="1">[1]!ErlangC_ServiceLevel(C43/60,D$3,G43*(1-C$16),E$3/60)</f>
        <v>#VALUE!</v>
      </c>
      <c r="M43" s="6">
        <f>[1]!ErlangC_ServiceLevel(F43/60/C$7,D$6,J43*(1-C$16),E$6/60)</f>
        <v>0.57698478461303881</v>
      </c>
      <c r="N43" s="14" t="e">
        <f ca="1">[1]!ErlangC_ASA(C43/60,D$3,G43*(1-C$16))*60</f>
        <v>#VALUE!</v>
      </c>
      <c r="O43" s="17" t="e">
        <f ca="1">[4]!Abandon(G43,F$3,C43,D$3*60)</f>
        <v>#NAME?</v>
      </c>
      <c r="P43" s="6" t="e">
        <f t="shared" ca="1" si="51"/>
        <v>#NAME?</v>
      </c>
      <c r="R43" s="8">
        <v>0.70833333333333337</v>
      </c>
      <c r="S43" s="13">
        <v>7.1070874062411152E-2</v>
      </c>
      <c r="T43" s="9">
        <f t="shared" si="4"/>
        <v>0</v>
      </c>
      <c r="U43" s="9">
        <f t="shared" si="52"/>
        <v>9.5238095238095237</v>
      </c>
      <c r="V43" s="9">
        <f t="shared" si="5"/>
        <v>0</v>
      </c>
      <c r="W43" s="9">
        <f t="shared" si="53"/>
        <v>149.50266008128631</v>
      </c>
      <c r="X43" s="2" t="e">
        <f ca="1">[3]!ErlangC_Agents(T43/60,U$3,0.9,V$3/60)</f>
        <v>#NAME?</v>
      </c>
      <c r="Y43" s="10">
        <f t="shared" si="54"/>
        <v>2.8446265005404792</v>
      </c>
      <c r="Z43" s="10">
        <f t="shared" si="6"/>
        <v>0</v>
      </c>
      <c r="AA43" s="2">
        <f>[1]!ErlangC_Agents(W43/60/T$7,U$6,0.8,V$6/60)</f>
        <v>26</v>
      </c>
      <c r="AB43" s="14" t="e">
        <f t="shared" ca="1" si="7"/>
        <v>#NAME?</v>
      </c>
      <c r="AC43" s="6" t="e">
        <f ca="1">[1]!ErlangC_ServiceLevel(T43/60,U$3,X43*(1-T$16),V$3/60)</f>
        <v>#VALUE!</v>
      </c>
      <c r="AD43" s="6">
        <f>[1]!ErlangC_ServiceLevel(W43/60/T$7,U$6,AA43*(1-T$16),V$6/60)</f>
        <v>0.63499896170401904</v>
      </c>
      <c r="AE43" s="14" t="e">
        <f ca="1">[1]!ErlangC_ASA(T43/60,U$3,X43*(1-T$16))*60</f>
        <v>#VALUE!</v>
      </c>
      <c r="AF43" s="17" t="e">
        <f ca="1">[4]!Abandon(X43,W$3,T43,U$3*60)</f>
        <v>#NAME?</v>
      </c>
      <c r="AG43" s="6" t="e">
        <f t="shared" ca="1" si="55"/>
        <v>#NAME?</v>
      </c>
      <c r="AI43" s="8">
        <v>0.70833333333333337</v>
      </c>
      <c r="AJ43" s="13">
        <v>7.1070874062411152E-2</v>
      </c>
      <c r="AK43" s="9">
        <f t="shared" si="8"/>
        <v>0</v>
      </c>
      <c r="AL43" s="9">
        <f t="shared" si="56"/>
        <v>10.666666666666666</v>
      </c>
      <c r="AM43" s="9">
        <f t="shared" si="9"/>
        <v>0</v>
      </c>
      <c r="AN43" s="9">
        <f t="shared" si="57"/>
        <v>139.84913928409935</v>
      </c>
      <c r="AO43" s="2" t="e">
        <f ca="1">[3]!ErlangC_Agents(AK43/60,AL$3,0.9,AM$3/60)</f>
        <v>#NAME?</v>
      </c>
      <c r="AP43" s="10">
        <f t="shared" si="58"/>
        <v>3.1859816806053365</v>
      </c>
      <c r="AQ43" s="10">
        <f t="shared" si="10"/>
        <v>0</v>
      </c>
      <c r="AR43" s="2">
        <f>[1]!ErlangC_Agents(AN43/60/AK$7,AL$6,0.8,AM$6/60)</f>
        <v>25</v>
      </c>
      <c r="AS43" s="14" t="e">
        <f t="shared" ca="1" si="11"/>
        <v>#NAME?</v>
      </c>
      <c r="AT43" s="6" t="e">
        <f ca="1">[1]!ErlangC_ServiceLevel(AK43/60,AL$3,AO43*(1-AK$16),AM$3/60)</f>
        <v>#VALUE!</v>
      </c>
      <c r="AU43" s="6">
        <f>[1]!ErlangC_ServiceLevel(AN43/60/AK$7,AL$6,AR43*(1-AK$16),AM$6/60)</f>
        <v>0.64520601676738809</v>
      </c>
      <c r="AV43" s="14" t="e">
        <f ca="1">[1]!ErlangC_ASA(AK43/60,AL$3,AO43*(1-AK$16))*60</f>
        <v>#VALUE!</v>
      </c>
      <c r="AW43" s="17" t="e">
        <f ca="1">[4]!Abandon(AO43,AN$3,AK43,AL$3*60)</f>
        <v>#NAME?</v>
      </c>
      <c r="AX43" s="6" t="e">
        <f t="shared" ca="1" si="59"/>
        <v>#NAME?</v>
      </c>
      <c r="AZ43" s="8">
        <v>0.70833333333333337</v>
      </c>
      <c r="BA43" s="13">
        <v>7.1070874062411152E-2</v>
      </c>
      <c r="BB43" s="9">
        <f t="shared" si="12"/>
        <v>0</v>
      </c>
      <c r="BC43" s="9">
        <f t="shared" si="60"/>
        <v>10.133333333333333</v>
      </c>
      <c r="BD43" s="9">
        <f t="shared" si="13"/>
        <v>0</v>
      </c>
      <c r="BE43" s="9">
        <f t="shared" si="61"/>
        <v>132.66563158316748</v>
      </c>
      <c r="BF43" s="2">
        <f>[1]!ErlangC_Agents(BB43/60,BC$3,0.9,BD$3/60)</f>
        <v>1</v>
      </c>
      <c r="BG43" s="10">
        <f t="shared" si="62"/>
        <v>3.0266825965750699</v>
      </c>
      <c r="BH43" s="10">
        <f t="shared" si="14"/>
        <v>0</v>
      </c>
      <c r="BI43" s="2">
        <f>[1]!ErlangC_Agents(BE43/60/BB$7,BC$6,0.8,BD$6/60)</f>
        <v>23</v>
      </c>
      <c r="BJ43" s="14">
        <f t="shared" si="15"/>
        <v>27.026682596575071</v>
      </c>
      <c r="BK43" s="6">
        <f>[1]!ErlangC_ServiceLevel(BB43/60,BC$3,BF43*(1-BB$16),BD$3/60)</f>
        <v>1</v>
      </c>
      <c r="BL43" s="6">
        <f>[1]!ErlangC_ServiceLevel(BE43/60/BB$7,BC$6,BI43*(1-BB$16),BD$6/60)</f>
        <v>0.56030858972207542</v>
      </c>
      <c r="BM43" s="14">
        <f>[1]!ErlangC_ASA(BB43/60,BC$3,BF43*(1-BB$16))*60</f>
        <v>0</v>
      </c>
      <c r="BN43" s="17">
        <f>[2]!Abandon(BF43,BE$3,BB43,BC$3*60)</f>
        <v>0</v>
      </c>
      <c r="BO43" s="6">
        <f t="shared" si="63"/>
        <v>0.7520438865621536</v>
      </c>
      <c r="BQ43" s="8">
        <v>0.70833333333333337</v>
      </c>
      <c r="BR43" s="13">
        <v>7.1070874062411152E-2</v>
      </c>
      <c r="BS43" s="9">
        <f t="shared" si="16"/>
        <v>0</v>
      </c>
      <c r="BT43" s="9">
        <f t="shared" si="64"/>
        <v>9.4623655913978499</v>
      </c>
      <c r="BU43" s="9">
        <f t="shared" si="17"/>
        <v>0</v>
      </c>
      <c r="BV43" s="9">
        <f t="shared" si="65"/>
        <v>122.65457297867731</v>
      </c>
      <c r="BW43" s="2" t="e">
        <f ca="1">[3]!ErlangC_Agents(BS43/60,BT$3,0.9,BU$3/60)</f>
        <v>#NAME?</v>
      </c>
      <c r="BX43" s="10">
        <f t="shared" si="66"/>
        <v>2.8262740715047343</v>
      </c>
      <c r="BY43" s="10">
        <f t="shared" si="18"/>
        <v>0</v>
      </c>
      <c r="BZ43" s="2">
        <f>[1]!ErlangC_Agents(BV43/60/BS$7,BT$6,0.8,BU$6/60)</f>
        <v>22</v>
      </c>
      <c r="CA43" s="14" t="e">
        <f t="shared" ca="1" si="19"/>
        <v>#NAME?</v>
      </c>
      <c r="CB43" s="6" t="e">
        <f ca="1">[3]!ErlangC_ServiceLevel(BS43/60,BT$3,BW43*(1-BS$16),BU$3/60)</f>
        <v>#NAME?</v>
      </c>
      <c r="CC43" s="6">
        <f>[1]!ErlangC_ServiceLevel(BV43/60/BS$7,BT$6,BZ43*(1-BS$16),BU$6/60)</f>
        <v>0.635329175781011</v>
      </c>
      <c r="CD43" s="14" t="e">
        <f ca="1">[3]!ErlangC_ASA(BS43/60,BT$3,BW43*(1-BS$16))*60</f>
        <v>#NAME?</v>
      </c>
      <c r="CE43" s="17" t="e">
        <f ca="1">[4]!Abandon(BW43,BV$3,BS43,BT$3*60)</f>
        <v>#NAME?</v>
      </c>
      <c r="CF43" s="6" t="e">
        <f t="shared" ca="1" si="67"/>
        <v>#NAME?</v>
      </c>
      <c r="CH43" s="8">
        <v>0.70833333333333337</v>
      </c>
      <c r="CI43" s="13">
        <v>7.1070874062411152E-2</v>
      </c>
      <c r="CJ43" s="9">
        <f t="shared" si="20"/>
        <v>0</v>
      </c>
      <c r="CK43" s="9">
        <f t="shared" si="68"/>
        <v>8.8888888888888893</v>
      </c>
      <c r="CL43" s="9">
        <f t="shared" si="21"/>
        <v>0</v>
      </c>
      <c r="CM43" s="9">
        <f t="shared" si="69"/>
        <v>130.29660244775377</v>
      </c>
      <c r="CN43" s="2">
        <f>[1]!ErlangC_Agents(CJ43/60,CK$3,0.9,CL$3/60)</f>
        <v>1</v>
      </c>
      <c r="CO43" s="10">
        <f t="shared" si="70"/>
        <v>2.6549847338377806</v>
      </c>
      <c r="CP43" s="10">
        <f t="shared" si="22"/>
        <v>0</v>
      </c>
      <c r="CQ43" s="2">
        <f>[1]!ErlangC_Agents(CM43/60/CJ$7,CK$6,0.8,CL$6/60)</f>
        <v>23</v>
      </c>
      <c r="CR43" s="14">
        <f t="shared" si="23"/>
        <v>26.654984733837779</v>
      </c>
      <c r="CS43" s="6">
        <f>[1]!ErlangC_ServiceLevel(CJ43/60,CK$3,CN43*(1-CJ$16),CL$3/60)</f>
        <v>1</v>
      </c>
      <c r="CT43" s="6">
        <f>[1]!ErlangC_ServiceLevel(CM43/60/CJ$7,CK$6,CQ43*(1-CJ$16),CL$6/60)</f>
        <v>0.56329255063017003</v>
      </c>
      <c r="CU43" s="14">
        <f>[1]!ErlangC_ASA(CJ43/60,CK$3,CN43*(1-CJ$16))*60</f>
        <v>0</v>
      </c>
      <c r="CV43" s="17">
        <f>[2]!Abandon(CN43,CM$3,CJ43,CK$3*60)</f>
        <v>0</v>
      </c>
      <c r="CW43" s="6">
        <f t="shared" si="71"/>
        <v>0.75390333297209422</v>
      </c>
      <c r="CY43" s="8">
        <v>0.70833333333333337</v>
      </c>
      <c r="CZ43" s="13">
        <v>7.1070874062411152E-2</v>
      </c>
      <c r="DA43" s="9">
        <f t="shared" si="24"/>
        <v>0</v>
      </c>
      <c r="DB43" s="9">
        <f t="shared" si="72"/>
        <v>2.580645161290323</v>
      </c>
      <c r="DC43" s="9">
        <f t="shared" si="25"/>
        <v>0</v>
      </c>
      <c r="DD43" s="9">
        <f t="shared" si="73"/>
        <v>87.119135947471733</v>
      </c>
      <c r="DE43" s="2">
        <f>[1]!ErlangC_Agents(DA43/60,DB$3,0.9,DC$3/60)</f>
        <v>1</v>
      </c>
      <c r="DF43" s="10">
        <f t="shared" si="74"/>
        <v>0.77080201950129135</v>
      </c>
      <c r="DG43" s="10">
        <f t="shared" si="26"/>
        <v>0</v>
      </c>
      <c r="DH43" s="2">
        <f>[1]!ErlangC_Agents(DD43/60/DA$7,DB$6,0.8,DC$6/60)</f>
        <v>12</v>
      </c>
      <c r="DI43" s="14">
        <f t="shared" si="27"/>
        <v>13.770802019501291</v>
      </c>
      <c r="DJ43" s="6">
        <f>[1]!ErlangC_ServiceLevel(DA43/60,DB$3,DE43*(1-DA$16),DC$3/60)</f>
        <v>1</v>
      </c>
      <c r="DK43" s="6">
        <f>[1]!ErlangC_ServiceLevel(DD43/60/DA$7,DB$6,DH43*(1-DA$16),DC$6/60)</f>
        <v>0.76049470452508106</v>
      </c>
      <c r="DL43" s="14">
        <f>[1]!ErlangC_ASA(DA43/60,DB$3,DE43*(1-DA$16))*60</f>
        <v>0</v>
      </c>
      <c r="DM43" s="17">
        <f>[2]!Abandon(DE43,DD$3,DA43,DB$3*60)</f>
        <v>0</v>
      </c>
      <c r="DN43" s="6">
        <f t="shared" si="75"/>
        <v>0.63374435860371581</v>
      </c>
      <c r="DP43" s="8">
        <v>0.70833333333333337</v>
      </c>
      <c r="DQ43" s="13">
        <v>7.1070874062411152E-2</v>
      </c>
      <c r="DR43" s="9">
        <f t="shared" si="28"/>
        <v>0</v>
      </c>
      <c r="DS43" s="9">
        <f t="shared" si="76"/>
        <v>2.580645161290323</v>
      </c>
      <c r="DT43" s="9">
        <f t="shared" si="29"/>
        <v>0</v>
      </c>
      <c r="DU43" s="9">
        <f t="shared" si="77"/>
        <v>87.119135947471733</v>
      </c>
      <c r="DV43" s="2">
        <f>[1]!ErlangC_Agents(DR43/60,DS$3,0.9,DT$3/60)</f>
        <v>1</v>
      </c>
      <c r="DW43" s="10">
        <f t="shared" si="78"/>
        <v>0.77080201950129135</v>
      </c>
      <c r="DX43" s="10">
        <f t="shared" si="30"/>
        <v>0</v>
      </c>
      <c r="DY43" s="2">
        <f>[1]!ErlangC_Agents(DU43/60/DR$7,DS$6,0.8,DT$6/60)</f>
        <v>12</v>
      </c>
      <c r="DZ43" s="14">
        <f t="shared" si="31"/>
        <v>13.770802019501291</v>
      </c>
      <c r="EA43" s="6">
        <f>[1]!ErlangC_ServiceLevel(DR43/60,DS$3,DV43*(1-DR$16),DT$3/60)</f>
        <v>1</v>
      </c>
      <c r="EB43" s="6">
        <f>[1]!ErlangC_ServiceLevel(DU43/60/DR$7,DS$6,DY43*(1-DR$16),DT$6/60)</f>
        <v>0.76049470452508106</v>
      </c>
      <c r="EC43" s="14">
        <f>[1]!ErlangC_ASA(DR43/60,DS$3,DV43*(1-DR$16))*60</f>
        <v>0</v>
      </c>
      <c r="ED43" s="17">
        <f>[2]!Abandon(DV43,DU$3,DR43,DS$3*60)</f>
        <v>0</v>
      </c>
      <c r="EE43" s="6">
        <f t="shared" si="79"/>
        <v>0.63374435860371581</v>
      </c>
      <c r="EG43" s="8">
        <v>0.70833333333333337</v>
      </c>
      <c r="EH43" s="13">
        <v>7.1070874062411152E-2</v>
      </c>
      <c r="EI43" s="9">
        <f t="shared" si="32"/>
        <v>0</v>
      </c>
      <c r="EJ43" s="9">
        <f t="shared" si="80"/>
        <v>2.6666666666666665</v>
      </c>
      <c r="EK43" s="9">
        <f t="shared" si="33"/>
        <v>0</v>
      </c>
      <c r="EL43" s="9">
        <f t="shared" si="81"/>
        <v>92.392136281134498</v>
      </c>
      <c r="EM43" s="2">
        <f>[1]!ErlangC_Agents(EI43/60,EJ$3,0.9,EK$3/60)</f>
        <v>1</v>
      </c>
      <c r="EN43" s="10">
        <f t="shared" si="82"/>
        <v>0.79649542015133412</v>
      </c>
      <c r="EO43" s="10">
        <f t="shared" si="34"/>
        <v>0</v>
      </c>
      <c r="EP43" s="2">
        <f>[1]!ErlangC_Agents(EL43/60/EI$7,EJ$6,0.8,EK$6/60)</f>
        <v>12</v>
      </c>
      <c r="EQ43" s="14">
        <f t="shared" si="35"/>
        <v>13.796495420151334</v>
      </c>
      <c r="ER43" s="6">
        <f>[1]!ErlangC_ServiceLevel(EI43/60,EJ$3,EM43*(1-EI$16),EK$3/60)</f>
        <v>1</v>
      </c>
      <c r="ES43" s="6">
        <f>[1]!ErlangC_ServiceLevel(EL43/60/EI$7,EJ$6,EP43*(1-EI$16),EK$6/60)</f>
        <v>0.67103964425461926</v>
      </c>
      <c r="ET43" s="14">
        <f>[1]!ErlangC_ASA(EI43/60,EJ$3,EM43*(1-EI$16))*60</f>
        <v>0</v>
      </c>
      <c r="EU43" s="17">
        <f>[2]!Abandon(EM43,EL$3,EI43,EJ$3*60)</f>
        <v>0</v>
      </c>
      <c r="EV43" s="6">
        <f t="shared" si="83"/>
        <v>0.67000315930498899</v>
      </c>
      <c r="EX43" s="8">
        <v>0.70833333333333337</v>
      </c>
      <c r="EY43" s="13">
        <v>7.1070874062411152E-2</v>
      </c>
      <c r="EZ43" s="9">
        <f t="shared" si="36"/>
        <v>0</v>
      </c>
      <c r="FA43" s="9">
        <f t="shared" si="84"/>
        <v>2.580645161290323</v>
      </c>
      <c r="FB43" s="9">
        <f t="shared" si="37"/>
        <v>0</v>
      </c>
      <c r="FC43" s="9">
        <f t="shared" si="85"/>
        <v>82.53391826602585</v>
      </c>
      <c r="FD43" s="2">
        <f>[1]!ErlangC_Agents(EZ43/60,FA$3,0.9,FB$3/60)</f>
        <v>1</v>
      </c>
      <c r="FE43" s="10">
        <f t="shared" si="86"/>
        <v>0.77080201950129135</v>
      </c>
      <c r="FF43" s="10">
        <f t="shared" si="38"/>
        <v>0</v>
      </c>
      <c r="FG43" s="2">
        <f>[1]!ErlangC_Agents(FC43/60/EZ$7,FA$6,0.8,FB$6/60)</f>
        <v>11</v>
      </c>
      <c r="FH43" s="14">
        <f t="shared" si="39"/>
        <v>12.770802019501291</v>
      </c>
      <c r="FI43" s="6">
        <f>[1]!ErlangC_ServiceLevel(EZ43/60,FA$3,FD43*(1-EZ$16),FB$3/60)</f>
        <v>1</v>
      </c>
      <c r="FJ43" s="6">
        <f>[1]!ErlangC_ServiceLevel(FC43/60/EZ$7,FA$6,FG43*(1-EZ$16),FB$6/60)</f>
        <v>0.67742336375481371</v>
      </c>
      <c r="FK43" s="14">
        <f>[1]!ErlangC_ASA(EZ43/60,FA$3,FD43*(1-EZ$16))*60</f>
        <v>0</v>
      </c>
      <c r="FL43" s="17">
        <f>[2]!Abandon(FD43,FC$3,EZ43,FA$3*60)</f>
        <v>0</v>
      </c>
      <c r="FM43" s="6">
        <f t="shared" si="87"/>
        <v>0.64917463150825738</v>
      </c>
      <c r="FO43" s="8">
        <v>0.70833333333333337</v>
      </c>
      <c r="FP43" s="13">
        <v>7.1070874062411152E-2</v>
      </c>
      <c r="FQ43" s="9">
        <f t="shared" si="40"/>
        <v>0</v>
      </c>
      <c r="FR43" s="9">
        <f t="shared" si="88"/>
        <v>2.6666666666666665</v>
      </c>
      <c r="FS43" s="9">
        <f t="shared" si="41"/>
        <v>0</v>
      </c>
      <c r="FT43" s="9">
        <f t="shared" si="89"/>
        <v>85.285048874893377</v>
      </c>
      <c r="FU43" s="2">
        <f>[1]!ErlangC_Agents(FQ43/60,FR$3,0.9,FS$3/60)</f>
        <v>1</v>
      </c>
      <c r="FV43" s="10">
        <f t="shared" si="90"/>
        <v>0.79649542015133412</v>
      </c>
      <c r="FW43" s="10">
        <f t="shared" si="42"/>
        <v>0</v>
      </c>
      <c r="FX43" s="2">
        <f>[1]!ErlangC_Agents(FT43/60/FQ$7,FR$6,0.8,FS$6/60)</f>
        <v>12</v>
      </c>
      <c r="FY43" s="14">
        <f t="shared" si="43"/>
        <v>13.796495420151334</v>
      </c>
      <c r="FZ43" s="6">
        <f>[1]!ErlangC_ServiceLevel(FQ43/60,FR$3,FU43*(1-FQ$16),FS$3/60)</f>
        <v>1</v>
      </c>
      <c r="GA43" s="6">
        <f>[1]!ErlangC_ServiceLevel(FT43/60/FQ$7,FR$6,FX43*(1-FQ$16),FS$6/60)</f>
        <v>0.78707643168397501</v>
      </c>
      <c r="GB43" s="14">
        <f>[1]!ErlangC_ASA(FQ43/60,FR$3,FU43*(1-FQ$16))*60</f>
        <v>0</v>
      </c>
      <c r="GC43" s="17">
        <f>[2]!Abandon(FU43,FT$3,FQ43,FR$3*60)</f>
        <v>0</v>
      </c>
      <c r="GD43" s="6">
        <f t="shared" si="91"/>
        <v>0.62094247783131418</v>
      </c>
      <c r="GF43" s="8">
        <v>0.70833333333333337</v>
      </c>
      <c r="GG43" s="13">
        <v>7.1070874062411152E-2</v>
      </c>
      <c r="GH43" s="9">
        <f t="shared" si="44"/>
        <v>0</v>
      </c>
      <c r="GI43" s="9">
        <f t="shared" si="92"/>
        <v>2.580645161290323</v>
      </c>
      <c r="GJ43" s="9">
        <f t="shared" si="45"/>
        <v>0</v>
      </c>
      <c r="GK43" s="9">
        <f t="shared" si="93"/>
        <v>89.411744788194667</v>
      </c>
      <c r="GL43" s="2">
        <f>[1]!ErlangC_Agents(GH43/60,GI$3,0.9,GJ$3/60)</f>
        <v>1</v>
      </c>
      <c r="GM43" s="10">
        <f t="shared" si="94"/>
        <v>0.77080201950129135</v>
      </c>
      <c r="GN43" s="10">
        <f t="shared" si="46"/>
        <v>0</v>
      </c>
      <c r="GO43" s="2">
        <f>[1]!ErlangC_Agents(GK43/60/GH$7,GI$6,0.8,GJ$6/60)</f>
        <v>12</v>
      </c>
      <c r="GP43" s="14">
        <f t="shared" si="47"/>
        <v>13.770802019501291</v>
      </c>
      <c r="GQ43" s="6">
        <f>[1]!ErlangC_ServiceLevel(GH43/60,GI$3,GL43*(1-GH$16),GJ$3/60)</f>
        <v>1</v>
      </c>
      <c r="GR43" s="6">
        <f>[1]!ErlangC_ServiceLevel(GK43/60/GH$7,GI$6,GO43*(1-GH$16),GJ$6/60)</f>
        <v>0.72405247873314349</v>
      </c>
      <c r="GS43" s="14">
        <f>[1]!ErlangC_ASA(GH43/60,GI$3,GL43*(1-GH$16))*60</f>
        <v>0</v>
      </c>
      <c r="GT43" s="17">
        <f>[2]!Abandon(GL43,GK$3,GH43,GI$3*60)</f>
        <v>0</v>
      </c>
      <c r="GU43" s="6">
        <f t="shared" si="95"/>
        <v>0.64959991289948349</v>
      </c>
    </row>
    <row r="44" spans="1:203">
      <c r="A44" s="8">
        <v>0.75</v>
      </c>
      <c r="B44" s="13">
        <v>6.8337378906164578E-2</v>
      </c>
      <c r="C44" s="9">
        <f t="shared" si="0"/>
        <v>0</v>
      </c>
      <c r="D44" s="9">
        <f t="shared" si="48"/>
        <v>10.322580645161292</v>
      </c>
      <c r="E44" s="9">
        <f t="shared" si="1"/>
        <v>0</v>
      </c>
      <c r="F44" s="9">
        <f t="shared" si="49"/>
        <v>141.52450728308924</v>
      </c>
      <c r="G44" s="2" t="e">
        <f ca="1">[3]!ErlangC_Agents(C44/60,D$3,0.9,E$3/60)</f>
        <v>#NAME?</v>
      </c>
      <c r="H44" s="10">
        <f t="shared" si="50"/>
        <v>2.7748872702046485</v>
      </c>
      <c r="I44" s="10">
        <f t="shared" si="2"/>
        <v>0</v>
      </c>
      <c r="J44" s="2">
        <f>[1]!ErlangC_Agents(F44/60/C$7,D$6,0.8,E$6/60)</f>
        <v>23</v>
      </c>
      <c r="K44" s="14" t="e">
        <f t="shared" ca="1" si="3"/>
        <v>#NAME?</v>
      </c>
      <c r="L44" s="6" t="e">
        <f ca="1">[1]!ErlangC_ServiceLevel(C44/60,D$3,G44*(1-C$16),E$3/60)</f>
        <v>#VALUE!</v>
      </c>
      <c r="M44" s="6">
        <f>[1]!ErlangC_ServiceLevel(F44/60/C$7,D$6,J44*(1-C$16),E$6/60)</f>
        <v>0.68550782989147563</v>
      </c>
      <c r="N44" s="14" t="e">
        <f ca="1">[1]!ErlangC_ASA(C44/60,D$3,G44*(1-C$16))*60</f>
        <v>#VALUE!</v>
      </c>
      <c r="O44" s="17" t="e">
        <f ca="1">[4]!Abandon(G44,F$3,C44,D$3*60)</f>
        <v>#NAME?</v>
      </c>
      <c r="P44" s="6" t="e">
        <f t="shared" ca="1" si="51"/>
        <v>#NAME?</v>
      </c>
      <c r="R44" s="8">
        <v>0.75</v>
      </c>
      <c r="S44" s="13">
        <v>6.8337378906164578E-2</v>
      </c>
      <c r="T44" s="9">
        <f t="shared" si="4"/>
        <v>0</v>
      </c>
      <c r="U44" s="9">
        <f t="shared" si="52"/>
        <v>9.5238095238095237</v>
      </c>
      <c r="V44" s="9">
        <f t="shared" si="5"/>
        <v>0</v>
      </c>
      <c r="W44" s="9">
        <f t="shared" si="53"/>
        <v>143.75255777046763</v>
      </c>
      <c r="X44" s="2" t="e">
        <f ca="1">[3]!ErlangC_Agents(T44/60,U$3,0.9,V$3/60)</f>
        <v>#NAME?</v>
      </c>
      <c r="Y44" s="10">
        <f t="shared" si="54"/>
        <v>2.8446265005404792</v>
      </c>
      <c r="Z44" s="10">
        <f t="shared" si="6"/>
        <v>0</v>
      </c>
      <c r="AA44" s="2">
        <f>[1]!ErlangC_Agents(W44/60/T$7,U$6,0.8,V$6/60)</f>
        <v>25</v>
      </c>
      <c r="AB44" s="14" t="e">
        <f t="shared" ca="1" si="7"/>
        <v>#NAME?</v>
      </c>
      <c r="AC44" s="6" t="e">
        <f ca="1">[1]!ErlangC_ServiceLevel(T44/60,U$3,X44*(1-T$16),V$3/60)</f>
        <v>#VALUE!</v>
      </c>
      <c r="AD44" s="6">
        <f>[1]!ErlangC_ServiceLevel(W44/60/T$7,U$6,AA44*(1-T$16),V$6/60)</f>
        <v>0.61492671181982073</v>
      </c>
      <c r="AE44" s="14" t="e">
        <f ca="1">[1]!ErlangC_ASA(T44/60,U$3,X44*(1-T$16))*60</f>
        <v>#VALUE!</v>
      </c>
      <c r="AF44" s="17" t="e">
        <f ca="1">[4]!Abandon(X44,W$3,T44,U$3*60)</f>
        <v>#NAME?</v>
      </c>
      <c r="AG44" s="6" t="e">
        <f t="shared" ca="1" si="55"/>
        <v>#NAME?</v>
      </c>
      <c r="AI44" s="8">
        <v>0.75</v>
      </c>
      <c r="AJ44" s="13">
        <v>6.8337378906164578E-2</v>
      </c>
      <c r="AK44" s="9">
        <f t="shared" si="8"/>
        <v>0</v>
      </c>
      <c r="AL44" s="9">
        <f t="shared" si="56"/>
        <v>10.666666666666666</v>
      </c>
      <c r="AM44" s="9">
        <f t="shared" si="9"/>
        <v>0</v>
      </c>
      <c r="AN44" s="9">
        <f t="shared" si="57"/>
        <v>134.47032623471094</v>
      </c>
      <c r="AO44" s="2" t="e">
        <f ca="1">[3]!ErlangC_Agents(AK44/60,AL$3,0.9,AM$3/60)</f>
        <v>#NAME?</v>
      </c>
      <c r="AP44" s="10">
        <f t="shared" si="58"/>
        <v>3.1859816806053365</v>
      </c>
      <c r="AQ44" s="10">
        <f t="shared" si="10"/>
        <v>0</v>
      </c>
      <c r="AR44" s="2">
        <f>[1]!ErlangC_Agents(AN44/60/AK$7,AL$6,0.8,AM$6/60)</f>
        <v>24</v>
      </c>
      <c r="AS44" s="14" t="e">
        <f t="shared" ca="1" si="11"/>
        <v>#NAME?</v>
      </c>
      <c r="AT44" s="6" t="e">
        <f ca="1">[1]!ErlangC_ServiceLevel(AK44/60,AL$3,AO44*(1-AK$16),AM$3/60)</f>
        <v>#VALUE!</v>
      </c>
      <c r="AU44" s="6">
        <f>[1]!ErlangC_ServiceLevel(AN44/60/AK$7,AL$6,AR44*(1-AK$16),AM$6/60)</f>
        <v>0.61973801064583245</v>
      </c>
      <c r="AV44" s="14" t="e">
        <f ca="1">[1]!ErlangC_ASA(AK44/60,AL$3,AO44*(1-AK$16))*60</f>
        <v>#VALUE!</v>
      </c>
      <c r="AW44" s="17" t="e">
        <f ca="1">[4]!Abandon(AO44,AN$3,AK44,AL$3*60)</f>
        <v>#NAME?</v>
      </c>
      <c r="AX44" s="6" t="e">
        <f t="shared" ca="1" si="59"/>
        <v>#NAME?</v>
      </c>
      <c r="AZ44" s="8">
        <v>0.75</v>
      </c>
      <c r="BA44" s="13">
        <v>6.8337378906164578E-2</v>
      </c>
      <c r="BB44" s="9">
        <f t="shared" si="12"/>
        <v>0</v>
      </c>
      <c r="BC44" s="9">
        <f t="shared" si="60"/>
        <v>10.133333333333333</v>
      </c>
      <c r="BD44" s="9">
        <f t="shared" si="13"/>
        <v>0</v>
      </c>
      <c r="BE44" s="9">
        <f t="shared" si="61"/>
        <v>127.56310729150722</v>
      </c>
      <c r="BF44" s="2">
        <f>[1]!ErlangC_Agents(BB44/60,BC$3,0.9,BD$3/60)</f>
        <v>1</v>
      </c>
      <c r="BG44" s="10">
        <f t="shared" si="62"/>
        <v>3.0266825965750699</v>
      </c>
      <c r="BH44" s="10">
        <f t="shared" si="14"/>
        <v>0</v>
      </c>
      <c r="BI44" s="2">
        <f>[1]!ErlangC_Agents(BE44/60/BB$7,BC$6,0.8,BD$6/60)</f>
        <v>23</v>
      </c>
      <c r="BJ44" s="14">
        <f t="shared" si="15"/>
        <v>27.026682596575071</v>
      </c>
      <c r="BK44" s="6">
        <f>[1]!ErlangC_ServiceLevel(BB44/60,BC$3,BF44*(1-BB$16),BD$3/60)</f>
        <v>1</v>
      </c>
      <c r="BL44" s="6">
        <f>[1]!ErlangC_ServiceLevel(BE44/60/BB$7,BC$6,BI44*(1-BB$16),BD$6/60)</f>
        <v>0.67144321156287179</v>
      </c>
      <c r="BM44" s="14">
        <f>[1]!ErlangC_ASA(BB44/60,BC$3,BF44*(1-BB$16))*60</f>
        <v>0</v>
      </c>
      <c r="BN44" s="17">
        <f>[2]!Abandon(BF44,BE$3,BB44,BC$3*60)</f>
        <v>0</v>
      </c>
      <c r="BO44" s="6">
        <f t="shared" si="63"/>
        <v>0.72552257112718088</v>
      </c>
      <c r="BQ44" s="8">
        <v>0.75</v>
      </c>
      <c r="BR44" s="13">
        <v>6.8337378906164578E-2</v>
      </c>
      <c r="BS44" s="9">
        <f t="shared" si="16"/>
        <v>0</v>
      </c>
      <c r="BT44" s="9">
        <f t="shared" si="64"/>
        <v>9.4623655913978499</v>
      </c>
      <c r="BU44" s="9">
        <f t="shared" si="17"/>
        <v>0</v>
      </c>
      <c r="BV44" s="9">
        <f t="shared" si="65"/>
        <v>117.93708940257434</v>
      </c>
      <c r="BW44" s="2" t="e">
        <f ca="1">[3]!ErlangC_Agents(BS44/60,BT$3,0.9,BU$3/60)</f>
        <v>#NAME?</v>
      </c>
      <c r="BX44" s="10">
        <f t="shared" si="66"/>
        <v>2.8262740715047343</v>
      </c>
      <c r="BY44" s="10">
        <f t="shared" si="18"/>
        <v>0</v>
      </c>
      <c r="BZ44" s="2">
        <f>[1]!ErlangC_Agents(BV44/60/BS$7,BT$6,0.8,BU$6/60)</f>
        <v>21</v>
      </c>
      <c r="CA44" s="14" t="e">
        <f t="shared" ca="1" si="19"/>
        <v>#NAME?</v>
      </c>
      <c r="CB44" s="6" t="e">
        <f ca="1">[3]!ErlangC_ServiceLevel(BS44/60,BT$3,BW44*(1-BS$16),BU$3/60)</f>
        <v>#NAME?</v>
      </c>
      <c r="CC44" s="6">
        <f>[1]!ErlangC_ServiceLevel(BV44/60/BS$7,BT$6,BZ44*(1-BS$16),BU$6/60)</f>
        <v>0.72712094581244613</v>
      </c>
      <c r="CD44" s="14" t="e">
        <f ca="1">[3]!ErlangC_ASA(BS44/60,BT$3,BW44*(1-BS$16))*60</f>
        <v>#NAME?</v>
      </c>
      <c r="CE44" s="17" t="e">
        <f ca="1">[4]!Abandon(BW44,BV$3,BS44,BT$3*60)</f>
        <v>#NAME?</v>
      </c>
      <c r="CF44" s="6" t="e">
        <f t="shared" ca="1" si="67"/>
        <v>#NAME?</v>
      </c>
      <c r="CH44" s="8">
        <v>0.75</v>
      </c>
      <c r="CI44" s="13">
        <v>6.8337378906164578E-2</v>
      </c>
      <c r="CJ44" s="9">
        <f t="shared" si="20"/>
        <v>0</v>
      </c>
      <c r="CK44" s="9">
        <f t="shared" si="68"/>
        <v>8.8888888888888893</v>
      </c>
      <c r="CL44" s="9">
        <f t="shared" si="21"/>
        <v>0</v>
      </c>
      <c r="CM44" s="9">
        <f t="shared" si="69"/>
        <v>125.28519466130172</v>
      </c>
      <c r="CN44" s="2">
        <f>[1]!ErlangC_Agents(CJ44/60,CK$3,0.9,CL$3/60)</f>
        <v>1</v>
      </c>
      <c r="CO44" s="10">
        <f t="shared" si="70"/>
        <v>2.6549847338377806</v>
      </c>
      <c r="CP44" s="10">
        <f t="shared" si="22"/>
        <v>0</v>
      </c>
      <c r="CQ44" s="2">
        <f>[1]!ErlangC_Agents(CM44/60/CJ$7,CK$6,0.8,CL$6/60)</f>
        <v>23</v>
      </c>
      <c r="CR44" s="14">
        <f t="shared" si="23"/>
        <v>26.654984733837779</v>
      </c>
      <c r="CS44" s="6">
        <f>[1]!ErlangC_ServiceLevel(CJ44/60,CK$3,CN44*(1-CJ$16),CL$3/60)</f>
        <v>1</v>
      </c>
      <c r="CT44" s="6">
        <f>[1]!ErlangC_ServiceLevel(CM44/60/CJ$7,CK$6,CQ44*(1-CJ$16),CL$6/60)</f>
        <v>0.67358854024320403</v>
      </c>
      <c r="CU44" s="14">
        <f>[1]!ErlangC_ASA(CJ44/60,CK$3,CN44*(1-CJ$16))*60</f>
        <v>0</v>
      </c>
      <c r="CV44" s="17">
        <f>[2]!Abandon(CN44,CM$3,CJ44,CK$3*60)</f>
        <v>0</v>
      </c>
      <c r="CW44" s="6">
        <f t="shared" si="71"/>
        <v>0.72704473953400672</v>
      </c>
      <c r="CY44" s="8">
        <v>0.75</v>
      </c>
      <c r="CZ44" s="13">
        <v>6.8337378906164578E-2</v>
      </c>
      <c r="DA44" s="9">
        <f t="shared" si="24"/>
        <v>0</v>
      </c>
      <c r="DB44" s="9">
        <f t="shared" si="72"/>
        <v>2.580645161290323</v>
      </c>
      <c r="DC44" s="9">
        <f t="shared" si="25"/>
        <v>0</v>
      </c>
      <c r="DD44" s="9">
        <f t="shared" si="73"/>
        <v>83.768399949492064</v>
      </c>
      <c r="DE44" s="2">
        <f>[1]!ErlangC_Agents(DA44/60,DB$3,0.9,DC$3/60)</f>
        <v>1</v>
      </c>
      <c r="DF44" s="10">
        <f t="shared" si="74"/>
        <v>0.77080201950129135</v>
      </c>
      <c r="DG44" s="10">
        <f t="shared" si="26"/>
        <v>0</v>
      </c>
      <c r="DH44" s="2">
        <f>[1]!ErlangC_Agents(DD44/60/DA$7,DB$6,0.8,DC$6/60)</f>
        <v>11</v>
      </c>
      <c r="DI44" s="14">
        <f t="shared" si="27"/>
        <v>12.770802019501291</v>
      </c>
      <c r="DJ44" s="6">
        <f>[1]!ErlangC_ServiceLevel(DA44/60,DB$3,DE44*(1-DA$16),DC$3/60)</f>
        <v>1</v>
      </c>
      <c r="DK44" s="6">
        <f>[1]!ErlangC_ServiceLevel(DD44/60/DA$7,DB$6,DH44*(1-DA$16),DC$6/60)</f>
        <v>0.65261219147890093</v>
      </c>
      <c r="DL44" s="14">
        <f>[1]!ErlangC_ASA(DA44/60,DB$3,DE44*(1-DA$16))*60</f>
        <v>0</v>
      </c>
      <c r="DM44" s="17">
        <f>[2]!Abandon(DE44,DD$3,DA44,DB$3*60)</f>
        <v>0</v>
      </c>
      <c r="DN44" s="6">
        <f t="shared" si="75"/>
        <v>0.65838076311691485</v>
      </c>
      <c r="DP44" s="8">
        <v>0.75</v>
      </c>
      <c r="DQ44" s="13">
        <v>6.8337378906164578E-2</v>
      </c>
      <c r="DR44" s="9">
        <f t="shared" si="28"/>
        <v>0</v>
      </c>
      <c r="DS44" s="9">
        <f t="shared" si="76"/>
        <v>2.580645161290323</v>
      </c>
      <c r="DT44" s="9">
        <f t="shared" si="29"/>
        <v>0</v>
      </c>
      <c r="DU44" s="9">
        <f t="shared" si="77"/>
        <v>83.768399949492064</v>
      </c>
      <c r="DV44" s="2">
        <f>[1]!ErlangC_Agents(DR44/60,DS$3,0.9,DT$3/60)</f>
        <v>1</v>
      </c>
      <c r="DW44" s="10">
        <f t="shared" si="78"/>
        <v>0.77080201950129135</v>
      </c>
      <c r="DX44" s="10">
        <f t="shared" si="30"/>
        <v>0</v>
      </c>
      <c r="DY44" s="2">
        <f>[1]!ErlangC_Agents(DU44/60/DR$7,DS$6,0.8,DT$6/60)</f>
        <v>11</v>
      </c>
      <c r="DZ44" s="14">
        <f t="shared" si="31"/>
        <v>12.770802019501291</v>
      </c>
      <c r="EA44" s="6">
        <f>[1]!ErlangC_ServiceLevel(DR44/60,DS$3,DV44*(1-DR$16),DT$3/60)</f>
        <v>1</v>
      </c>
      <c r="EB44" s="6">
        <f>[1]!ErlangC_ServiceLevel(DU44/60/DR$7,DS$6,DY44*(1-DR$16),DT$6/60)</f>
        <v>0.65261219147890093</v>
      </c>
      <c r="EC44" s="14">
        <f>[1]!ErlangC_ASA(DR44/60,DS$3,DV44*(1-DR$16))*60</f>
        <v>0</v>
      </c>
      <c r="ED44" s="17">
        <f>[2]!Abandon(DV44,DU$3,DR44,DS$3*60)</f>
        <v>0</v>
      </c>
      <c r="EE44" s="6">
        <f t="shared" si="79"/>
        <v>0.65838076311691485</v>
      </c>
      <c r="EG44" s="8">
        <v>0.75</v>
      </c>
      <c r="EH44" s="13">
        <v>6.8337378906164578E-2</v>
      </c>
      <c r="EI44" s="9">
        <f t="shared" si="32"/>
        <v>0</v>
      </c>
      <c r="EJ44" s="9">
        <f t="shared" si="80"/>
        <v>2.6666666666666665</v>
      </c>
      <c r="EK44" s="9">
        <f t="shared" si="33"/>
        <v>0</v>
      </c>
      <c r="EL44" s="9">
        <f t="shared" si="81"/>
        <v>88.838592578013944</v>
      </c>
      <c r="EM44" s="2">
        <f>[1]!ErlangC_Agents(EI44/60,EJ$3,0.9,EK$3/60)</f>
        <v>1</v>
      </c>
      <c r="EN44" s="10">
        <f t="shared" si="82"/>
        <v>0.79649542015133412</v>
      </c>
      <c r="EO44" s="10">
        <f t="shared" si="34"/>
        <v>0</v>
      </c>
      <c r="EP44" s="2">
        <f>[1]!ErlangC_Agents(EL44/60/EI$7,EJ$6,0.8,EK$6/60)</f>
        <v>12</v>
      </c>
      <c r="EQ44" s="14">
        <f t="shared" si="35"/>
        <v>13.796495420151334</v>
      </c>
      <c r="ER44" s="6">
        <f>[1]!ErlangC_ServiceLevel(EI44/60,EJ$3,EM44*(1-EI$16),EK$3/60)</f>
        <v>1</v>
      </c>
      <c r="ES44" s="6">
        <f>[1]!ErlangC_ServiceLevel(EL44/60/EI$7,EJ$6,EP44*(1-EI$16),EK$6/60)</f>
        <v>0.73350730552494425</v>
      </c>
      <c r="ET44" s="14">
        <f>[1]!ErlangC_ASA(EI44/60,EJ$3,EM44*(1-EI$16))*60</f>
        <v>0</v>
      </c>
      <c r="EU44" s="17">
        <f>[2]!Abandon(EM44,EL$3,EI44,EJ$3*60)</f>
        <v>0</v>
      </c>
      <c r="EV44" s="6">
        <f t="shared" si="83"/>
        <v>0.64547281856815153</v>
      </c>
      <c r="EX44" s="8">
        <v>0.75</v>
      </c>
      <c r="EY44" s="13">
        <v>6.8337378906164578E-2</v>
      </c>
      <c r="EZ44" s="9">
        <f t="shared" si="36"/>
        <v>0</v>
      </c>
      <c r="FA44" s="9">
        <f t="shared" si="84"/>
        <v>2.580645161290323</v>
      </c>
      <c r="FB44" s="9">
        <f t="shared" si="37"/>
        <v>0</v>
      </c>
      <c r="FC44" s="9">
        <f t="shared" si="85"/>
        <v>79.359536794255632</v>
      </c>
      <c r="FD44" s="2">
        <f>[1]!ErlangC_Agents(EZ44/60,FA$3,0.9,FB$3/60)</f>
        <v>1</v>
      </c>
      <c r="FE44" s="10">
        <f t="shared" si="86"/>
        <v>0.77080201950129135</v>
      </c>
      <c r="FF44" s="10">
        <f t="shared" si="38"/>
        <v>0</v>
      </c>
      <c r="FG44" s="2">
        <f>[1]!ErlangC_Agents(FC44/60/EZ$7,FA$6,0.8,FB$6/60)</f>
        <v>11</v>
      </c>
      <c r="FH44" s="14">
        <f t="shared" si="39"/>
        <v>12.770802019501291</v>
      </c>
      <c r="FI44" s="6">
        <f>[1]!ErlangC_ServiceLevel(EZ44/60,FA$3,FD44*(1-EZ$16),FB$3/60)</f>
        <v>1</v>
      </c>
      <c r="FJ44" s="6">
        <f>[1]!ErlangC_ServiceLevel(FC44/60/EZ$7,FA$6,FG44*(1-EZ$16),FB$6/60)</f>
        <v>0.73555104645346103</v>
      </c>
      <c r="FK44" s="14">
        <f>[1]!ErlangC_ASA(EZ44/60,FA$3,FD44*(1-EZ$16))*60</f>
        <v>0</v>
      </c>
      <c r="FL44" s="17">
        <f>[2]!Abandon(FD44,FC$3,EZ44,FA$3*60)</f>
        <v>0</v>
      </c>
      <c r="FM44" s="6">
        <f t="shared" si="87"/>
        <v>0.62550172165742379</v>
      </c>
      <c r="FO44" s="8">
        <v>0.75</v>
      </c>
      <c r="FP44" s="13">
        <v>6.8337378906164578E-2</v>
      </c>
      <c r="FQ44" s="9">
        <f t="shared" si="40"/>
        <v>0</v>
      </c>
      <c r="FR44" s="9">
        <f t="shared" si="88"/>
        <v>2.6666666666666665</v>
      </c>
      <c r="FS44" s="9">
        <f t="shared" si="41"/>
        <v>0</v>
      </c>
      <c r="FT44" s="9">
        <f t="shared" si="89"/>
        <v>82.004854687397497</v>
      </c>
      <c r="FU44" s="2">
        <f>[1]!ErlangC_Agents(FQ44/60,FR$3,0.9,FS$3/60)</f>
        <v>1</v>
      </c>
      <c r="FV44" s="10">
        <f t="shared" si="90"/>
        <v>0.79649542015133412</v>
      </c>
      <c r="FW44" s="10">
        <f t="shared" si="42"/>
        <v>0</v>
      </c>
      <c r="FX44" s="2">
        <f>[1]!ErlangC_Agents(FT44/60/FQ$7,FR$6,0.8,FS$6/60)</f>
        <v>11</v>
      </c>
      <c r="FY44" s="14">
        <f t="shared" si="43"/>
        <v>12.796495420151334</v>
      </c>
      <c r="FZ44" s="6">
        <f>[1]!ErlangC_ServiceLevel(FQ44/60,FR$3,FU44*(1-FQ$16),FS$3/60)</f>
        <v>1</v>
      </c>
      <c r="GA44" s="6">
        <f>[1]!ErlangC_ServiceLevel(FT44/60/FQ$7,FR$6,FX44*(1-FQ$16),FS$6/60)</f>
        <v>0.68767165325557167</v>
      </c>
      <c r="GB44" s="14">
        <f>[1]!ErlangC_ASA(FQ44/60,FR$3,FU44*(1-FQ$16))*60</f>
        <v>0</v>
      </c>
      <c r="GC44" s="17">
        <f>[2]!Abandon(FU44,FT$3,FQ44,FR$3*60)</f>
        <v>0</v>
      </c>
      <c r="GD44" s="6">
        <f t="shared" si="91"/>
        <v>0.64505400378218147</v>
      </c>
      <c r="GF44" s="8">
        <v>0.75</v>
      </c>
      <c r="GG44" s="13">
        <v>6.8337378906164578E-2</v>
      </c>
      <c r="GH44" s="9">
        <f t="shared" si="44"/>
        <v>0</v>
      </c>
      <c r="GI44" s="9">
        <f t="shared" si="92"/>
        <v>2.580645161290323</v>
      </c>
      <c r="GJ44" s="9">
        <f t="shared" si="45"/>
        <v>0</v>
      </c>
      <c r="GK44" s="9">
        <f t="shared" si="93"/>
        <v>85.972831527110273</v>
      </c>
      <c r="GL44" s="2">
        <f>[1]!ErlangC_Agents(GH44/60,GI$3,0.9,GJ$3/60)</f>
        <v>1</v>
      </c>
      <c r="GM44" s="10">
        <f t="shared" si="94"/>
        <v>0.77080201950129135</v>
      </c>
      <c r="GN44" s="10">
        <f t="shared" si="46"/>
        <v>0</v>
      </c>
      <c r="GO44" s="2">
        <f>[1]!ErlangC_Agents(GK44/60/GH$7,GI$6,0.8,GJ$6/60)</f>
        <v>12</v>
      </c>
      <c r="GP44" s="14">
        <f t="shared" si="47"/>
        <v>13.770802019501291</v>
      </c>
      <c r="GQ44" s="6">
        <f>[1]!ErlangC_ServiceLevel(GH44/60,GI$3,GL44*(1-GH$16),GJ$3/60)</f>
        <v>1</v>
      </c>
      <c r="GR44" s="6">
        <f>[1]!ErlangC_ServiceLevel(GK44/60/GH$7,GI$6,GO44*(1-GH$16),GJ$6/60)</f>
        <v>0.77736892748175712</v>
      </c>
      <c r="GS44" s="14">
        <f>[1]!ErlangC_ASA(GH44/60,GI$3,GL44*(1-GH$16))*60</f>
        <v>0</v>
      </c>
      <c r="GT44" s="17">
        <f>[2]!Abandon(GL44,GK$3,GH44,GI$3*60)</f>
        <v>0</v>
      </c>
      <c r="GU44" s="6">
        <f t="shared" si="95"/>
        <v>0.62581658145583197</v>
      </c>
    </row>
    <row r="45" spans="1:203">
      <c r="A45" s="8">
        <v>0.79166666666666663</v>
      </c>
      <c r="B45" s="13">
        <v>6.0136893437424829E-2</v>
      </c>
      <c r="C45" s="9">
        <f t="shared" si="0"/>
        <v>0</v>
      </c>
      <c r="D45" s="9">
        <f t="shared" si="48"/>
        <v>10.322580645161292</v>
      </c>
      <c r="E45" s="9">
        <f t="shared" si="1"/>
        <v>0</v>
      </c>
      <c r="F45" s="9">
        <f t="shared" si="49"/>
        <v>124.54156640911852</v>
      </c>
      <c r="G45" s="2" t="e">
        <f ca="1">[3]!ErlangC_Agents(C45/60,D$3,0.9,E$3/60)</f>
        <v>#NAME?</v>
      </c>
      <c r="H45" s="10">
        <f t="shared" si="50"/>
        <v>2.7748872702046485</v>
      </c>
      <c r="I45" s="10">
        <f t="shared" si="2"/>
        <v>0</v>
      </c>
      <c r="J45" s="2">
        <f>[1]!ErlangC_Agents(F45/60/C$7,D$6,0.8,E$6/60)</f>
        <v>20</v>
      </c>
      <c r="K45" s="14" t="e">
        <f t="shared" ca="1" si="3"/>
        <v>#NAME?</v>
      </c>
      <c r="L45" s="6" t="e">
        <f ca="1">[1]!ErlangC_ServiceLevel(C45/60,D$3,G45*(1-C$16),E$3/60)</f>
        <v>#VALUE!</v>
      </c>
      <c r="M45" s="6">
        <f>[1]!ErlangC_ServiceLevel(F45/60/C$7,D$6,J45*(1-C$16),E$6/60)</f>
        <v>0.72343943158633528</v>
      </c>
      <c r="N45" s="14" t="e">
        <f ca="1">[1]!ErlangC_ASA(C45/60,D$3,G45*(1-C$16))*60</f>
        <v>#VALUE!</v>
      </c>
      <c r="O45" s="17" t="e">
        <f ca="1">[4]!Abandon(G45,F$3,C45,D$3*60)</f>
        <v>#NAME?</v>
      </c>
      <c r="P45" s="6" t="e">
        <f t="shared" ca="1" si="51"/>
        <v>#NAME?</v>
      </c>
      <c r="R45" s="8">
        <v>0.79166666666666663</v>
      </c>
      <c r="S45" s="13">
        <v>6.0136893437424829E-2</v>
      </c>
      <c r="T45" s="9">
        <f t="shared" si="4"/>
        <v>0</v>
      </c>
      <c r="U45" s="9">
        <f t="shared" si="52"/>
        <v>9.5238095238095237</v>
      </c>
      <c r="V45" s="9">
        <f t="shared" si="5"/>
        <v>0</v>
      </c>
      <c r="W45" s="9">
        <f t="shared" si="53"/>
        <v>126.50225083801151</v>
      </c>
      <c r="X45" s="2" t="e">
        <f ca="1">[3]!ErlangC_Agents(T45/60,U$3,0.9,V$3/60)</f>
        <v>#NAME?</v>
      </c>
      <c r="Y45" s="10">
        <f t="shared" si="54"/>
        <v>2.8446265005404792</v>
      </c>
      <c r="Z45" s="10">
        <f t="shared" si="6"/>
        <v>0</v>
      </c>
      <c r="AA45" s="2">
        <f>[1]!ErlangC_Agents(W45/60/T$7,U$6,0.8,V$6/60)</f>
        <v>23</v>
      </c>
      <c r="AB45" s="14" t="e">
        <f t="shared" ca="1" si="7"/>
        <v>#NAME?</v>
      </c>
      <c r="AC45" s="6" t="e">
        <f ca="1">[1]!ErlangC_ServiceLevel(T45/60,U$3,X45*(1-T$16),V$3/60)</f>
        <v>#VALUE!</v>
      </c>
      <c r="AD45" s="6">
        <f>[1]!ErlangC_ServiceLevel(W45/60/T$7,U$6,AA45*(1-T$16),V$6/60)</f>
        <v>0.69166052993487825</v>
      </c>
      <c r="AE45" s="14" t="e">
        <f ca="1">[1]!ErlangC_ASA(T45/60,U$3,X45*(1-T$16))*60</f>
        <v>#VALUE!</v>
      </c>
      <c r="AF45" s="17" t="e">
        <f ca="1">[4]!Abandon(X45,W$3,T45,U$3*60)</f>
        <v>#NAME?</v>
      </c>
      <c r="AG45" s="6" t="e">
        <f t="shared" ca="1" si="55"/>
        <v>#NAME?</v>
      </c>
      <c r="AI45" s="8">
        <v>0.79166666666666663</v>
      </c>
      <c r="AJ45" s="13">
        <v>6.0136893437424829E-2</v>
      </c>
      <c r="AK45" s="9">
        <f t="shared" si="8"/>
        <v>0</v>
      </c>
      <c r="AL45" s="9">
        <f t="shared" si="56"/>
        <v>10.666666666666666</v>
      </c>
      <c r="AM45" s="9">
        <f t="shared" si="9"/>
        <v>0</v>
      </c>
      <c r="AN45" s="9">
        <f t="shared" si="57"/>
        <v>118.33388708654563</v>
      </c>
      <c r="AO45" s="2" t="e">
        <f ca="1">[3]!ErlangC_Agents(AK45/60,AL$3,0.9,AM$3/60)</f>
        <v>#NAME?</v>
      </c>
      <c r="AP45" s="10">
        <f t="shared" si="58"/>
        <v>3.1859816806053365</v>
      </c>
      <c r="AQ45" s="10">
        <f t="shared" si="10"/>
        <v>0</v>
      </c>
      <c r="AR45" s="2">
        <f>[1]!ErlangC_Agents(AN45/60/AK$7,AL$6,0.8,AM$6/60)</f>
        <v>22</v>
      </c>
      <c r="AS45" s="14" t="e">
        <f t="shared" ca="1" si="11"/>
        <v>#NAME?</v>
      </c>
      <c r="AT45" s="6" t="e">
        <f ca="1">[1]!ErlangC_ServiceLevel(AK45/60,AL$3,AO45*(1-AK$16),AM$3/60)</f>
        <v>#VALUE!</v>
      </c>
      <c r="AU45" s="6">
        <f>[1]!ErlangC_ServiceLevel(AN45/60/AK$7,AL$6,AR45*(1-AK$16),AM$6/60)</f>
        <v>0.68198264880777637</v>
      </c>
      <c r="AV45" s="14" t="e">
        <f ca="1">[1]!ErlangC_ASA(AK45/60,AL$3,AO45*(1-AK$16))*60</f>
        <v>#VALUE!</v>
      </c>
      <c r="AW45" s="17" t="e">
        <f ca="1">[4]!Abandon(AO45,AN$3,AK45,AL$3*60)</f>
        <v>#NAME?</v>
      </c>
      <c r="AX45" s="6" t="e">
        <f t="shared" ca="1" si="59"/>
        <v>#NAME?</v>
      </c>
      <c r="AZ45" s="8">
        <v>0.79166666666666663</v>
      </c>
      <c r="BA45" s="13">
        <v>6.0136893437424829E-2</v>
      </c>
      <c r="BB45" s="9">
        <f t="shared" si="12"/>
        <v>0</v>
      </c>
      <c r="BC45" s="9">
        <f t="shared" si="60"/>
        <v>10.133333333333333</v>
      </c>
      <c r="BD45" s="9">
        <f t="shared" si="13"/>
        <v>0</v>
      </c>
      <c r="BE45" s="9">
        <f t="shared" si="61"/>
        <v>112.25553441652636</v>
      </c>
      <c r="BF45" s="2">
        <f>[1]!ErlangC_Agents(BB45/60,BC$3,0.9,BD$3/60)</f>
        <v>1</v>
      </c>
      <c r="BG45" s="10">
        <f t="shared" si="62"/>
        <v>3.0266825965750699</v>
      </c>
      <c r="BH45" s="10">
        <f t="shared" si="14"/>
        <v>0</v>
      </c>
      <c r="BI45" s="2">
        <f>[1]!ErlangC_Agents(BE45/60/BB$7,BC$6,0.8,BD$6/60)</f>
        <v>20</v>
      </c>
      <c r="BJ45" s="14">
        <f t="shared" si="15"/>
        <v>24.026682596575071</v>
      </c>
      <c r="BK45" s="6">
        <f>[1]!ErlangC_ServiceLevel(BB45/60,BC$3,BF45*(1-BB$16),BD$3/60)</f>
        <v>1</v>
      </c>
      <c r="BL45" s="6">
        <f>[1]!ErlangC_ServiceLevel(BE45/60/BB$7,BC$6,BI45*(1-BB$16),BD$6/60)</f>
        <v>0.71114872359218917</v>
      </c>
      <c r="BM45" s="14">
        <f>[1]!ErlangC_ASA(BB45/60,BC$3,BF45*(1-BB$16))*60</f>
        <v>0</v>
      </c>
      <c r="BN45" s="17">
        <f>[2]!Abandon(BF45,BE$3,BB45,BC$3*60)</f>
        <v>0</v>
      </c>
      <c r="BO45" s="6">
        <f t="shared" si="63"/>
        <v>0.72661378254857389</v>
      </c>
      <c r="BQ45" s="8">
        <v>0.79166666666666663</v>
      </c>
      <c r="BR45" s="13">
        <v>6.0136893437424829E-2</v>
      </c>
      <c r="BS45" s="9">
        <f t="shared" si="16"/>
        <v>0</v>
      </c>
      <c r="BT45" s="9">
        <f t="shared" si="64"/>
        <v>9.4623655913978499</v>
      </c>
      <c r="BU45" s="9">
        <f t="shared" si="17"/>
        <v>0</v>
      </c>
      <c r="BV45" s="9">
        <f t="shared" si="65"/>
        <v>103.78463867426542</v>
      </c>
      <c r="BW45" s="2" t="e">
        <f ca="1">[3]!ErlangC_Agents(BS45/60,BT$3,0.9,BU$3/60)</f>
        <v>#NAME?</v>
      </c>
      <c r="BX45" s="10">
        <f t="shared" si="66"/>
        <v>2.8262740715047343</v>
      </c>
      <c r="BY45" s="10">
        <f t="shared" si="18"/>
        <v>0</v>
      </c>
      <c r="BZ45" s="2">
        <f>[1]!ErlangC_Agents(BV45/60/BS$7,BT$6,0.8,BU$6/60)</f>
        <v>19</v>
      </c>
      <c r="CA45" s="14" t="e">
        <f t="shared" ca="1" si="19"/>
        <v>#NAME?</v>
      </c>
      <c r="CB45" s="6" t="e">
        <f ca="1">[3]!ErlangC_ServiceLevel(BS45/60,BT$3,BW45*(1-BS$16),BU$3/60)</f>
        <v>#NAME?</v>
      </c>
      <c r="CC45" s="6">
        <f>[1]!ErlangC_ServiceLevel(BV45/60/BS$7,BT$6,BZ45*(1-BS$16),BU$6/60)</f>
        <v>0.74613354744876115</v>
      </c>
      <c r="CD45" s="14" t="e">
        <f ca="1">[3]!ErlangC_ASA(BS45/60,BT$3,BW45*(1-BS$16))*60</f>
        <v>#NAME?</v>
      </c>
      <c r="CE45" s="17" t="e">
        <f ca="1">[4]!Abandon(BW45,BV$3,BS45,BT$3*60)</f>
        <v>#NAME?</v>
      </c>
      <c r="CF45" s="6" t="e">
        <f t="shared" ca="1" si="67"/>
        <v>#NAME?</v>
      </c>
      <c r="CH45" s="8">
        <v>0.79166666666666663</v>
      </c>
      <c r="CI45" s="13">
        <v>6.0136893437424829E-2</v>
      </c>
      <c r="CJ45" s="9">
        <f t="shared" si="20"/>
        <v>0</v>
      </c>
      <c r="CK45" s="9">
        <f t="shared" si="68"/>
        <v>8.8888888888888893</v>
      </c>
      <c r="CL45" s="9">
        <f t="shared" si="21"/>
        <v>0</v>
      </c>
      <c r="CM45" s="9">
        <f t="shared" si="69"/>
        <v>110.25097130194551</v>
      </c>
      <c r="CN45" s="2">
        <f>[1]!ErlangC_Agents(CJ45/60,CK$3,0.9,CL$3/60)</f>
        <v>1</v>
      </c>
      <c r="CO45" s="10">
        <f t="shared" si="70"/>
        <v>2.6549847338377806</v>
      </c>
      <c r="CP45" s="10">
        <f t="shared" si="22"/>
        <v>0</v>
      </c>
      <c r="CQ45" s="2">
        <f>[1]!ErlangC_Agents(CM45/60/CJ$7,CK$6,0.8,CL$6/60)</f>
        <v>20</v>
      </c>
      <c r="CR45" s="14">
        <f t="shared" si="23"/>
        <v>23.654984733837779</v>
      </c>
      <c r="CS45" s="6">
        <f>[1]!ErlangC_ServiceLevel(CJ45/60,CK$3,CN45*(1-CJ$16),CL$3/60)</f>
        <v>1</v>
      </c>
      <c r="CT45" s="6">
        <f>[1]!ErlangC_ServiceLevel(CM45/60/CJ$7,CK$6,CQ45*(1-CJ$16),CL$6/60)</f>
        <v>0.71288691156330386</v>
      </c>
      <c r="CU45" s="14">
        <f>[1]!ErlangC_ASA(CJ45/60,CK$3,CN45*(1-CJ$16))*60</f>
        <v>0</v>
      </c>
      <c r="CV45" s="17">
        <f>[2]!Abandon(CN45,CM$3,CJ45,CK$3*60)</f>
        <v>0</v>
      </c>
      <c r="CW45" s="6">
        <f t="shared" si="71"/>
        <v>0.72845619782848259</v>
      </c>
      <c r="CY45" s="8">
        <v>0.79166666666666663</v>
      </c>
      <c r="CZ45" s="13">
        <v>6.0136893437424829E-2</v>
      </c>
      <c r="DA45" s="9">
        <f t="shared" si="24"/>
        <v>0</v>
      </c>
      <c r="DB45" s="9">
        <f t="shared" si="72"/>
        <v>2.580645161290323</v>
      </c>
      <c r="DC45" s="9">
        <f t="shared" si="25"/>
        <v>0</v>
      </c>
      <c r="DD45" s="9">
        <f t="shared" si="73"/>
        <v>73.716191955553015</v>
      </c>
      <c r="DE45" s="2">
        <f>[1]!ErlangC_Agents(DA45/60,DB$3,0.9,DC$3/60)</f>
        <v>1</v>
      </c>
      <c r="DF45" s="10">
        <f t="shared" si="74"/>
        <v>0.77080201950129135</v>
      </c>
      <c r="DG45" s="10">
        <f t="shared" si="26"/>
        <v>0</v>
      </c>
      <c r="DH45" s="2">
        <f>[1]!ErlangC_Agents(DD45/60/DA$7,DB$6,0.8,DC$6/60)</f>
        <v>10</v>
      </c>
      <c r="DI45" s="14">
        <f t="shared" si="27"/>
        <v>11.770802019501291</v>
      </c>
      <c r="DJ45" s="6">
        <f>[1]!ErlangC_ServiceLevel(DA45/60,DB$3,DE45*(1-DA$16),DC$3/60)</f>
        <v>1</v>
      </c>
      <c r="DK45" s="6">
        <f>[1]!ErlangC_ServiceLevel(DD45/60/DA$7,DB$6,DH45*(1-DA$16),DC$6/60)</f>
        <v>0.66409300452238151</v>
      </c>
      <c r="DL45" s="14">
        <f>[1]!ErlangC_ASA(DA45/60,DB$3,DE45*(1-DA$16))*60</f>
        <v>0</v>
      </c>
      <c r="DM45" s="17">
        <f>[2]!Abandon(DE45,DD$3,DA45,DB$3*60)</f>
        <v>0</v>
      </c>
      <c r="DN45" s="6">
        <f t="shared" si="75"/>
        <v>0.6329812721843795</v>
      </c>
      <c r="DP45" s="8">
        <v>0.79166666666666663</v>
      </c>
      <c r="DQ45" s="13">
        <v>6.0136893437424829E-2</v>
      </c>
      <c r="DR45" s="9">
        <f t="shared" si="28"/>
        <v>0</v>
      </c>
      <c r="DS45" s="9">
        <f t="shared" si="76"/>
        <v>2.580645161290323</v>
      </c>
      <c r="DT45" s="9">
        <f t="shared" si="29"/>
        <v>0</v>
      </c>
      <c r="DU45" s="9">
        <f t="shared" si="77"/>
        <v>73.716191955553015</v>
      </c>
      <c r="DV45" s="2">
        <f>[1]!ErlangC_Agents(DR45/60,DS$3,0.9,DT$3/60)</f>
        <v>1</v>
      </c>
      <c r="DW45" s="10">
        <f t="shared" si="78"/>
        <v>0.77080201950129135</v>
      </c>
      <c r="DX45" s="10">
        <f t="shared" si="30"/>
        <v>0</v>
      </c>
      <c r="DY45" s="2">
        <f>[1]!ErlangC_Agents(DU45/60/DR$7,DS$6,0.8,DT$6/60)</f>
        <v>10</v>
      </c>
      <c r="DZ45" s="14">
        <f t="shared" si="31"/>
        <v>11.770802019501291</v>
      </c>
      <c r="EA45" s="6">
        <f>[1]!ErlangC_ServiceLevel(DR45/60,DS$3,DV45*(1-DR$16),DT$3/60)</f>
        <v>1</v>
      </c>
      <c r="EB45" s="6">
        <f>[1]!ErlangC_ServiceLevel(DU45/60/DR$7,DS$6,DY45*(1-DR$16),DT$6/60)</f>
        <v>0.66409300452238151</v>
      </c>
      <c r="EC45" s="14">
        <f>[1]!ErlangC_ASA(DR45/60,DS$3,DV45*(1-DR$16))*60</f>
        <v>0</v>
      </c>
      <c r="ED45" s="17">
        <f>[2]!Abandon(DV45,DU$3,DR45,DS$3*60)</f>
        <v>0</v>
      </c>
      <c r="EE45" s="6">
        <f t="shared" si="79"/>
        <v>0.6329812721843795</v>
      </c>
      <c r="EG45" s="8">
        <v>0.79166666666666663</v>
      </c>
      <c r="EH45" s="13">
        <v>6.0136893437424829E-2</v>
      </c>
      <c r="EI45" s="9">
        <f t="shared" si="32"/>
        <v>0</v>
      </c>
      <c r="EJ45" s="9">
        <f t="shared" si="80"/>
        <v>2.6666666666666665</v>
      </c>
      <c r="EK45" s="9">
        <f t="shared" si="33"/>
        <v>0</v>
      </c>
      <c r="EL45" s="9">
        <f t="shared" si="81"/>
        <v>78.177961468652285</v>
      </c>
      <c r="EM45" s="2">
        <f>[1]!ErlangC_Agents(EI45/60,EJ$3,0.9,EK$3/60)</f>
        <v>1</v>
      </c>
      <c r="EN45" s="10">
        <f t="shared" si="82"/>
        <v>0.79649542015133412</v>
      </c>
      <c r="EO45" s="10">
        <f t="shared" si="34"/>
        <v>0</v>
      </c>
      <c r="EP45" s="2">
        <f>[1]!ErlangC_Agents(EL45/60/EI$7,EJ$6,0.8,EK$6/60)</f>
        <v>11</v>
      </c>
      <c r="EQ45" s="14">
        <f t="shared" si="35"/>
        <v>12.796495420151334</v>
      </c>
      <c r="ER45" s="6">
        <f>[1]!ErlangC_ServiceLevel(EI45/60,EJ$3,EM45*(1-EI$16),EK$3/60)</f>
        <v>1</v>
      </c>
      <c r="ES45" s="6">
        <f>[1]!ErlangC_ServiceLevel(EL45/60/EI$7,EJ$6,EP45*(1-EI$16),EK$6/60)</f>
        <v>0.75518259931385312</v>
      </c>
      <c r="ET45" s="14">
        <f>[1]!ErlangC_ASA(EI45/60,EJ$3,EM45*(1-EI$16))*60</f>
        <v>0</v>
      </c>
      <c r="EU45" s="17">
        <f>[2]!Abandon(EM45,EL$3,EI45,EJ$3*60)</f>
        <v>0</v>
      </c>
      <c r="EV45" s="6">
        <f t="shared" si="83"/>
        <v>0.61657229774734545</v>
      </c>
      <c r="EX45" s="8">
        <v>0.79166666666666663</v>
      </c>
      <c r="EY45" s="13">
        <v>6.0136893437424829E-2</v>
      </c>
      <c r="EZ45" s="9">
        <f t="shared" si="36"/>
        <v>0</v>
      </c>
      <c r="FA45" s="9">
        <f t="shared" si="84"/>
        <v>2.580645161290323</v>
      </c>
      <c r="FB45" s="9">
        <f t="shared" si="37"/>
        <v>0</v>
      </c>
      <c r="FC45" s="9">
        <f t="shared" si="85"/>
        <v>69.836392378944964</v>
      </c>
      <c r="FD45" s="2">
        <f>[1]!ErlangC_Agents(EZ45/60,FA$3,0.9,FB$3/60)</f>
        <v>1</v>
      </c>
      <c r="FE45" s="10">
        <f t="shared" si="86"/>
        <v>0.77080201950129135</v>
      </c>
      <c r="FF45" s="10">
        <f t="shared" si="38"/>
        <v>0</v>
      </c>
      <c r="FG45" s="2">
        <f>[1]!ErlangC_Agents(FC45/60/EZ$7,FA$6,0.8,FB$6/60)</f>
        <v>10</v>
      </c>
      <c r="FH45" s="14">
        <f t="shared" si="39"/>
        <v>11.770802019501291</v>
      </c>
      <c r="FI45" s="6">
        <f>[1]!ErlangC_ServiceLevel(EZ45/60,FA$3,FD45*(1-EZ$16),FB$3/60)</f>
        <v>1</v>
      </c>
      <c r="FJ45" s="6">
        <f>[1]!ErlangC_ServiceLevel(FC45/60/EZ$7,FA$6,FG45*(1-EZ$16),FB$6/60)</f>
        <v>0.73997138943108554</v>
      </c>
      <c r="FK45" s="14">
        <f>[1]!ErlangC_ASA(EZ45/60,FA$3,FD45*(1-EZ$16))*60</f>
        <v>0</v>
      </c>
      <c r="FL45" s="17">
        <f>[2]!Abandon(FD45,FC$3,EZ45,FA$3*60)</f>
        <v>0</v>
      </c>
      <c r="FM45" s="6">
        <f t="shared" si="87"/>
        <v>0.60158963710551705</v>
      </c>
      <c r="FO45" s="8">
        <v>0.79166666666666663</v>
      </c>
      <c r="FP45" s="13">
        <v>6.0136893437424829E-2</v>
      </c>
      <c r="FQ45" s="9">
        <f t="shared" si="40"/>
        <v>0</v>
      </c>
      <c r="FR45" s="9">
        <f t="shared" si="88"/>
        <v>2.6666666666666665</v>
      </c>
      <c r="FS45" s="9">
        <f t="shared" si="41"/>
        <v>0</v>
      </c>
      <c r="FT45" s="9">
        <f t="shared" si="89"/>
        <v>72.1642721249098</v>
      </c>
      <c r="FU45" s="2">
        <f>[1]!ErlangC_Agents(FQ45/60,FR$3,0.9,FS$3/60)</f>
        <v>1</v>
      </c>
      <c r="FV45" s="10">
        <f t="shared" si="90"/>
        <v>0.79649542015133412</v>
      </c>
      <c r="FW45" s="10">
        <f t="shared" si="42"/>
        <v>0</v>
      </c>
      <c r="FX45" s="2">
        <f>[1]!ErlangC_Agents(FT45/60/FQ$7,FR$6,0.8,FS$6/60)</f>
        <v>10</v>
      </c>
      <c r="FY45" s="14">
        <f t="shared" si="43"/>
        <v>11.796495420151334</v>
      </c>
      <c r="FZ45" s="6">
        <f>[1]!ErlangC_ServiceLevel(FQ45/60,FR$3,FU45*(1-FQ$16),FS$3/60)</f>
        <v>1</v>
      </c>
      <c r="GA45" s="6">
        <f>[1]!ErlangC_ServiceLevel(FT45/60/FQ$7,FR$6,FX45*(1-FQ$16),FS$6/60)</f>
        <v>0.69603471710622145</v>
      </c>
      <c r="GB45" s="14">
        <f>[1]!ErlangC_ASA(FQ45/60,FR$3,FU45*(1-FQ$16))*60</f>
        <v>0</v>
      </c>
      <c r="GC45" s="17">
        <f>[2]!Abandon(FU45,FT$3,FQ45,FR$3*60)</f>
        <v>0</v>
      </c>
      <c r="GD45" s="6">
        <f t="shared" si="91"/>
        <v>0.62028865398148514</v>
      </c>
      <c r="GF45" s="8">
        <v>0.79166666666666663</v>
      </c>
      <c r="GG45" s="13">
        <v>6.0136893437424829E-2</v>
      </c>
      <c r="GH45" s="9">
        <f t="shared" si="44"/>
        <v>0</v>
      </c>
      <c r="GI45" s="9">
        <f t="shared" si="92"/>
        <v>2.580645161290323</v>
      </c>
      <c r="GJ45" s="9">
        <f t="shared" si="45"/>
        <v>0</v>
      </c>
      <c r="GK45" s="9">
        <f t="shared" si="93"/>
        <v>75.656091743857033</v>
      </c>
      <c r="GL45" s="2">
        <f>[1]!ErlangC_Agents(GH45/60,GI$3,0.9,GJ$3/60)</f>
        <v>1</v>
      </c>
      <c r="GM45" s="10">
        <f t="shared" si="94"/>
        <v>0.77080201950129135</v>
      </c>
      <c r="GN45" s="10">
        <f t="shared" si="46"/>
        <v>0</v>
      </c>
      <c r="GO45" s="2">
        <f>[1]!ErlangC_Agents(GK45/60/GH$7,GI$6,0.8,GJ$6/60)</f>
        <v>11</v>
      </c>
      <c r="GP45" s="14">
        <f t="shared" si="47"/>
        <v>12.770802019501291</v>
      </c>
      <c r="GQ45" s="6">
        <f>[1]!ErlangC_ServiceLevel(GH45/60,GI$3,GL45*(1-GH$16),GJ$3/60)</f>
        <v>1</v>
      </c>
      <c r="GR45" s="6">
        <f>[1]!ErlangC_ServiceLevel(GK45/60/GH$7,GI$6,GO45*(1-GH$16),GJ$6/60)</f>
        <v>0.7936294800464726</v>
      </c>
      <c r="GS45" s="14">
        <f>[1]!ErlangC_ASA(GH45/60,GI$3,GL45*(1-GH$16))*60</f>
        <v>0</v>
      </c>
      <c r="GT45" s="17">
        <f>[2]!Abandon(GL45,GK$3,GH45,GI$3*60)</f>
        <v>0</v>
      </c>
      <c r="GU45" s="6">
        <f t="shared" si="95"/>
        <v>0.59788332683145129</v>
      </c>
    </row>
    <row r="46" spans="1:203">
      <c r="A46" s="8">
        <v>0.83333333333333337</v>
      </c>
      <c r="B46" s="13">
        <v>5.1936407968685074E-2</v>
      </c>
      <c r="C46" s="9">
        <f t="shared" si="0"/>
        <v>0</v>
      </c>
      <c r="D46" s="9">
        <f t="shared" si="48"/>
        <v>10.322580645161292</v>
      </c>
      <c r="E46" s="9">
        <f t="shared" si="1"/>
        <v>0</v>
      </c>
      <c r="F46" s="9">
        <f t="shared" si="49"/>
        <v>107.5586255351478</v>
      </c>
      <c r="G46" s="2" t="e">
        <f ca="1">[3]!ErlangC_Agents(C46/60,D$3,0.9,E$3/60)</f>
        <v>#NAME?</v>
      </c>
      <c r="H46" s="10">
        <f t="shared" si="50"/>
        <v>2.7748872702046485</v>
      </c>
      <c r="I46" s="10">
        <f t="shared" si="2"/>
        <v>0</v>
      </c>
      <c r="J46" s="2">
        <f>[1]!ErlangC_Agents(F46/60/C$7,D$6,0.8,E$6/60)</f>
        <v>18</v>
      </c>
      <c r="K46" s="14" t="e">
        <f t="shared" ca="1" si="3"/>
        <v>#NAME?</v>
      </c>
      <c r="L46" s="6" t="e">
        <f ca="1">[1]!ErlangC_ServiceLevel(C46/60,D$3,G46*(1-C$16),E$3/60)</f>
        <v>#VALUE!</v>
      </c>
      <c r="M46" s="6">
        <f>[1]!ErlangC_ServiceLevel(F46/60/C$7,D$6,J46*(1-C$16),E$6/60)</f>
        <v>0.76287052880445327</v>
      </c>
      <c r="N46" s="14" t="e">
        <f ca="1">[1]!ErlangC_ASA(C46/60,D$3,G46*(1-C$16))*60</f>
        <v>#VALUE!</v>
      </c>
      <c r="O46" s="17" t="e">
        <f ca="1">[4]!Abandon(G46,F$3,C46,D$3*60)</f>
        <v>#NAME?</v>
      </c>
      <c r="P46" s="6" t="e">
        <f t="shared" ca="1" si="51"/>
        <v>#NAME?</v>
      </c>
      <c r="R46" s="8">
        <v>0.83333333333333337</v>
      </c>
      <c r="S46" s="13">
        <v>5.1936407968685074E-2</v>
      </c>
      <c r="T46" s="9">
        <f t="shared" si="4"/>
        <v>0</v>
      </c>
      <c r="U46" s="9">
        <f t="shared" si="52"/>
        <v>9.5238095238095237</v>
      </c>
      <c r="V46" s="9">
        <f t="shared" si="5"/>
        <v>0</v>
      </c>
      <c r="W46" s="9">
        <f t="shared" si="53"/>
        <v>109.25194390555538</v>
      </c>
      <c r="X46" s="2" t="e">
        <f ca="1">[3]!ErlangC_Agents(T46/60,U$3,0.9,V$3/60)</f>
        <v>#NAME?</v>
      </c>
      <c r="Y46" s="10">
        <f t="shared" si="54"/>
        <v>2.8446265005404792</v>
      </c>
      <c r="Z46" s="10">
        <f t="shared" si="6"/>
        <v>0</v>
      </c>
      <c r="AA46" s="2">
        <f>[1]!ErlangC_Agents(W46/60/T$7,U$6,0.8,V$6/60)</f>
        <v>20</v>
      </c>
      <c r="AB46" s="14" t="e">
        <f t="shared" ca="1" si="7"/>
        <v>#NAME?</v>
      </c>
      <c r="AC46" s="6" t="e">
        <f ca="1">[1]!ErlangC_ServiceLevel(T46/60,U$3,X46*(1-T$16),V$3/60)</f>
        <v>#VALUE!</v>
      </c>
      <c r="AD46" s="6">
        <f>[1]!ErlangC_ServiceLevel(W46/60/T$7,U$6,AA46*(1-T$16),V$6/60)</f>
        <v>0.76331577793899985</v>
      </c>
      <c r="AE46" s="14" t="e">
        <f ca="1">[1]!ErlangC_ASA(T46/60,U$3,X46*(1-T$16))*60</f>
        <v>#VALUE!</v>
      </c>
      <c r="AF46" s="17" t="e">
        <f ca="1">[4]!Abandon(X46,W$3,T46,U$3*60)</f>
        <v>#NAME?</v>
      </c>
      <c r="AG46" s="6" t="e">
        <f t="shared" ca="1" si="55"/>
        <v>#NAME?</v>
      </c>
      <c r="AI46" s="8">
        <v>0.83333333333333337</v>
      </c>
      <c r="AJ46" s="13">
        <v>5.1936407968685074E-2</v>
      </c>
      <c r="AK46" s="9">
        <f t="shared" si="8"/>
        <v>0</v>
      </c>
      <c r="AL46" s="9">
        <f t="shared" si="56"/>
        <v>10.666666666666666</v>
      </c>
      <c r="AM46" s="9">
        <f t="shared" si="9"/>
        <v>0</v>
      </c>
      <c r="AN46" s="9">
        <f t="shared" si="57"/>
        <v>102.19744793838031</v>
      </c>
      <c r="AO46" s="2" t="e">
        <f ca="1">[3]!ErlangC_Agents(AK46/60,AL$3,0.9,AM$3/60)</f>
        <v>#NAME?</v>
      </c>
      <c r="AP46" s="10">
        <f t="shared" si="58"/>
        <v>3.1859816806053365</v>
      </c>
      <c r="AQ46" s="10">
        <f t="shared" si="10"/>
        <v>0</v>
      </c>
      <c r="AR46" s="2">
        <f>[1]!ErlangC_Agents(AN46/60/AK$7,AL$6,0.8,AM$6/60)</f>
        <v>19</v>
      </c>
      <c r="AS46" s="14" t="e">
        <f t="shared" ca="1" si="11"/>
        <v>#NAME?</v>
      </c>
      <c r="AT46" s="6" t="e">
        <f ca="1">[1]!ErlangC_ServiceLevel(AK46/60,AL$3,AO46*(1-AK$16),AM$3/60)</f>
        <v>#VALUE!</v>
      </c>
      <c r="AU46" s="6">
        <f>[1]!ErlangC_ServiceLevel(AN46/60/AK$7,AL$6,AR46*(1-AK$16),AM$6/60)</f>
        <v>0.7428536606312256</v>
      </c>
      <c r="AV46" s="14" t="e">
        <f ca="1">[1]!ErlangC_ASA(AK46/60,AL$3,AO46*(1-AK$16))*60</f>
        <v>#VALUE!</v>
      </c>
      <c r="AW46" s="17" t="e">
        <f ca="1">[4]!Abandon(AO46,AN$3,AK46,AL$3*60)</f>
        <v>#NAME?</v>
      </c>
      <c r="AX46" s="6" t="e">
        <f t="shared" ca="1" si="59"/>
        <v>#NAME?</v>
      </c>
      <c r="AZ46" s="8">
        <v>0.83333333333333337</v>
      </c>
      <c r="BA46" s="13">
        <v>5.1936407968685074E-2</v>
      </c>
      <c r="BB46" s="9">
        <f t="shared" si="12"/>
        <v>0</v>
      </c>
      <c r="BC46" s="9">
        <f t="shared" si="60"/>
        <v>10.133333333333333</v>
      </c>
      <c r="BD46" s="9">
        <f t="shared" si="13"/>
        <v>0</v>
      </c>
      <c r="BE46" s="9">
        <f t="shared" si="61"/>
        <v>96.947961541545482</v>
      </c>
      <c r="BF46" s="2">
        <f>[1]!ErlangC_Agents(BB46/60,BC$3,0.9,BD$3/60)</f>
        <v>1</v>
      </c>
      <c r="BG46" s="10">
        <f t="shared" si="62"/>
        <v>3.0266825965750699</v>
      </c>
      <c r="BH46" s="10">
        <f t="shared" si="14"/>
        <v>0</v>
      </c>
      <c r="BI46" s="2">
        <f>[1]!ErlangC_Agents(BE46/60/BB$7,BC$6,0.8,BD$6/60)</f>
        <v>18</v>
      </c>
      <c r="BJ46" s="14">
        <f t="shared" si="15"/>
        <v>22.026682596575071</v>
      </c>
      <c r="BK46" s="6">
        <f>[1]!ErlangC_ServiceLevel(BB46/60,BC$3,BF46*(1-BB$16),BD$3/60)</f>
        <v>1</v>
      </c>
      <c r="BL46" s="6">
        <f>[1]!ErlangC_ServiceLevel(BE46/60/BB$7,BC$6,BI46*(1-BB$16),BD$6/60)</f>
        <v>0.75240982231191023</v>
      </c>
      <c r="BM46" s="14">
        <f>[1]!ErlangC_ASA(BB46/60,BC$3,BF46*(1-BB$16))*60</f>
        <v>0</v>
      </c>
      <c r="BN46" s="17">
        <f>[2]!Abandon(BF46,BE$3,BB46,BC$3*60)</f>
        <v>0</v>
      </c>
      <c r="BO46" s="6">
        <f t="shared" si="63"/>
        <v>0.69496480614187572</v>
      </c>
      <c r="BQ46" s="8">
        <v>0.83333333333333337</v>
      </c>
      <c r="BR46" s="13">
        <v>5.1936407968685074E-2</v>
      </c>
      <c r="BS46" s="9">
        <f t="shared" si="16"/>
        <v>0</v>
      </c>
      <c r="BT46" s="9">
        <f t="shared" si="64"/>
        <v>9.4623655913978499</v>
      </c>
      <c r="BU46" s="9">
        <f t="shared" si="17"/>
        <v>0</v>
      </c>
      <c r="BV46" s="9">
        <f t="shared" si="65"/>
        <v>89.632187945956488</v>
      </c>
      <c r="BW46" s="2" t="e">
        <f ca="1">[3]!ErlangC_Agents(BS46/60,BT$3,0.9,BU$3/60)</f>
        <v>#NAME?</v>
      </c>
      <c r="BX46" s="10">
        <f t="shared" si="66"/>
        <v>2.8262740715047343</v>
      </c>
      <c r="BY46" s="10">
        <f t="shared" si="18"/>
        <v>0</v>
      </c>
      <c r="BZ46" s="2">
        <f>[1]!ErlangC_Agents(BV46/60/BS$7,BT$6,0.8,BU$6/60)</f>
        <v>17</v>
      </c>
      <c r="CA46" s="14" t="e">
        <f t="shared" ca="1" si="19"/>
        <v>#NAME?</v>
      </c>
      <c r="CB46" s="6" t="e">
        <f ca="1">[3]!ErlangC_ServiceLevel(BS46/60,BT$3,BW46*(1-BS$16),BU$3/60)</f>
        <v>#NAME?</v>
      </c>
      <c r="CC46" s="6">
        <f>[1]!ErlangC_ServiceLevel(BV46/60/BS$7,BT$6,BZ46*(1-BS$16),BU$6/60)</f>
        <v>0.76784726806615011</v>
      </c>
      <c r="CD46" s="14" t="e">
        <f ca="1">[3]!ErlangC_ASA(BS46/60,BT$3,BW46*(1-BS$16))*60</f>
        <v>#NAME?</v>
      </c>
      <c r="CE46" s="17" t="e">
        <f ca="1">[4]!Abandon(BW46,BV$3,BS46,BT$3*60)</f>
        <v>#NAME?</v>
      </c>
      <c r="CF46" s="6" t="e">
        <f t="shared" ca="1" si="67"/>
        <v>#NAME?</v>
      </c>
      <c r="CH46" s="8">
        <v>0.83333333333333337</v>
      </c>
      <c r="CI46" s="13">
        <v>5.1936407968685074E-2</v>
      </c>
      <c r="CJ46" s="9">
        <f t="shared" si="20"/>
        <v>0</v>
      </c>
      <c r="CK46" s="9">
        <f t="shared" si="68"/>
        <v>8.8888888888888893</v>
      </c>
      <c r="CL46" s="9">
        <f t="shared" si="21"/>
        <v>0</v>
      </c>
      <c r="CM46" s="9">
        <f t="shared" si="69"/>
        <v>95.216747942589294</v>
      </c>
      <c r="CN46" s="2">
        <f>[1]!ErlangC_Agents(CJ46/60,CK$3,0.9,CL$3/60)</f>
        <v>1</v>
      </c>
      <c r="CO46" s="10">
        <f t="shared" si="70"/>
        <v>2.6549847338377806</v>
      </c>
      <c r="CP46" s="10">
        <f t="shared" si="22"/>
        <v>0</v>
      </c>
      <c r="CQ46" s="2">
        <f>[1]!ErlangC_Agents(CM46/60/CJ$7,CK$6,0.8,CL$6/60)</f>
        <v>18</v>
      </c>
      <c r="CR46" s="14">
        <f t="shared" si="23"/>
        <v>21.654984733837779</v>
      </c>
      <c r="CS46" s="6">
        <f>[1]!ErlangC_ServiceLevel(CJ46/60,CK$3,CN46*(1-CJ$16),CL$3/60)</f>
        <v>1</v>
      </c>
      <c r="CT46" s="6">
        <f>[1]!ErlangC_ServiceLevel(CM46/60/CJ$7,CK$6,CQ46*(1-CJ$16),CL$6/60)</f>
        <v>0.75376892809543572</v>
      </c>
      <c r="CU46" s="14">
        <f>[1]!ErlangC_ASA(CJ46/60,CK$3,CN46*(1-CJ$16))*60</f>
        <v>0</v>
      </c>
      <c r="CV46" s="17">
        <f>[2]!Abandon(CN46,CM$3,CJ46,CK$3*60)</f>
        <v>0</v>
      </c>
      <c r="CW46" s="6">
        <f t="shared" si="71"/>
        <v>0.69655436058279319</v>
      </c>
      <c r="CY46" s="8">
        <v>0.83333333333333337</v>
      </c>
      <c r="CZ46" s="13">
        <v>5.1936407968685074E-2</v>
      </c>
      <c r="DA46" s="9">
        <f t="shared" si="24"/>
        <v>0</v>
      </c>
      <c r="DB46" s="9">
        <f t="shared" si="72"/>
        <v>2.580645161290323</v>
      </c>
      <c r="DC46" s="9">
        <f t="shared" si="25"/>
        <v>0</v>
      </c>
      <c r="DD46" s="9">
        <f t="shared" si="73"/>
        <v>63.663983961613958</v>
      </c>
      <c r="DE46" s="2">
        <f>[1]!ErlangC_Agents(DA46/60,DB$3,0.9,DC$3/60)</f>
        <v>1</v>
      </c>
      <c r="DF46" s="10">
        <f t="shared" si="74"/>
        <v>0.77080201950129135</v>
      </c>
      <c r="DG46" s="10">
        <f t="shared" si="26"/>
        <v>0</v>
      </c>
      <c r="DH46" s="2">
        <f>[1]!ErlangC_Agents(DD46/60/DA$7,DB$6,0.8,DC$6/60)</f>
        <v>9</v>
      </c>
      <c r="DI46" s="14">
        <f t="shared" si="27"/>
        <v>10.770802019501291</v>
      </c>
      <c r="DJ46" s="6">
        <f>[1]!ErlangC_ServiceLevel(DA46/60,DB$3,DE46*(1-DA$16),DC$3/60)</f>
        <v>1</v>
      </c>
      <c r="DK46" s="6">
        <f>[1]!ErlangC_ServiceLevel(DD46/60/DA$7,DB$6,DH46*(1-DA$16),DC$6/60)</f>
        <v>0.6783442051895423</v>
      </c>
      <c r="DL46" s="14">
        <f>[1]!ErlangC_ASA(DA46/60,DB$3,DE46*(1-DA$16))*60</f>
        <v>0</v>
      </c>
      <c r="DM46" s="17">
        <f>[2]!Abandon(DE46,DD$3,DA46,DB$3*60)</f>
        <v>0</v>
      </c>
      <c r="DN46" s="6">
        <f t="shared" si="75"/>
        <v>0.60286542106129382</v>
      </c>
      <c r="DP46" s="8">
        <v>0.83333333333333337</v>
      </c>
      <c r="DQ46" s="13">
        <v>5.1936407968685074E-2</v>
      </c>
      <c r="DR46" s="9">
        <f t="shared" si="28"/>
        <v>0</v>
      </c>
      <c r="DS46" s="9">
        <f t="shared" si="76"/>
        <v>2.580645161290323</v>
      </c>
      <c r="DT46" s="9">
        <f t="shared" si="29"/>
        <v>0</v>
      </c>
      <c r="DU46" s="9">
        <f t="shared" si="77"/>
        <v>63.663983961613958</v>
      </c>
      <c r="DV46" s="2">
        <f>[1]!ErlangC_Agents(DR46/60,DS$3,0.9,DT$3/60)</f>
        <v>1</v>
      </c>
      <c r="DW46" s="10">
        <f t="shared" si="78"/>
        <v>0.77080201950129135</v>
      </c>
      <c r="DX46" s="10">
        <f t="shared" si="30"/>
        <v>0</v>
      </c>
      <c r="DY46" s="2">
        <f>[1]!ErlangC_Agents(DU46/60/DR$7,DS$6,0.8,DT$6/60)</f>
        <v>9</v>
      </c>
      <c r="DZ46" s="14">
        <f t="shared" si="31"/>
        <v>10.770802019501291</v>
      </c>
      <c r="EA46" s="6">
        <f>[1]!ErlangC_ServiceLevel(DR46/60,DS$3,DV46*(1-DR$16),DT$3/60)</f>
        <v>1</v>
      </c>
      <c r="EB46" s="6">
        <f>[1]!ErlangC_ServiceLevel(DU46/60/DR$7,DS$6,DY46*(1-DR$16),DT$6/60)</f>
        <v>0.6783442051895423</v>
      </c>
      <c r="EC46" s="14">
        <f>[1]!ErlangC_ASA(DR46/60,DS$3,DV46*(1-DR$16))*60</f>
        <v>0</v>
      </c>
      <c r="ED46" s="17">
        <f>[2]!Abandon(DV46,DU$3,DR46,DS$3*60)</f>
        <v>0</v>
      </c>
      <c r="EE46" s="6">
        <f t="shared" si="79"/>
        <v>0.60286542106129382</v>
      </c>
      <c r="EG46" s="8">
        <v>0.83333333333333337</v>
      </c>
      <c r="EH46" s="13">
        <v>5.1936407968685074E-2</v>
      </c>
      <c r="EI46" s="9">
        <f t="shared" si="32"/>
        <v>0</v>
      </c>
      <c r="EJ46" s="9">
        <f t="shared" si="80"/>
        <v>2.6666666666666665</v>
      </c>
      <c r="EK46" s="9">
        <f t="shared" si="33"/>
        <v>0</v>
      </c>
      <c r="EL46" s="9">
        <f t="shared" si="81"/>
        <v>67.517330359290597</v>
      </c>
      <c r="EM46" s="2">
        <f>[1]!ErlangC_Agents(EI46/60,EJ$3,0.9,EK$3/60)</f>
        <v>1</v>
      </c>
      <c r="EN46" s="10">
        <f t="shared" si="82"/>
        <v>0.79649542015133412</v>
      </c>
      <c r="EO46" s="10">
        <f t="shared" si="34"/>
        <v>0</v>
      </c>
      <c r="EP46" s="2">
        <f>[1]!ErlangC_Agents(EL46/60/EI$7,EJ$6,0.8,EK$6/60)</f>
        <v>10</v>
      </c>
      <c r="EQ46" s="14">
        <f t="shared" si="35"/>
        <v>11.796495420151334</v>
      </c>
      <c r="ER46" s="6">
        <f>[1]!ErlangC_ServiceLevel(EI46/60,EJ$3,EM46*(1-EI$16),EK$3/60)</f>
        <v>1</v>
      </c>
      <c r="ES46" s="6">
        <f>[1]!ErlangC_ServiceLevel(EL46/60/EI$7,EJ$6,EP46*(1-EI$16),EK$6/60)</f>
        <v>0.77920162235521773</v>
      </c>
      <c r="ET46" s="14">
        <f>[1]!ErlangC_ASA(EI46/60,EJ$3,EM46*(1-EI$16))*60</f>
        <v>0</v>
      </c>
      <c r="EU46" s="17">
        <f>[2]!Abandon(EM46,EL$3,EI46,EJ$3*60)</f>
        <v>0</v>
      </c>
      <c r="EV46" s="6">
        <f t="shared" si="83"/>
        <v>0.58277192832041191</v>
      </c>
      <c r="EX46" s="8">
        <v>0.83333333333333337</v>
      </c>
      <c r="EY46" s="13">
        <v>5.1936407968685074E-2</v>
      </c>
      <c r="EZ46" s="9">
        <f t="shared" si="36"/>
        <v>0</v>
      </c>
      <c r="FA46" s="9">
        <f t="shared" si="84"/>
        <v>2.580645161290323</v>
      </c>
      <c r="FB46" s="9">
        <f t="shared" si="37"/>
        <v>0</v>
      </c>
      <c r="FC46" s="9">
        <f t="shared" si="85"/>
        <v>60.313247963634275</v>
      </c>
      <c r="FD46" s="2">
        <f>[1]!ErlangC_Agents(EZ46/60,FA$3,0.9,FB$3/60)</f>
        <v>1</v>
      </c>
      <c r="FE46" s="10">
        <f t="shared" si="86"/>
        <v>0.77080201950129135</v>
      </c>
      <c r="FF46" s="10">
        <f t="shared" si="38"/>
        <v>0</v>
      </c>
      <c r="FG46" s="2">
        <f>[1]!ErlangC_Agents(FC46/60/EZ$7,FA$6,0.8,FB$6/60)</f>
        <v>9</v>
      </c>
      <c r="FH46" s="14">
        <f t="shared" si="39"/>
        <v>10.770802019501291</v>
      </c>
      <c r="FI46" s="6">
        <f>[1]!ErlangC_ServiceLevel(EZ46/60,FA$3,FD46*(1-EZ$16),FB$3/60)</f>
        <v>1</v>
      </c>
      <c r="FJ46" s="6">
        <f>[1]!ErlangC_ServiceLevel(FC46/60/EZ$7,FA$6,FG46*(1-EZ$16),FB$6/60)</f>
        <v>0.74662279379087826</v>
      </c>
      <c r="FK46" s="14">
        <f>[1]!ErlangC_ASA(EZ46/60,FA$3,FD46*(1-EZ$16))*60</f>
        <v>0</v>
      </c>
      <c r="FL46" s="17">
        <f>[2]!Abandon(FD46,FC$3,EZ46,FA$3*60)</f>
        <v>0</v>
      </c>
      <c r="FM46" s="6">
        <f t="shared" si="87"/>
        <v>0.57323738467964658</v>
      </c>
      <c r="FO46" s="8">
        <v>0.83333333333333337</v>
      </c>
      <c r="FP46" s="13">
        <v>5.1936407968685074E-2</v>
      </c>
      <c r="FQ46" s="9">
        <f t="shared" si="40"/>
        <v>0</v>
      </c>
      <c r="FR46" s="9">
        <f t="shared" si="88"/>
        <v>2.6666666666666665</v>
      </c>
      <c r="FS46" s="9">
        <f t="shared" si="41"/>
        <v>0</v>
      </c>
      <c r="FT46" s="9">
        <f t="shared" si="89"/>
        <v>62.323689562422089</v>
      </c>
      <c r="FU46" s="2">
        <f>[1]!ErlangC_Agents(FQ46/60,FR$3,0.9,FS$3/60)</f>
        <v>1</v>
      </c>
      <c r="FV46" s="10">
        <f t="shared" si="90"/>
        <v>0.79649542015133412</v>
      </c>
      <c r="FW46" s="10">
        <f t="shared" si="42"/>
        <v>0</v>
      </c>
      <c r="FX46" s="2">
        <f>[1]!ErlangC_Agents(FT46/60/FQ$7,FR$6,0.8,FS$6/60)</f>
        <v>9</v>
      </c>
      <c r="FY46" s="14">
        <f t="shared" si="43"/>
        <v>10.796495420151334</v>
      </c>
      <c r="FZ46" s="6">
        <f>[1]!ErlangC_ServiceLevel(FQ46/60,FR$3,FU46*(1-FQ$16),FS$3/60)</f>
        <v>1</v>
      </c>
      <c r="GA46" s="6">
        <f>[1]!ErlangC_ServiceLevel(FT46/60/FQ$7,FR$6,FX46*(1-FQ$16),FS$6/60)</f>
        <v>0.70696267371586885</v>
      </c>
      <c r="GB46" s="14">
        <f>[1]!ErlangC_ASA(FQ46/60,FR$3,FU46*(1-FQ$16))*60</f>
        <v>0</v>
      </c>
      <c r="GC46" s="17">
        <f>[2]!Abandon(FU46,FT$3,FQ46,FR$3*60)</f>
        <v>0</v>
      </c>
      <c r="GD46" s="6">
        <f t="shared" si="91"/>
        <v>0.5909356396031753</v>
      </c>
      <c r="GF46" s="8">
        <v>0.83333333333333337</v>
      </c>
      <c r="GG46" s="13">
        <v>5.1936407968685074E-2</v>
      </c>
      <c r="GH46" s="9">
        <f t="shared" si="44"/>
        <v>0</v>
      </c>
      <c r="GI46" s="9">
        <f t="shared" si="92"/>
        <v>2.580645161290323</v>
      </c>
      <c r="GJ46" s="9">
        <f t="shared" si="45"/>
        <v>0</v>
      </c>
      <c r="GK46" s="9">
        <f t="shared" si="93"/>
        <v>65.339351960603793</v>
      </c>
      <c r="GL46" s="2">
        <f>[1]!ErlangC_Agents(GH46/60,GI$3,0.9,GJ$3/60)</f>
        <v>1</v>
      </c>
      <c r="GM46" s="10">
        <f t="shared" si="94"/>
        <v>0.77080201950129135</v>
      </c>
      <c r="GN46" s="10">
        <f t="shared" si="46"/>
        <v>0</v>
      </c>
      <c r="GO46" s="2">
        <f>[1]!ErlangC_Agents(GK46/60/GH$7,GI$6,0.8,GJ$6/60)</f>
        <v>9</v>
      </c>
      <c r="GP46" s="14">
        <f t="shared" si="47"/>
        <v>10.770802019501291</v>
      </c>
      <c r="GQ46" s="6">
        <f>[1]!ErlangC_ServiceLevel(GH46/60,GI$3,GL46*(1-GH$16),GJ$3/60)</f>
        <v>1</v>
      </c>
      <c r="GR46" s="6">
        <f>[1]!ErlangC_ServiceLevel(GK46/60/GH$7,GI$6,GO46*(1-GH$16),GJ$6/60)</f>
        <v>0.64003994253869745</v>
      </c>
      <c r="GS46" s="14">
        <f>[1]!ErlangC_ASA(GH46/60,GI$3,GL46*(1-GH$16))*60</f>
        <v>0</v>
      </c>
      <c r="GT46" s="17">
        <f>[2]!Abandon(GL46,GK$3,GH46,GI$3*60)</f>
        <v>0</v>
      </c>
      <c r="GU46" s="6">
        <f t="shared" si="95"/>
        <v>0.61767943925211721</v>
      </c>
    </row>
    <row r="47" spans="1:203">
      <c r="A47" s="8">
        <v>0.875</v>
      </c>
      <c r="B47" s="13">
        <v>3.826893218745217E-2</v>
      </c>
      <c r="C47" s="9">
        <f t="shared" si="0"/>
        <v>0</v>
      </c>
      <c r="D47" s="9">
        <f t="shared" si="48"/>
        <v>10.322580645161292</v>
      </c>
      <c r="E47" s="9">
        <f t="shared" si="1"/>
        <v>0</v>
      </c>
      <c r="F47" s="9">
        <f t="shared" si="49"/>
        <v>79.253724078529984</v>
      </c>
      <c r="G47" s="2" t="e">
        <f ca="1">[3]!ErlangC_Agents(C47/60,D$3,0.9,E$3/60)</f>
        <v>#NAME?</v>
      </c>
      <c r="H47" s="10">
        <f t="shared" si="50"/>
        <v>2.7748872702046485</v>
      </c>
      <c r="I47" s="10">
        <f t="shared" si="2"/>
        <v>0</v>
      </c>
      <c r="J47" s="2">
        <f>[1]!ErlangC_Agents(F47/60/C$7,D$6,0.8,E$6/60)</f>
        <v>14</v>
      </c>
      <c r="K47" s="14" t="e">
        <f t="shared" ca="1" si="3"/>
        <v>#NAME?</v>
      </c>
      <c r="L47" s="6" t="e">
        <f ca="1">[1]!ErlangC_ServiceLevel(C47/60,D$3,G47*(1-C$16),E$3/60)</f>
        <v>#VALUE!</v>
      </c>
      <c r="M47" s="6">
        <f>[1]!ErlangC_ServiceLevel(F47/60/C$7,D$6,J47*(1-C$16),E$6/60)</f>
        <v>0.75912938316850354</v>
      </c>
      <c r="N47" s="14" t="e">
        <f ca="1">[1]!ErlangC_ASA(C47/60,D$3,G47*(1-C$16))*60</f>
        <v>#VALUE!</v>
      </c>
      <c r="O47" s="17" t="e">
        <f ca="1">[4]!Abandon(G47,F$3,C47,D$3*60)</f>
        <v>#NAME?</v>
      </c>
      <c r="P47" s="6" t="e">
        <f t="shared" ca="1" si="51"/>
        <v>#NAME?</v>
      </c>
      <c r="R47" s="8">
        <v>0.875</v>
      </c>
      <c r="S47" s="13">
        <v>3.826893218745217E-2</v>
      </c>
      <c r="T47" s="9">
        <f t="shared" si="4"/>
        <v>0</v>
      </c>
      <c r="U47" s="9">
        <f t="shared" si="52"/>
        <v>9.5238095238095237</v>
      </c>
      <c r="V47" s="9">
        <f t="shared" si="5"/>
        <v>0</v>
      </c>
      <c r="W47" s="9">
        <f t="shared" si="53"/>
        <v>80.501432351461887</v>
      </c>
      <c r="X47" s="2" t="e">
        <f ca="1">[3]!ErlangC_Agents(T47/60,U$3,0.9,V$3/60)</f>
        <v>#NAME?</v>
      </c>
      <c r="Y47" s="10">
        <f t="shared" si="54"/>
        <v>2.8446265005404792</v>
      </c>
      <c r="Z47" s="10">
        <f t="shared" si="6"/>
        <v>0</v>
      </c>
      <c r="AA47" s="2">
        <f>[1]!ErlangC_Agents(W47/60/T$7,U$6,0.8,V$6/60)</f>
        <v>15</v>
      </c>
      <c r="AB47" s="14" t="e">
        <f t="shared" ca="1" si="7"/>
        <v>#NAME?</v>
      </c>
      <c r="AC47" s="6" t="e">
        <f ca="1">[1]!ErlangC_ServiceLevel(T47/60,U$3,X47*(1-T$16),V$3/60)</f>
        <v>#VALUE!</v>
      </c>
      <c r="AD47" s="6">
        <f>[1]!ErlangC_ServiceLevel(W47/60/T$7,U$6,AA47*(1-T$16),V$6/60)</f>
        <v>0.69255197772406529</v>
      </c>
      <c r="AE47" s="14" t="e">
        <f ca="1">[1]!ErlangC_ASA(T47/60,U$3,X47*(1-T$16))*60</f>
        <v>#VALUE!</v>
      </c>
      <c r="AF47" s="17" t="e">
        <f ca="1">[4]!Abandon(X47,W$3,T47,U$3*60)</f>
        <v>#NAME?</v>
      </c>
      <c r="AG47" s="6" t="e">
        <f t="shared" ca="1" si="55"/>
        <v>#NAME?</v>
      </c>
      <c r="AI47" s="8">
        <v>0.875</v>
      </c>
      <c r="AJ47" s="13">
        <v>3.826893218745217E-2</v>
      </c>
      <c r="AK47" s="9">
        <f t="shared" si="8"/>
        <v>0</v>
      </c>
      <c r="AL47" s="9">
        <f t="shared" si="56"/>
        <v>10.666666666666666</v>
      </c>
      <c r="AM47" s="9">
        <f t="shared" si="9"/>
        <v>0</v>
      </c>
      <c r="AN47" s="9">
        <f t="shared" si="57"/>
        <v>75.303382691438145</v>
      </c>
      <c r="AO47" s="2" t="e">
        <f ca="1">[3]!ErlangC_Agents(AK47/60,AL$3,0.9,AM$3/60)</f>
        <v>#NAME?</v>
      </c>
      <c r="AP47" s="10">
        <f t="shared" si="58"/>
        <v>3.1859816806053365</v>
      </c>
      <c r="AQ47" s="10">
        <f t="shared" si="10"/>
        <v>0</v>
      </c>
      <c r="AR47" s="2">
        <f>[1]!ErlangC_Agents(AN47/60/AK$7,AL$6,0.8,AM$6/60)</f>
        <v>15</v>
      </c>
      <c r="AS47" s="14" t="e">
        <f t="shared" ca="1" si="11"/>
        <v>#NAME?</v>
      </c>
      <c r="AT47" s="6" t="e">
        <f ca="1">[1]!ErlangC_ServiceLevel(AK47/60,AL$3,AO47*(1-AK$16),AM$3/60)</f>
        <v>#VALUE!</v>
      </c>
      <c r="AU47" s="6">
        <f>[1]!ErlangC_ServiceLevel(AN47/60/AK$7,AL$6,AR47*(1-AK$16),AM$6/60)</f>
        <v>0.77270400155201158</v>
      </c>
      <c r="AV47" s="14" t="e">
        <f ca="1">[1]!ErlangC_ASA(AK47/60,AL$3,AO47*(1-AK$16))*60</f>
        <v>#VALUE!</v>
      </c>
      <c r="AW47" s="17" t="e">
        <f ca="1">[4]!Abandon(AO47,AN$3,AK47,AL$3*60)</f>
        <v>#NAME?</v>
      </c>
      <c r="AX47" s="6" t="e">
        <f t="shared" ca="1" si="59"/>
        <v>#NAME?</v>
      </c>
      <c r="AZ47" s="8">
        <v>0.875</v>
      </c>
      <c r="BA47" s="13">
        <v>3.826893218745217E-2</v>
      </c>
      <c r="BB47" s="9">
        <f t="shared" si="12"/>
        <v>0</v>
      </c>
      <c r="BC47" s="9">
        <f t="shared" si="60"/>
        <v>10.133333333333333</v>
      </c>
      <c r="BD47" s="9">
        <f t="shared" si="13"/>
        <v>0</v>
      </c>
      <c r="BE47" s="9">
        <f t="shared" si="61"/>
        <v>71.435340083244057</v>
      </c>
      <c r="BF47" s="2">
        <f>[1]!ErlangC_Agents(BB47/60,BC$3,0.9,BD$3/60)</f>
        <v>1</v>
      </c>
      <c r="BG47" s="10">
        <f t="shared" si="62"/>
        <v>3.0266825965750699</v>
      </c>
      <c r="BH47" s="10">
        <f t="shared" si="14"/>
        <v>0</v>
      </c>
      <c r="BI47" s="2">
        <f>[1]!ErlangC_Agents(BE47/60/BB$7,BC$6,0.8,BD$6/60)</f>
        <v>14</v>
      </c>
      <c r="BJ47" s="14">
        <f t="shared" si="15"/>
        <v>18.026682596575071</v>
      </c>
      <c r="BK47" s="6">
        <f>[1]!ErlangC_ServiceLevel(BB47/60,BC$3,BF47*(1-BB$16),BD$3/60)</f>
        <v>1</v>
      </c>
      <c r="BL47" s="6">
        <f>[1]!ErlangC_ServiceLevel(BE47/60/BB$7,BC$6,BI47*(1-BB$16),BD$6/60)</f>
        <v>0.7500075979614832</v>
      </c>
      <c r="BM47" s="14">
        <f>[1]!ErlangC_ASA(BB47/60,BC$3,BF47*(1-BB$16))*60</f>
        <v>0</v>
      </c>
      <c r="BN47" s="17">
        <f>[2]!Abandon(BF47,BE$3,BB47,BC$3*60)</f>
        <v>0</v>
      </c>
      <c r="BO47" s="6">
        <f t="shared" si="63"/>
        <v>0.650361111443853</v>
      </c>
      <c r="BQ47" s="8">
        <v>0.875</v>
      </c>
      <c r="BR47" s="13">
        <v>3.826893218745217E-2</v>
      </c>
      <c r="BS47" s="9">
        <f t="shared" si="16"/>
        <v>0</v>
      </c>
      <c r="BT47" s="9">
        <f t="shared" si="64"/>
        <v>9.4623655913978499</v>
      </c>
      <c r="BU47" s="9">
        <f t="shared" si="17"/>
        <v>0</v>
      </c>
      <c r="BV47" s="9">
        <f t="shared" si="65"/>
        <v>66.044770065441654</v>
      </c>
      <c r="BW47" s="2" t="e">
        <f ca="1">[3]!ErlangC_Agents(BS47/60,BT$3,0.9,BU$3/60)</f>
        <v>#NAME?</v>
      </c>
      <c r="BX47" s="10">
        <f t="shared" si="66"/>
        <v>2.8262740715047343</v>
      </c>
      <c r="BY47" s="10">
        <f t="shared" si="18"/>
        <v>0</v>
      </c>
      <c r="BZ47" s="2">
        <f>[1]!ErlangC_Agents(BV47/60/BS$7,BT$6,0.8,BU$6/60)</f>
        <v>13</v>
      </c>
      <c r="CA47" s="14" t="e">
        <f t="shared" ca="1" si="19"/>
        <v>#NAME?</v>
      </c>
      <c r="CB47" s="6" t="e">
        <f ca="1">[3]!ErlangC_ServiceLevel(BS47/60,BT$3,BW47*(1-BS$16),BU$3/60)</f>
        <v>#NAME?</v>
      </c>
      <c r="CC47" s="6">
        <f>[1]!ErlangC_ServiceLevel(BV47/60/BS$7,BT$6,BZ47*(1-BS$16),BU$6/60)</f>
        <v>0.72922270482822071</v>
      </c>
      <c r="CD47" s="14" t="e">
        <f ca="1">[3]!ErlangC_ASA(BS47/60,BT$3,BW47*(1-BS$16))*60</f>
        <v>#NAME?</v>
      </c>
      <c r="CE47" s="17" t="e">
        <f ca="1">[4]!Abandon(BW47,BV$3,BS47,BT$3*60)</f>
        <v>#NAME?</v>
      </c>
      <c r="CF47" s="6" t="e">
        <f t="shared" ca="1" si="67"/>
        <v>#NAME?</v>
      </c>
      <c r="CH47" s="8">
        <v>0.875</v>
      </c>
      <c r="CI47" s="13">
        <v>3.826893218745217E-2</v>
      </c>
      <c r="CJ47" s="9">
        <f t="shared" si="20"/>
        <v>0</v>
      </c>
      <c r="CK47" s="9">
        <f t="shared" si="68"/>
        <v>8.8888888888888893</v>
      </c>
      <c r="CL47" s="9">
        <f t="shared" si="21"/>
        <v>0</v>
      </c>
      <c r="CM47" s="9">
        <f t="shared" si="69"/>
        <v>70.159709010328982</v>
      </c>
      <c r="CN47" s="2">
        <f>[1]!ErlangC_Agents(CJ47/60,CK$3,0.9,CL$3/60)</f>
        <v>1</v>
      </c>
      <c r="CO47" s="10">
        <f t="shared" si="70"/>
        <v>2.6549847338377806</v>
      </c>
      <c r="CP47" s="10">
        <f t="shared" si="22"/>
        <v>0</v>
      </c>
      <c r="CQ47" s="2">
        <f>[1]!ErlangC_Agents(CM47/60/CJ$7,CK$6,0.8,CL$6/60)</f>
        <v>14</v>
      </c>
      <c r="CR47" s="14">
        <f t="shared" si="23"/>
        <v>17.654984733837779</v>
      </c>
      <c r="CS47" s="6">
        <f>[1]!ErlangC_ServiceLevel(CJ47/60,CK$3,CN47*(1-CJ$16),CL$3/60)</f>
        <v>1</v>
      </c>
      <c r="CT47" s="6">
        <f>[1]!ErlangC_ServiceLevel(CM47/60/CJ$7,CK$6,CQ47*(1-CJ$16),CL$6/60)</f>
        <v>0.75115446582501122</v>
      </c>
      <c r="CU47" s="14">
        <f>[1]!ErlangC_ASA(CJ47/60,CK$3,CN47*(1-CJ$16))*60</f>
        <v>0</v>
      </c>
      <c r="CV47" s="17">
        <f>[2]!Abandon(CN47,CM$3,CJ47,CK$3*60)</f>
        <v>0</v>
      </c>
      <c r="CW47" s="6">
        <f t="shared" si="71"/>
        <v>0.65161750224209092</v>
      </c>
      <c r="CY47" s="8">
        <v>0.875</v>
      </c>
      <c r="CZ47" s="13">
        <v>3.826893218745217E-2</v>
      </c>
      <c r="DA47" s="9">
        <f t="shared" si="24"/>
        <v>0</v>
      </c>
      <c r="DB47" s="9">
        <f t="shared" si="72"/>
        <v>2.580645161290323</v>
      </c>
      <c r="DC47" s="9">
        <f t="shared" si="25"/>
        <v>0</v>
      </c>
      <c r="DD47" s="9">
        <f t="shared" si="73"/>
        <v>46.910303971715564</v>
      </c>
      <c r="DE47" s="2">
        <f>[1]!ErlangC_Agents(DA47/60,DB$3,0.9,DC$3/60)</f>
        <v>1</v>
      </c>
      <c r="DF47" s="10">
        <f t="shared" si="74"/>
        <v>0.77080201950129135</v>
      </c>
      <c r="DG47" s="10">
        <f t="shared" si="26"/>
        <v>0</v>
      </c>
      <c r="DH47" s="2">
        <f>[1]!ErlangC_Agents(DD47/60/DA$7,DB$6,0.8,DC$6/60)</f>
        <v>7</v>
      </c>
      <c r="DI47" s="14">
        <f t="shared" si="27"/>
        <v>8.770802019501291</v>
      </c>
      <c r="DJ47" s="6">
        <f>[1]!ErlangC_ServiceLevel(DA47/60,DB$3,DE47*(1-DA$16),DC$3/60)</f>
        <v>1</v>
      </c>
      <c r="DK47" s="6">
        <f>[1]!ErlangC_ServiceLevel(DD47/60/DA$7,DB$6,DH47*(1-DA$16),DC$6/60)</f>
        <v>0.82535947856628777</v>
      </c>
      <c r="DL47" s="14">
        <f>[1]!ErlangC_ASA(DA47/60,DB$3,DE47*(1-DA$16))*60</f>
        <v>0</v>
      </c>
      <c r="DM47" s="17">
        <f>[2]!Abandon(DE47,DD$3,DA47,DB$3*60)</f>
        <v>0</v>
      </c>
      <c r="DN47" s="6">
        <f t="shared" si="75"/>
        <v>0.55841592516831795</v>
      </c>
      <c r="DP47" s="8">
        <v>0.875</v>
      </c>
      <c r="DQ47" s="13">
        <v>3.826893218745217E-2</v>
      </c>
      <c r="DR47" s="9">
        <f t="shared" si="28"/>
        <v>0</v>
      </c>
      <c r="DS47" s="9">
        <f t="shared" si="76"/>
        <v>2.580645161290323</v>
      </c>
      <c r="DT47" s="9">
        <f t="shared" si="29"/>
        <v>0</v>
      </c>
      <c r="DU47" s="9">
        <f t="shared" si="77"/>
        <v>46.910303971715564</v>
      </c>
      <c r="DV47" s="2">
        <f>[1]!ErlangC_Agents(DR47/60,DS$3,0.9,DT$3/60)</f>
        <v>1</v>
      </c>
      <c r="DW47" s="10">
        <f t="shared" si="78"/>
        <v>0.77080201950129135</v>
      </c>
      <c r="DX47" s="10">
        <f t="shared" si="30"/>
        <v>0</v>
      </c>
      <c r="DY47" s="2">
        <f>[1]!ErlangC_Agents(DU47/60/DR$7,DS$6,0.8,DT$6/60)</f>
        <v>7</v>
      </c>
      <c r="DZ47" s="14">
        <f t="shared" si="31"/>
        <v>8.770802019501291</v>
      </c>
      <c r="EA47" s="6">
        <f>[1]!ErlangC_ServiceLevel(DR47/60,DS$3,DV47*(1-DR$16),DT$3/60)</f>
        <v>1</v>
      </c>
      <c r="EB47" s="6">
        <f>[1]!ErlangC_ServiceLevel(DU47/60/DR$7,DS$6,DY47*(1-DR$16),DT$6/60)</f>
        <v>0.82535947856628777</v>
      </c>
      <c r="EC47" s="14">
        <f>[1]!ErlangC_ASA(DR47/60,DS$3,DV47*(1-DR$16))*60</f>
        <v>0</v>
      </c>
      <c r="ED47" s="17">
        <f>[2]!Abandon(DV47,DU$3,DR47,DS$3*60)</f>
        <v>0</v>
      </c>
      <c r="EE47" s="6">
        <f t="shared" si="79"/>
        <v>0.55841592516831795</v>
      </c>
      <c r="EG47" s="8">
        <v>0.875</v>
      </c>
      <c r="EH47" s="13">
        <v>3.826893218745217E-2</v>
      </c>
      <c r="EI47" s="9">
        <f t="shared" si="32"/>
        <v>0</v>
      </c>
      <c r="EJ47" s="9">
        <f t="shared" si="80"/>
        <v>2.6666666666666665</v>
      </c>
      <c r="EK47" s="9">
        <f t="shared" si="33"/>
        <v>0</v>
      </c>
      <c r="EL47" s="9">
        <f t="shared" si="81"/>
        <v>49.749611843687823</v>
      </c>
      <c r="EM47" s="2">
        <f>[1]!ErlangC_Agents(EI47/60,EJ$3,0.9,EK$3/60)</f>
        <v>1</v>
      </c>
      <c r="EN47" s="10">
        <f t="shared" si="82"/>
        <v>0.79649542015133412</v>
      </c>
      <c r="EO47" s="10">
        <f t="shared" si="34"/>
        <v>0</v>
      </c>
      <c r="EP47" s="2">
        <f>[1]!ErlangC_Agents(EL47/60/EI$7,EJ$6,0.8,EK$6/60)</f>
        <v>8</v>
      </c>
      <c r="EQ47" s="14">
        <f t="shared" si="35"/>
        <v>9.7964954201513343</v>
      </c>
      <c r="ER47" s="6">
        <f>[1]!ErlangC_ServiceLevel(EI47/60,EJ$3,EM47*(1-EI$16),EK$3/60)</f>
        <v>1</v>
      </c>
      <c r="ES47" s="6">
        <f>[1]!ErlangC_ServiceLevel(EL47/60/EI$7,EJ$6,EP47*(1-EI$16),EK$6/60)</f>
        <v>0.77636626590134672</v>
      </c>
      <c r="ET47" s="14">
        <f>[1]!ErlangC_ASA(EI47/60,EJ$3,EM47*(1-EI$16))*60</f>
        <v>0</v>
      </c>
      <c r="EU47" s="17">
        <f>[2]!Abandon(EM47,EL$3,EI47,EJ$3*60)</f>
        <v>0</v>
      </c>
      <c r="EV47" s="6">
        <f t="shared" si="83"/>
        <v>0.52901598918848858</v>
      </c>
      <c r="EX47" s="8">
        <v>0.875</v>
      </c>
      <c r="EY47" s="13">
        <v>3.826893218745217E-2</v>
      </c>
      <c r="EZ47" s="9">
        <f t="shared" si="36"/>
        <v>0</v>
      </c>
      <c r="FA47" s="9">
        <f t="shared" si="84"/>
        <v>2.580645161290323</v>
      </c>
      <c r="FB47" s="9">
        <f t="shared" si="37"/>
        <v>0</v>
      </c>
      <c r="FC47" s="9">
        <f t="shared" si="85"/>
        <v>44.441340604783164</v>
      </c>
      <c r="FD47" s="2">
        <f>[1]!ErlangC_Agents(EZ47/60,FA$3,0.9,FB$3/60)</f>
        <v>1</v>
      </c>
      <c r="FE47" s="10">
        <f t="shared" si="86"/>
        <v>0.77080201950129135</v>
      </c>
      <c r="FF47" s="10">
        <f t="shared" si="38"/>
        <v>0</v>
      </c>
      <c r="FG47" s="2">
        <f>[1]!ErlangC_Agents(FC47/60/EZ$7,FA$6,0.8,FB$6/60)</f>
        <v>7</v>
      </c>
      <c r="FH47" s="14">
        <f t="shared" si="39"/>
        <v>8.770802019501291</v>
      </c>
      <c r="FI47" s="6">
        <f>[1]!ErlangC_ServiceLevel(EZ47/60,FA$3,FD47*(1-EZ$16),FB$3/60)</f>
        <v>1</v>
      </c>
      <c r="FJ47" s="6">
        <f>[1]!ErlangC_ServiceLevel(FC47/60/EZ$7,FA$6,FG47*(1-EZ$16),FB$6/60)</f>
        <v>0.86163542918231739</v>
      </c>
      <c r="FK47" s="14">
        <f>[1]!ErlangC_ASA(EZ47/60,FA$3,FD47*(1-EZ$16))*60</f>
        <v>0</v>
      </c>
      <c r="FL47" s="17">
        <f>[2]!Abandon(FD47,FC$3,EZ47,FA$3*60)</f>
        <v>0</v>
      </c>
      <c r="FM47" s="6">
        <f t="shared" si="87"/>
        <v>0.5316065903142807</v>
      </c>
      <c r="FO47" s="8">
        <v>0.875</v>
      </c>
      <c r="FP47" s="13">
        <v>3.826893218745217E-2</v>
      </c>
      <c r="FQ47" s="9">
        <f t="shared" si="40"/>
        <v>0</v>
      </c>
      <c r="FR47" s="9">
        <f t="shared" si="88"/>
        <v>2.6666666666666665</v>
      </c>
      <c r="FS47" s="9">
        <f t="shared" si="41"/>
        <v>0</v>
      </c>
      <c r="FT47" s="9">
        <f t="shared" si="89"/>
        <v>45.922718624942604</v>
      </c>
      <c r="FU47" s="2">
        <f>[1]!ErlangC_Agents(FQ47/60,FR$3,0.9,FS$3/60)</f>
        <v>1</v>
      </c>
      <c r="FV47" s="10">
        <f t="shared" si="90"/>
        <v>0.79649542015133412</v>
      </c>
      <c r="FW47" s="10">
        <f t="shared" si="42"/>
        <v>0</v>
      </c>
      <c r="FX47" s="2">
        <f>[1]!ErlangC_Agents(FT47/60/FQ$7,FR$6,0.8,FS$6/60)</f>
        <v>7</v>
      </c>
      <c r="FY47" s="14">
        <f t="shared" si="43"/>
        <v>8.7964954201513343</v>
      </c>
      <c r="FZ47" s="6">
        <f>[1]!ErlangC_ServiceLevel(FQ47/60,FR$3,FU47*(1-FQ$16),FS$3/60)</f>
        <v>1</v>
      </c>
      <c r="GA47" s="6">
        <f>[1]!ErlangC_ServiceLevel(FT47/60/FQ$7,FR$6,FX47*(1-FQ$16),FS$6/60)</f>
        <v>0.84055308022112918</v>
      </c>
      <c r="GB47" s="14">
        <f>[1]!ErlangC_ASA(FQ47/60,FR$3,FU47*(1-FQ$16))*60</f>
        <v>0</v>
      </c>
      <c r="GC47" s="17">
        <f>[2]!Abandon(FU47,FT$3,FQ47,FR$3*60)</f>
        <v>0</v>
      </c>
      <c r="GD47" s="6">
        <f t="shared" si="91"/>
        <v>0.54772229897393498</v>
      </c>
      <c r="GF47" s="8">
        <v>0.875</v>
      </c>
      <c r="GG47" s="13">
        <v>3.826893218745217E-2</v>
      </c>
      <c r="GH47" s="9">
        <f t="shared" si="44"/>
        <v>0</v>
      </c>
      <c r="GI47" s="9">
        <f t="shared" si="92"/>
        <v>2.580645161290323</v>
      </c>
      <c r="GJ47" s="9">
        <f t="shared" si="45"/>
        <v>0</v>
      </c>
      <c r="GK47" s="9">
        <f t="shared" si="93"/>
        <v>48.144785655181764</v>
      </c>
      <c r="GL47" s="2">
        <f>[1]!ErlangC_Agents(GH47/60,GI$3,0.9,GJ$3/60)</f>
        <v>1</v>
      </c>
      <c r="GM47" s="10">
        <f t="shared" si="94"/>
        <v>0.77080201950129135</v>
      </c>
      <c r="GN47" s="10">
        <f t="shared" si="46"/>
        <v>0</v>
      </c>
      <c r="GO47" s="2">
        <f>[1]!ErlangC_Agents(GK47/60/GH$7,GI$6,0.8,GJ$6/60)</f>
        <v>7</v>
      </c>
      <c r="GP47" s="14">
        <f t="shared" si="47"/>
        <v>8.770802019501291</v>
      </c>
      <c r="GQ47" s="6">
        <f>[1]!ErlangC_ServiceLevel(GH47/60,GI$3,GL47*(1-GH$16),GJ$3/60)</f>
        <v>1</v>
      </c>
      <c r="GR47" s="6">
        <f>[1]!ErlangC_ServiceLevel(GK47/60/GH$7,GI$6,GO47*(1-GH$16),GJ$6/60)</f>
        <v>0.80504412878849285</v>
      </c>
      <c r="GS47" s="14">
        <f>[1]!ErlangC_ASA(GH47/60,GI$3,GL47*(1-GH$16))*60</f>
        <v>0</v>
      </c>
      <c r="GT47" s="17">
        <f>[2]!Abandon(GL47,GK$3,GH47,GI$3*60)</f>
        <v>0</v>
      </c>
      <c r="GU47" s="6">
        <f t="shared" si="95"/>
        <v>0.57182059259533657</v>
      </c>
    </row>
    <row r="48" spans="1:203">
      <c r="A48" s="8">
        <v>0.91666666666666663</v>
      </c>
      <c r="B48" s="13">
        <v>2.7334951562465834E-2</v>
      </c>
      <c r="C48" s="9">
        <f t="shared" si="0"/>
        <v>0</v>
      </c>
      <c r="D48" s="9">
        <f t="shared" si="48"/>
        <v>10.322580645161292</v>
      </c>
      <c r="E48" s="9">
        <f t="shared" si="1"/>
        <v>0</v>
      </c>
      <c r="F48" s="9">
        <f t="shared" si="49"/>
        <v>56.609802913235697</v>
      </c>
      <c r="G48" s="2" t="e">
        <f ca="1">[3]!ErlangC_Agents(C48/60,D$3,0.9,E$3/60)</f>
        <v>#NAME?</v>
      </c>
      <c r="H48" s="10">
        <f t="shared" si="50"/>
        <v>2.7748872702046485</v>
      </c>
      <c r="I48" s="10">
        <f t="shared" si="2"/>
        <v>0</v>
      </c>
      <c r="J48" s="2">
        <f>[1]!ErlangC_Agents(F48/60/C$7,D$6,0.8,E$6/60)</f>
        <v>11</v>
      </c>
      <c r="K48" s="14" t="e">
        <f t="shared" ca="1" si="3"/>
        <v>#NAME?</v>
      </c>
      <c r="L48" s="6" t="e">
        <f ca="1">[1]!ErlangC_ServiceLevel(C48/60,D$3,G48*(1-C$16),E$3/60)</f>
        <v>#VALUE!</v>
      </c>
      <c r="M48" s="6">
        <f>[1]!ErlangC_ServiceLevel(F48/60/C$7,D$6,J48*(1-C$16),E$6/60)</f>
        <v>0.79213602752471624</v>
      </c>
      <c r="N48" s="14" t="e">
        <f ca="1">[1]!ErlangC_ASA(C48/60,D$3,G48*(1-C$16))*60</f>
        <v>#VALUE!</v>
      </c>
      <c r="O48" s="17" t="e">
        <f ca="1">[4]!Abandon(G48,F$3,C48,D$3*60)</f>
        <v>#NAME?</v>
      </c>
      <c r="P48" s="6" t="e">
        <f t="shared" ca="1" si="51"/>
        <v>#NAME?</v>
      </c>
      <c r="R48" s="8">
        <v>0.91666666666666663</v>
      </c>
      <c r="S48" s="13">
        <v>2.7334951562465834E-2</v>
      </c>
      <c r="T48" s="9">
        <f t="shared" si="4"/>
        <v>0</v>
      </c>
      <c r="U48" s="9">
        <f t="shared" si="52"/>
        <v>9.5238095238095237</v>
      </c>
      <c r="V48" s="9">
        <f t="shared" si="5"/>
        <v>0</v>
      </c>
      <c r="W48" s="9">
        <f t="shared" si="53"/>
        <v>57.501023108187056</v>
      </c>
      <c r="X48" s="2" t="e">
        <f ca="1">[3]!ErlangC_Agents(T48/60,U$3,0.9,V$3/60)</f>
        <v>#NAME?</v>
      </c>
      <c r="Y48" s="10">
        <f t="shared" si="54"/>
        <v>2.8446265005404792</v>
      </c>
      <c r="Z48" s="10">
        <f t="shared" si="6"/>
        <v>0</v>
      </c>
      <c r="AA48" s="2">
        <f>[1]!ErlangC_Agents(W48/60/T$7,U$6,0.8,V$6/60)</f>
        <v>12</v>
      </c>
      <c r="AB48" s="14" t="e">
        <f t="shared" ca="1" si="7"/>
        <v>#NAME?</v>
      </c>
      <c r="AC48" s="6" t="e">
        <f ca="1">[1]!ErlangC_ServiceLevel(T48/60,U$3,X48*(1-T$16),V$3/60)</f>
        <v>#VALUE!</v>
      </c>
      <c r="AD48" s="6">
        <f>[1]!ErlangC_ServiceLevel(W48/60/T$7,U$6,AA48*(1-T$16),V$6/60)</f>
        <v>0.77844862957365535</v>
      </c>
      <c r="AE48" s="14" t="e">
        <f ca="1">[1]!ErlangC_ASA(T48/60,U$3,X48*(1-T$16))*60</f>
        <v>#VALUE!</v>
      </c>
      <c r="AF48" s="17" t="e">
        <f ca="1">[4]!Abandon(X48,W$3,T48,U$3*60)</f>
        <v>#NAME?</v>
      </c>
      <c r="AG48" s="6" t="e">
        <f t="shared" ca="1" si="55"/>
        <v>#NAME?</v>
      </c>
      <c r="AI48" s="8">
        <v>0.91666666666666663</v>
      </c>
      <c r="AJ48" s="13">
        <v>2.7334951562465834E-2</v>
      </c>
      <c r="AK48" s="9">
        <f t="shared" si="8"/>
        <v>0</v>
      </c>
      <c r="AL48" s="9">
        <f t="shared" si="56"/>
        <v>10.666666666666666</v>
      </c>
      <c r="AM48" s="9">
        <f t="shared" si="9"/>
        <v>0</v>
      </c>
      <c r="AN48" s="9">
        <f t="shared" si="57"/>
        <v>53.788130493884381</v>
      </c>
      <c r="AO48" s="2" t="e">
        <f ca="1">[3]!ErlangC_Agents(AK48/60,AL$3,0.9,AM$3/60)</f>
        <v>#NAME?</v>
      </c>
      <c r="AP48" s="10">
        <f t="shared" si="58"/>
        <v>3.1859816806053365</v>
      </c>
      <c r="AQ48" s="10">
        <f t="shared" si="10"/>
        <v>0</v>
      </c>
      <c r="AR48" s="2">
        <f>[1]!ErlangC_Agents(AN48/60/AK$7,AL$6,0.8,AM$6/60)</f>
        <v>11</v>
      </c>
      <c r="AS48" s="14" t="e">
        <f t="shared" ca="1" si="11"/>
        <v>#NAME?</v>
      </c>
      <c r="AT48" s="6" t="e">
        <f ca="1">[1]!ErlangC_ServiceLevel(AK48/60,AL$3,AO48*(1-AK$16),AM$3/60)</f>
        <v>#VALUE!</v>
      </c>
      <c r="AU48" s="6">
        <f>[1]!ErlangC_ServiceLevel(AN48/60/AK$7,AL$6,AR48*(1-AK$16),AM$6/60)</f>
        <v>0.69515343158520448</v>
      </c>
      <c r="AV48" s="14" t="e">
        <f ca="1">[1]!ErlangC_ASA(AK48/60,AL$3,AO48*(1-AK$16))*60</f>
        <v>#VALUE!</v>
      </c>
      <c r="AW48" s="17" t="e">
        <f ca="1">[4]!Abandon(AO48,AN$3,AK48,AL$3*60)</f>
        <v>#NAME?</v>
      </c>
      <c r="AX48" s="6" t="e">
        <f t="shared" ca="1" si="59"/>
        <v>#NAME?</v>
      </c>
      <c r="AZ48" s="8">
        <v>0.91666666666666663</v>
      </c>
      <c r="BA48" s="13">
        <v>2.7334951562465834E-2</v>
      </c>
      <c r="BB48" s="9">
        <f t="shared" si="12"/>
        <v>0</v>
      </c>
      <c r="BC48" s="9">
        <f t="shared" si="60"/>
        <v>10.133333333333333</v>
      </c>
      <c r="BD48" s="9">
        <f t="shared" si="13"/>
        <v>0</v>
      </c>
      <c r="BE48" s="9">
        <f t="shared" si="61"/>
        <v>51.025242916602892</v>
      </c>
      <c r="BF48" s="2">
        <f>[1]!ErlangC_Agents(BB48/60,BC$3,0.9,BD$3/60)</f>
        <v>1</v>
      </c>
      <c r="BG48" s="10">
        <f t="shared" si="62"/>
        <v>3.0266825965750699</v>
      </c>
      <c r="BH48" s="10">
        <f t="shared" si="14"/>
        <v>0</v>
      </c>
      <c r="BI48" s="2">
        <f>[1]!ErlangC_Agents(BE48/60/BB$7,BC$6,0.8,BD$6/60)</f>
        <v>11</v>
      </c>
      <c r="BJ48" s="14">
        <f t="shared" si="15"/>
        <v>15.026682596575069</v>
      </c>
      <c r="BK48" s="6">
        <f>[1]!ErlangC_ServiceLevel(BB48/60,BC$3,BF48*(1-BB$16),BD$3/60)</f>
        <v>1</v>
      </c>
      <c r="BL48" s="6">
        <f>[1]!ErlangC_ServiceLevel(BE48/60/BB$7,BC$6,BI48*(1-BB$16),BD$6/60)</f>
        <v>0.78500856842029709</v>
      </c>
      <c r="BM48" s="14">
        <f>[1]!ErlangC_ASA(BB48/60,BC$3,BF48*(1-BB$16))*60</f>
        <v>0</v>
      </c>
      <c r="BN48" s="17">
        <f>[2]!Abandon(BF48,BE$3,BB48,BC$3*60)</f>
        <v>0</v>
      </c>
      <c r="BO48" s="6">
        <f t="shared" si="63"/>
        <v>0.58939959468859326</v>
      </c>
      <c r="BQ48" s="8">
        <v>0.91666666666666663</v>
      </c>
      <c r="BR48" s="13">
        <v>2.7334951562465834E-2</v>
      </c>
      <c r="BS48" s="9">
        <f t="shared" si="16"/>
        <v>0</v>
      </c>
      <c r="BT48" s="9">
        <f t="shared" si="64"/>
        <v>9.4623655913978499</v>
      </c>
      <c r="BU48" s="9">
        <f t="shared" si="17"/>
        <v>0</v>
      </c>
      <c r="BV48" s="9">
        <f t="shared" si="65"/>
        <v>47.174835761029748</v>
      </c>
      <c r="BW48" s="2" t="e">
        <f ca="1">[3]!ErlangC_Agents(BS48/60,BT$3,0.9,BU$3/60)</f>
        <v>#NAME?</v>
      </c>
      <c r="BX48" s="10">
        <f t="shared" si="66"/>
        <v>2.8262740715047343</v>
      </c>
      <c r="BY48" s="10">
        <f t="shared" si="18"/>
        <v>0</v>
      </c>
      <c r="BZ48" s="2">
        <f>[1]!ErlangC_Agents(BV48/60/BS$7,BT$6,0.8,BU$6/60)</f>
        <v>10</v>
      </c>
      <c r="CA48" s="14" t="e">
        <f t="shared" ca="1" si="19"/>
        <v>#NAME?</v>
      </c>
      <c r="CB48" s="6" t="e">
        <f ca="1">[3]!ErlangC_ServiceLevel(BS48/60,BT$3,BW48*(1-BS$16),BU$3/60)</f>
        <v>#NAME?</v>
      </c>
      <c r="CC48" s="6">
        <f>[1]!ErlangC_ServiceLevel(BV48/60/BS$7,BT$6,BZ48*(1-BS$16),BU$6/60)</f>
        <v>0.72940299331605685</v>
      </c>
      <c r="CD48" s="14" t="e">
        <f ca="1">[3]!ErlangC_ASA(BS48/60,BT$3,BW48*(1-BS$16))*60</f>
        <v>#NAME?</v>
      </c>
      <c r="CE48" s="17" t="e">
        <f ca="1">[4]!Abandon(BW48,BV$3,BS48,BT$3*60)</f>
        <v>#NAME?</v>
      </c>
      <c r="CF48" s="6" t="e">
        <f t="shared" ca="1" si="67"/>
        <v>#NAME?</v>
      </c>
      <c r="CH48" s="8">
        <v>0.91666666666666663</v>
      </c>
      <c r="CI48" s="13">
        <v>2.7334951562465834E-2</v>
      </c>
      <c r="CJ48" s="9">
        <f t="shared" si="20"/>
        <v>0</v>
      </c>
      <c r="CK48" s="9">
        <f t="shared" si="68"/>
        <v>8.8888888888888893</v>
      </c>
      <c r="CL48" s="9">
        <f t="shared" si="21"/>
        <v>0</v>
      </c>
      <c r="CM48" s="9">
        <f t="shared" si="69"/>
        <v>50.114077864520695</v>
      </c>
      <c r="CN48" s="2">
        <f>[1]!ErlangC_Agents(CJ48/60,CK$3,0.9,CL$3/60)</f>
        <v>1</v>
      </c>
      <c r="CO48" s="10">
        <f t="shared" si="70"/>
        <v>2.6549847338377806</v>
      </c>
      <c r="CP48" s="10">
        <f t="shared" si="22"/>
        <v>0</v>
      </c>
      <c r="CQ48" s="2">
        <f>[1]!ErlangC_Agents(CM48/60/CJ$7,CK$6,0.8,CL$6/60)</f>
        <v>11</v>
      </c>
      <c r="CR48" s="14">
        <f t="shared" si="23"/>
        <v>14.654984733837781</v>
      </c>
      <c r="CS48" s="6">
        <f>[1]!ErlangC_ServiceLevel(CJ48/60,CK$3,CN48*(1-CJ$16),CL$3/60)</f>
        <v>1</v>
      </c>
      <c r="CT48" s="6">
        <f>[1]!ErlangC_ServiceLevel(CM48/60/CJ$7,CK$6,CQ48*(1-CJ$16),CL$6/60)</f>
        <v>0.78581793266436872</v>
      </c>
      <c r="CU48" s="14">
        <f>[1]!ErlangC_ASA(CJ48/60,CK$3,CN48*(1-CJ$16))*60</f>
        <v>0</v>
      </c>
      <c r="CV48" s="17">
        <f>[2]!Abandon(CN48,CM$3,CJ48,CK$3*60)</f>
        <v>0</v>
      </c>
      <c r="CW48" s="6">
        <f t="shared" si="71"/>
        <v>0.58960385282261052</v>
      </c>
      <c r="CY48" s="8">
        <v>0.91666666666666663</v>
      </c>
      <c r="CZ48" s="13">
        <v>2.7334951562465834E-2</v>
      </c>
      <c r="DA48" s="9">
        <f t="shared" si="24"/>
        <v>0</v>
      </c>
      <c r="DB48" s="9">
        <f t="shared" si="72"/>
        <v>2.580645161290323</v>
      </c>
      <c r="DC48" s="9">
        <f t="shared" si="25"/>
        <v>0</v>
      </c>
      <c r="DD48" s="9">
        <f t="shared" si="73"/>
        <v>33.507359979796824</v>
      </c>
      <c r="DE48" s="2">
        <f>[1]!ErlangC_Agents(DA48/60,DB$3,0.9,DC$3/60)</f>
        <v>1</v>
      </c>
      <c r="DF48" s="10">
        <f t="shared" si="74"/>
        <v>0.77080201950129135</v>
      </c>
      <c r="DG48" s="10">
        <f t="shared" si="26"/>
        <v>0</v>
      </c>
      <c r="DH48" s="2">
        <f>[1]!ErlangC_Agents(DD48/60/DA$7,DB$6,0.8,DC$6/60)</f>
        <v>6</v>
      </c>
      <c r="DI48" s="14">
        <f t="shared" si="27"/>
        <v>7.770802019501291</v>
      </c>
      <c r="DJ48" s="6">
        <f>[1]!ErlangC_ServiceLevel(DA48/60,DB$3,DE48*(1-DA$16),DC$3/60)</f>
        <v>1</v>
      </c>
      <c r="DK48" s="6">
        <f>[1]!ErlangC_ServiceLevel(DD48/60/DA$7,DB$6,DH48*(1-DA$16),DC$6/60)</f>
        <v>0.89811487786535693</v>
      </c>
      <c r="DL48" s="14">
        <f>[1]!ErlangC_ASA(DA48/60,DB$3,DE48*(1-DA$16))*60</f>
        <v>0</v>
      </c>
      <c r="DM48" s="17">
        <f>[2]!Abandon(DE48,DD$3,DA48,DB$3*60)</f>
        <v>0</v>
      </c>
      <c r="DN48" s="6">
        <f t="shared" si="75"/>
        <v>0.46601170107370149</v>
      </c>
      <c r="DP48" s="8">
        <v>0.91666666666666663</v>
      </c>
      <c r="DQ48" s="13">
        <v>2.7334951562465834E-2</v>
      </c>
      <c r="DR48" s="9">
        <f t="shared" si="28"/>
        <v>0</v>
      </c>
      <c r="DS48" s="9">
        <f t="shared" si="76"/>
        <v>2.580645161290323</v>
      </c>
      <c r="DT48" s="9">
        <f t="shared" si="29"/>
        <v>0</v>
      </c>
      <c r="DU48" s="9">
        <f t="shared" si="77"/>
        <v>33.507359979796824</v>
      </c>
      <c r="DV48" s="2">
        <f>[1]!ErlangC_Agents(DR48/60,DS$3,0.9,DT$3/60)</f>
        <v>1</v>
      </c>
      <c r="DW48" s="10">
        <f t="shared" si="78"/>
        <v>0.77080201950129135</v>
      </c>
      <c r="DX48" s="10">
        <f t="shared" si="30"/>
        <v>0</v>
      </c>
      <c r="DY48" s="2">
        <f>[1]!ErlangC_Agents(DU48/60/DR$7,DS$6,0.8,DT$6/60)</f>
        <v>6</v>
      </c>
      <c r="DZ48" s="14">
        <f t="shared" si="31"/>
        <v>7.770802019501291</v>
      </c>
      <c r="EA48" s="6">
        <f>[1]!ErlangC_ServiceLevel(DR48/60,DS$3,DV48*(1-DR$16),DT$3/60)</f>
        <v>1</v>
      </c>
      <c r="EB48" s="6">
        <f>[1]!ErlangC_ServiceLevel(DU48/60/DR$7,DS$6,DY48*(1-DR$16),DT$6/60)</f>
        <v>0.89811487786535693</v>
      </c>
      <c r="EC48" s="14">
        <f>[1]!ErlangC_ASA(DR48/60,DS$3,DV48*(1-DR$16))*60</f>
        <v>0</v>
      </c>
      <c r="ED48" s="17">
        <f>[2]!Abandon(DV48,DU$3,DR48,DS$3*60)</f>
        <v>0</v>
      </c>
      <c r="EE48" s="6">
        <f t="shared" si="79"/>
        <v>0.46601170107370149</v>
      </c>
      <c r="EG48" s="8">
        <v>0.91666666666666663</v>
      </c>
      <c r="EH48" s="13">
        <v>2.7334951562465834E-2</v>
      </c>
      <c r="EI48" s="9">
        <f t="shared" si="32"/>
        <v>0</v>
      </c>
      <c r="EJ48" s="9">
        <f t="shared" si="80"/>
        <v>2.6666666666666665</v>
      </c>
      <c r="EK48" s="9">
        <f t="shared" si="33"/>
        <v>0</v>
      </c>
      <c r="EL48" s="9">
        <f t="shared" si="81"/>
        <v>35.535437031205582</v>
      </c>
      <c r="EM48" s="2">
        <f>[1]!ErlangC_Agents(EI48/60,EJ$3,0.9,EK$3/60)</f>
        <v>1</v>
      </c>
      <c r="EN48" s="10">
        <f t="shared" si="82"/>
        <v>0.79649542015133412</v>
      </c>
      <c r="EO48" s="10">
        <f t="shared" si="34"/>
        <v>0</v>
      </c>
      <c r="EP48" s="2">
        <f>[1]!ErlangC_Agents(EL48/60/EI$7,EJ$6,0.8,EK$6/60)</f>
        <v>6</v>
      </c>
      <c r="EQ48" s="14">
        <f t="shared" si="35"/>
        <v>7.7964954201513343</v>
      </c>
      <c r="ER48" s="6">
        <f>[1]!ErlangC_ServiceLevel(EI48/60,EJ$3,EM48*(1-EI$16),EK$3/60)</f>
        <v>1</v>
      </c>
      <c r="ES48" s="6">
        <f>[1]!ErlangC_ServiceLevel(EL48/60/EI$7,EJ$6,EP48*(1-EI$16),EK$6/60)</f>
        <v>0.87110951108353496</v>
      </c>
      <c r="ET48" s="14">
        <f>[1]!ErlangC_ASA(EI48/60,EJ$3,EM48*(1-EI$16))*60</f>
        <v>0</v>
      </c>
      <c r="EU48" s="17">
        <f>[2]!Abandon(EM48,EL$3,EI48,EJ$3*60)</f>
        <v>0</v>
      </c>
      <c r="EV48" s="6">
        <f t="shared" si="83"/>
        <v>0.49108882573747725</v>
      </c>
      <c r="EX48" s="8">
        <v>0.91666666666666663</v>
      </c>
      <c r="EY48" s="13">
        <v>2.7334951562465834E-2</v>
      </c>
      <c r="EZ48" s="9">
        <f t="shared" si="36"/>
        <v>0</v>
      </c>
      <c r="FA48" s="9">
        <f t="shared" si="84"/>
        <v>2.580645161290323</v>
      </c>
      <c r="FB48" s="9">
        <f t="shared" si="37"/>
        <v>0</v>
      </c>
      <c r="FC48" s="9">
        <f t="shared" si="85"/>
        <v>31.743814717702257</v>
      </c>
      <c r="FD48" s="2">
        <f>[1]!ErlangC_Agents(EZ48/60,FA$3,0.9,FB$3/60)</f>
        <v>1</v>
      </c>
      <c r="FE48" s="10">
        <f t="shared" si="86"/>
        <v>0.77080201950129135</v>
      </c>
      <c r="FF48" s="10">
        <f t="shared" si="38"/>
        <v>0</v>
      </c>
      <c r="FG48" s="2">
        <f>[1]!ErlangC_Agents(FC48/60/EZ$7,FA$6,0.8,FB$6/60)</f>
        <v>6</v>
      </c>
      <c r="FH48" s="14">
        <f t="shared" si="39"/>
        <v>7.770802019501291</v>
      </c>
      <c r="FI48" s="6">
        <f>[1]!ErlangC_ServiceLevel(EZ48/60,FA$3,FD48*(1-EZ$16),FB$3/60)</f>
        <v>1</v>
      </c>
      <c r="FJ48" s="6">
        <f>[1]!ErlangC_ServiceLevel(FC48/60/EZ$7,FA$6,FG48*(1-EZ$16),FB$6/60)</f>
        <v>0.91827690146728291</v>
      </c>
      <c r="FK48" s="14">
        <f>[1]!ErlangC_ASA(EZ48/60,FA$3,FD48*(1-EZ$16))*60</f>
        <v>0</v>
      </c>
      <c r="FL48" s="17">
        <f>[2]!Abandon(FD48,FC$3,EZ48,FA$3*60)</f>
        <v>0</v>
      </c>
      <c r="FM48" s="6">
        <f t="shared" si="87"/>
        <v>0.44439788422358012</v>
      </c>
      <c r="FO48" s="8">
        <v>0.91666666666666663</v>
      </c>
      <c r="FP48" s="13">
        <v>2.7334951562465834E-2</v>
      </c>
      <c r="FQ48" s="9">
        <f t="shared" si="40"/>
        <v>0</v>
      </c>
      <c r="FR48" s="9">
        <f t="shared" si="88"/>
        <v>2.6666666666666665</v>
      </c>
      <c r="FS48" s="9">
        <f t="shared" si="41"/>
        <v>0</v>
      </c>
      <c r="FT48" s="9">
        <f t="shared" si="89"/>
        <v>32.801941874958999</v>
      </c>
      <c r="FU48" s="2">
        <f>[1]!ErlangC_Agents(FQ48/60,FR$3,0.9,FS$3/60)</f>
        <v>1</v>
      </c>
      <c r="FV48" s="10">
        <f t="shared" si="90"/>
        <v>0.79649542015133412</v>
      </c>
      <c r="FW48" s="10">
        <f t="shared" si="42"/>
        <v>0</v>
      </c>
      <c r="FX48" s="2">
        <f>[1]!ErlangC_Agents(FT48/60/FQ$7,FR$6,0.8,FS$6/60)</f>
        <v>6</v>
      </c>
      <c r="FY48" s="14">
        <f t="shared" si="43"/>
        <v>7.7964954201513343</v>
      </c>
      <c r="FZ48" s="6">
        <f>[1]!ErlangC_ServiceLevel(FQ48/60,FR$3,FU48*(1-FQ$16),FS$3/60)</f>
        <v>1</v>
      </c>
      <c r="GA48" s="6">
        <f>[1]!ErlangC_ServiceLevel(FT48/60/FQ$7,FR$6,FX48*(1-FQ$16),FS$6/60)</f>
        <v>0.90653892395612712</v>
      </c>
      <c r="GB48" s="14">
        <f>[1]!ErlangC_ASA(FQ48/60,FR$3,FU48*(1-FQ$16))*60</f>
        <v>0</v>
      </c>
      <c r="GC48" s="17">
        <f>[2]!Abandon(FU48,FT$3,FQ48,FR$3*60)</f>
        <v>0</v>
      </c>
      <c r="GD48" s="6">
        <f t="shared" si="91"/>
        <v>0.45769781375142371</v>
      </c>
      <c r="GF48" s="8">
        <v>0.91666666666666663</v>
      </c>
      <c r="GG48" s="13">
        <v>2.7334951562465834E-2</v>
      </c>
      <c r="GH48" s="9">
        <f t="shared" si="44"/>
        <v>0</v>
      </c>
      <c r="GI48" s="9">
        <f t="shared" si="92"/>
        <v>2.580645161290323</v>
      </c>
      <c r="GJ48" s="9">
        <f t="shared" si="45"/>
        <v>0</v>
      </c>
      <c r="GK48" s="9">
        <f t="shared" si="93"/>
        <v>34.389132610844115</v>
      </c>
      <c r="GL48" s="2">
        <f>[1]!ErlangC_Agents(GH48/60,GI$3,0.9,GJ$3/60)</f>
        <v>1</v>
      </c>
      <c r="GM48" s="10">
        <f t="shared" si="94"/>
        <v>0.77080201950129135</v>
      </c>
      <c r="GN48" s="10">
        <f t="shared" si="46"/>
        <v>0</v>
      </c>
      <c r="GO48" s="2">
        <f>[1]!ErlangC_Agents(GK48/60/GH$7,GI$6,0.8,GJ$6/60)</f>
        <v>6</v>
      </c>
      <c r="GP48" s="14">
        <f t="shared" si="47"/>
        <v>7.770802019501291</v>
      </c>
      <c r="GQ48" s="6">
        <f>[1]!ErlangC_ServiceLevel(GH48/60,GI$3,GL48*(1-GH$16),GJ$3/60)</f>
        <v>1</v>
      </c>
      <c r="GR48" s="6">
        <f>[1]!ErlangC_ServiceLevel(GK48/60/GH$7,GI$6,GO48*(1-GH$16),GJ$6/60)</f>
        <v>0.88689018493901917</v>
      </c>
      <c r="GS48" s="14">
        <f>[1]!ErlangC_ASA(GH48/60,GI$3,GL48*(1-GH$16))*60</f>
        <v>0</v>
      </c>
      <c r="GT48" s="17">
        <f>[2]!Abandon(GL48,GK$3,GH48,GI$3*60)</f>
        <v>0</v>
      </c>
      <c r="GU48" s="6">
        <f t="shared" si="95"/>
        <v>0.4768186094987622</v>
      </c>
    </row>
    <row r="49" spans="1:203">
      <c r="A49" s="8">
        <v>0.95833333333333337</v>
      </c>
      <c r="B49" s="13"/>
      <c r="C49" s="9"/>
      <c r="D49" s="9"/>
      <c r="E49" s="9"/>
      <c r="F49" s="9"/>
      <c r="H49" s="9"/>
      <c r="I49" s="10"/>
      <c r="K49" s="14"/>
      <c r="L49" s="6"/>
      <c r="M49" s="6"/>
      <c r="N49" s="14"/>
      <c r="O49" s="17"/>
      <c r="P49" s="6"/>
      <c r="R49" s="8">
        <v>0.95833333333333337</v>
      </c>
      <c r="S49" s="13"/>
      <c r="T49" s="9"/>
      <c r="U49" s="9"/>
      <c r="V49" s="9"/>
      <c r="W49" s="9"/>
      <c r="Y49" s="9"/>
      <c r="Z49" s="10"/>
      <c r="AB49" s="14"/>
      <c r="AC49" s="6"/>
      <c r="AD49" s="6"/>
      <c r="AE49" s="14"/>
      <c r="AF49" s="17"/>
      <c r="AG49" s="6"/>
      <c r="AI49" s="8">
        <v>0.95833333333333337</v>
      </c>
      <c r="AJ49" s="13"/>
      <c r="AK49" s="9"/>
      <c r="AL49" s="9"/>
      <c r="AM49" s="9"/>
      <c r="AN49" s="9"/>
      <c r="AP49" s="9"/>
      <c r="AQ49" s="10"/>
      <c r="AS49" s="14"/>
      <c r="AT49" s="6"/>
      <c r="AU49" s="6"/>
      <c r="AV49" s="14"/>
      <c r="AW49" s="17"/>
      <c r="AX49" s="6"/>
      <c r="AZ49" s="8">
        <v>0.95833333333333337</v>
      </c>
      <c r="BA49" s="13"/>
      <c r="BB49" s="9"/>
      <c r="BC49" s="9"/>
      <c r="BD49" s="9"/>
      <c r="BE49" s="9"/>
      <c r="BG49" s="9"/>
      <c r="BH49" s="10"/>
      <c r="BJ49" s="14"/>
      <c r="BK49" s="6"/>
      <c r="BL49" s="6"/>
      <c r="BM49" s="14"/>
      <c r="BN49" s="17"/>
      <c r="BO49" s="6"/>
      <c r="BQ49" s="8">
        <v>0.95833333333333337</v>
      </c>
      <c r="BR49" s="13"/>
      <c r="BS49" s="9"/>
      <c r="BT49" s="9"/>
      <c r="BU49" s="9"/>
      <c r="BV49" s="9"/>
      <c r="BX49" s="9"/>
      <c r="BY49" s="10"/>
      <c r="CA49" s="14"/>
      <c r="CB49" s="6"/>
      <c r="CC49" s="6"/>
      <c r="CD49" s="14"/>
      <c r="CE49" s="17"/>
      <c r="CF49" s="6"/>
      <c r="CH49" s="8">
        <v>0.95833333333333337</v>
      </c>
      <c r="CI49" s="13"/>
      <c r="CJ49" s="9"/>
      <c r="CK49" s="9"/>
      <c r="CL49" s="9"/>
      <c r="CM49" s="9"/>
      <c r="CO49" s="9"/>
      <c r="CP49" s="10"/>
      <c r="CR49" s="14"/>
      <c r="CS49" s="6"/>
      <c r="CT49" s="6"/>
      <c r="CU49" s="14"/>
      <c r="CV49" s="17"/>
      <c r="CW49" s="6"/>
      <c r="CY49" s="8">
        <v>0.95833333333333337</v>
      </c>
      <c r="CZ49" s="13"/>
      <c r="DA49" s="9"/>
      <c r="DB49" s="9"/>
      <c r="DC49" s="9"/>
      <c r="DD49" s="9"/>
      <c r="DF49" s="9"/>
      <c r="DG49" s="10"/>
      <c r="DI49" s="14"/>
      <c r="DJ49" s="6"/>
      <c r="DK49" s="6"/>
      <c r="DL49" s="14"/>
      <c r="DM49" s="17"/>
      <c r="DN49" s="6"/>
      <c r="DP49" s="8">
        <v>0.95833333333333337</v>
      </c>
      <c r="DQ49" s="13"/>
      <c r="DR49" s="9"/>
      <c r="DS49" s="9"/>
      <c r="DT49" s="9"/>
      <c r="DU49" s="9"/>
      <c r="DW49" s="9"/>
      <c r="DX49" s="10"/>
      <c r="DZ49" s="14"/>
      <c r="EA49" s="6"/>
      <c r="EB49" s="6"/>
      <c r="EC49" s="14"/>
      <c r="ED49" s="17"/>
      <c r="EE49" s="6"/>
      <c r="EG49" s="8">
        <v>0.95833333333333337</v>
      </c>
      <c r="EH49" s="13"/>
      <c r="EI49" s="9"/>
      <c r="EJ49" s="9"/>
      <c r="EK49" s="9"/>
      <c r="EL49" s="9"/>
      <c r="EM49" s="2">
        <f>[1]!ErlangC_Agents(EI49/60,EJ$3,0.9,EK$3/60)</f>
        <v>1</v>
      </c>
      <c r="EN49" s="9"/>
      <c r="EO49" s="10"/>
      <c r="EQ49" s="14"/>
      <c r="ER49" s="6"/>
      <c r="ES49" s="6"/>
      <c r="ET49" s="14"/>
      <c r="EU49" s="17"/>
      <c r="EV49" s="6"/>
      <c r="EX49" s="8">
        <v>0.95833333333333337</v>
      </c>
      <c r="EY49" s="13"/>
      <c r="EZ49" s="9"/>
      <c r="FA49" s="9"/>
      <c r="FB49" s="9"/>
      <c r="FC49" s="9"/>
      <c r="FE49" s="9"/>
      <c r="FF49" s="10"/>
      <c r="FH49" s="14"/>
      <c r="FI49" s="6"/>
      <c r="FJ49" s="6"/>
      <c r="FK49" s="14"/>
      <c r="FL49" s="17"/>
      <c r="FM49" s="6"/>
      <c r="FO49" s="8">
        <v>0.95833333333333337</v>
      </c>
      <c r="FP49" s="13"/>
      <c r="FQ49" s="9"/>
      <c r="FR49" s="9"/>
      <c r="FS49" s="9"/>
      <c r="FT49" s="9"/>
      <c r="FV49" s="9"/>
      <c r="FW49" s="10"/>
      <c r="FY49" s="14"/>
      <c r="FZ49" s="6"/>
      <c r="GA49" s="6"/>
      <c r="GB49" s="14"/>
      <c r="GC49" s="17"/>
      <c r="GD49" s="6"/>
      <c r="GF49" s="8">
        <v>0.95833333333333337</v>
      </c>
      <c r="GG49" s="13"/>
      <c r="GH49" s="9"/>
      <c r="GI49" s="9"/>
      <c r="GJ49" s="9"/>
      <c r="GK49" s="9"/>
      <c r="GM49" s="9"/>
      <c r="GN49" s="10"/>
      <c r="GP49" s="14"/>
      <c r="GQ49" s="6"/>
      <c r="GR49" s="6"/>
      <c r="GS49" s="14"/>
      <c r="GT49" s="17"/>
      <c r="GU49" s="6"/>
    </row>
  </sheetData>
  <mergeCells count="12">
    <mergeCell ref="GG23:GU23"/>
    <mergeCell ref="B23:P23"/>
    <mergeCell ref="S23:AG23"/>
    <mergeCell ref="AJ23:AX23"/>
    <mergeCell ref="BA23:BO23"/>
    <mergeCell ref="BR23:CF23"/>
    <mergeCell ref="CI23:CW23"/>
    <mergeCell ref="CZ23:DN23"/>
    <mergeCell ref="DQ23:EE23"/>
    <mergeCell ref="EH23:EV23"/>
    <mergeCell ref="EY23:FM23"/>
    <mergeCell ref="FP23:GD23"/>
  </mergeCells>
  <conditionalFormatting sqref="B26:B49">
    <cfRule type="dataBar" priority="24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{CB01FEA7-2C28-4C7D-BD7F-89AD7C3C404B}</x14:id>
        </ext>
      </extLst>
    </cfRule>
  </conditionalFormatting>
  <conditionalFormatting sqref="K26:K49">
    <cfRule type="dataBar" priority="23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{D4B7A0FC-E22F-4954-8CC7-4E8931A937D0}</x14:id>
        </ext>
      </extLst>
    </cfRule>
  </conditionalFormatting>
  <conditionalFormatting sqref="S26:S49">
    <cfRule type="dataBar" priority="22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{2CCF65D5-E8B0-4205-9D1B-2104F41A2FEC}</x14:id>
        </ext>
      </extLst>
    </cfRule>
  </conditionalFormatting>
  <conditionalFormatting sqref="AB26:AB49">
    <cfRule type="dataBar" priority="21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{17332B35-49BD-4B08-8CBB-4C5F4C92C06D}</x14:id>
        </ext>
      </extLst>
    </cfRule>
  </conditionalFormatting>
  <conditionalFormatting sqref="AJ26:AJ49">
    <cfRule type="dataBar" priority="20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{C0A28432-68AE-48B9-B16A-50B8F70CAFDE}</x14:id>
        </ext>
      </extLst>
    </cfRule>
  </conditionalFormatting>
  <conditionalFormatting sqref="AS26:AS49">
    <cfRule type="dataBar" priority="19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{45609BF3-4FEE-4D2C-9F25-1FE93E69D6A8}</x14:id>
        </ext>
      </extLst>
    </cfRule>
  </conditionalFormatting>
  <conditionalFormatting sqref="BA26:BA49">
    <cfRule type="dataBar" priority="18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{8A7B0BDF-7080-468A-9741-D00A6446531A}</x14:id>
        </ext>
      </extLst>
    </cfRule>
  </conditionalFormatting>
  <conditionalFormatting sqref="BJ26:BJ49">
    <cfRule type="dataBar" priority="17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{DC66219C-75AE-42E9-9C37-51DD10891762}</x14:id>
        </ext>
      </extLst>
    </cfRule>
  </conditionalFormatting>
  <conditionalFormatting sqref="BR26:BR49">
    <cfRule type="dataBar" priority="16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{76F68F53-FD04-488B-A076-D4E2DEE1EE9E}</x14:id>
        </ext>
      </extLst>
    </cfRule>
  </conditionalFormatting>
  <conditionalFormatting sqref="CA26:CA49">
    <cfRule type="dataBar" priority="15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{CC53562B-579B-4DE7-8B81-83FAD30B0C67}</x14:id>
        </ext>
      </extLst>
    </cfRule>
  </conditionalFormatting>
  <conditionalFormatting sqref="CI26:CI49">
    <cfRule type="dataBar" priority="14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{94C2122C-0014-4F11-8016-FD503AC94651}</x14:id>
        </ext>
      </extLst>
    </cfRule>
  </conditionalFormatting>
  <conditionalFormatting sqref="CR26:CR49">
    <cfRule type="dataBar" priority="13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{231FDD17-F7D0-4058-B731-022A15FC8038}</x14:id>
        </ext>
      </extLst>
    </cfRule>
  </conditionalFormatting>
  <conditionalFormatting sqref="CZ26:CZ49">
    <cfRule type="dataBar" priority="12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{42896FAF-BFE5-408B-AC2B-444DE40A4DB2}</x14:id>
        </ext>
      </extLst>
    </cfRule>
  </conditionalFormatting>
  <conditionalFormatting sqref="DI26:DI49">
    <cfRule type="dataBar" priority="11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{04F25DE2-EEEF-400A-9C71-DCFC99478E23}</x14:id>
        </ext>
      </extLst>
    </cfRule>
  </conditionalFormatting>
  <conditionalFormatting sqref="DQ26:DQ49">
    <cfRule type="dataBar" priority="10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{45EC335B-0064-4CB8-9B45-0EE6A84BDEDD}</x14:id>
        </ext>
      </extLst>
    </cfRule>
  </conditionalFormatting>
  <conditionalFormatting sqref="DZ26:DZ49">
    <cfRule type="dataBar" priority="9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{40E9AEE9-0959-4C2B-89DA-CE7FC0984A9A}</x14:id>
        </ext>
      </extLst>
    </cfRule>
  </conditionalFormatting>
  <conditionalFormatting sqref="EH26:EH49">
    <cfRule type="dataBar" priority="8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{B401EC7E-2F87-44E6-A743-D3C7DF40AA16}</x14:id>
        </ext>
      </extLst>
    </cfRule>
  </conditionalFormatting>
  <conditionalFormatting sqref="EQ26:EQ49">
    <cfRule type="dataBar" priority="7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{6C3BEF59-497E-4052-B850-E5EF42590EA7}</x14:id>
        </ext>
      </extLst>
    </cfRule>
  </conditionalFormatting>
  <conditionalFormatting sqref="EY26:EY49">
    <cfRule type="dataBar" priority="6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{779162BE-4D89-41CE-96E2-36C89EBC7CA6}</x14:id>
        </ext>
      </extLst>
    </cfRule>
  </conditionalFormatting>
  <conditionalFormatting sqref="FH26:FH49">
    <cfRule type="dataBar" priority="5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{13AEC159-F18B-493D-B385-E4CA1000B195}</x14:id>
        </ext>
      </extLst>
    </cfRule>
  </conditionalFormatting>
  <conditionalFormatting sqref="FP26:FP49">
    <cfRule type="dataBar" priority="4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{D823D155-C1F9-4D8E-BB9F-7C87E41C8836}</x14:id>
        </ext>
      </extLst>
    </cfRule>
  </conditionalFormatting>
  <conditionalFormatting sqref="FY26:FY49">
    <cfRule type="dataBar" priority="3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{9965FD2C-A7AA-48C4-8A78-385459471A45}</x14:id>
        </ext>
      </extLst>
    </cfRule>
  </conditionalFormatting>
  <conditionalFormatting sqref="GG26:GG49">
    <cfRule type="dataBar" priority="2">
      <dataBar>
        <cfvo type="min"/>
        <cfvo type="max"/>
        <color rgb="FFFF6A06"/>
      </dataBar>
      <extLst>
        <ext xmlns:x14="http://schemas.microsoft.com/office/spreadsheetml/2009/9/main" uri="{B025F937-C7B1-47D3-B67F-A62EFF666E3E}">
          <x14:id>{DD6B3BF0-234E-4276-8033-59019B5F02AE}</x14:id>
        </ext>
      </extLst>
    </cfRule>
  </conditionalFormatting>
  <conditionalFormatting sqref="GP26:GP49">
    <cfRule type="dataBar" priority="1">
      <dataBar>
        <cfvo type="min"/>
        <cfvo type="max"/>
        <color theme="0" tint="-0.249977111117893"/>
      </dataBar>
      <extLst>
        <ext xmlns:x14="http://schemas.microsoft.com/office/spreadsheetml/2009/9/main" uri="{B025F937-C7B1-47D3-B67F-A62EFF666E3E}">
          <x14:id>{15F4E24D-C59C-4189-8171-8940468F8EC8}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B01FEA7-2C28-4C7D-BD7F-89AD7C3C404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B26:B49</xm:sqref>
        </x14:conditionalFormatting>
        <x14:conditionalFormatting xmlns:xm="http://schemas.microsoft.com/office/excel/2006/main">
          <x14:cfRule type="dataBar" id="{D4B7A0FC-E22F-4954-8CC7-4E8931A937D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K26:K49</xm:sqref>
        </x14:conditionalFormatting>
        <x14:conditionalFormatting xmlns:xm="http://schemas.microsoft.com/office/excel/2006/main">
          <x14:cfRule type="dataBar" id="{2CCF65D5-E8B0-4205-9D1B-2104F41A2FE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S26:S49</xm:sqref>
        </x14:conditionalFormatting>
        <x14:conditionalFormatting xmlns:xm="http://schemas.microsoft.com/office/excel/2006/main">
          <x14:cfRule type="dataBar" id="{17332B35-49BD-4B08-8CBB-4C5F4C92C06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AB26:AB49</xm:sqref>
        </x14:conditionalFormatting>
        <x14:conditionalFormatting xmlns:xm="http://schemas.microsoft.com/office/excel/2006/main">
          <x14:cfRule type="dataBar" id="{C0A28432-68AE-48B9-B16A-50B8F70CAFD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AJ26:AJ49</xm:sqref>
        </x14:conditionalFormatting>
        <x14:conditionalFormatting xmlns:xm="http://schemas.microsoft.com/office/excel/2006/main">
          <x14:cfRule type="dataBar" id="{45609BF3-4FEE-4D2C-9F25-1FE93E69D6A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AS26:AS49</xm:sqref>
        </x14:conditionalFormatting>
        <x14:conditionalFormatting xmlns:xm="http://schemas.microsoft.com/office/excel/2006/main">
          <x14:cfRule type="dataBar" id="{8A7B0BDF-7080-468A-9741-D00A6446531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BA26:BA49</xm:sqref>
        </x14:conditionalFormatting>
        <x14:conditionalFormatting xmlns:xm="http://schemas.microsoft.com/office/excel/2006/main">
          <x14:cfRule type="dataBar" id="{DC66219C-75AE-42E9-9C37-51DD1089176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BJ26:BJ49</xm:sqref>
        </x14:conditionalFormatting>
        <x14:conditionalFormatting xmlns:xm="http://schemas.microsoft.com/office/excel/2006/main">
          <x14:cfRule type="dataBar" id="{76F68F53-FD04-488B-A076-D4E2DEE1EE9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BR26:BR49</xm:sqref>
        </x14:conditionalFormatting>
        <x14:conditionalFormatting xmlns:xm="http://schemas.microsoft.com/office/excel/2006/main">
          <x14:cfRule type="dataBar" id="{CC53562B-579B-4DE7-8B81-83FAD30B0C6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CA26:CA49</xm:sqref>
        </x14:conditionalFormatting>
        <x14:conditionalFormatting xmlns:xm="http://schemas.microsoft.com/office/excel/2006/main">
          <x14:cfRule type="dataBar" id="{94C2122C-0014-4F11-8016-FD503AC9465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CI26:CI49</xm:sqref>
        </x14:conditionalFormatting>
        <x14:conditionalFormatting xmlns:xm="http://schemas.microsoft.com/office/excel/2006/main">
          <x14:cfRule type="dataBar" id="{231FDD17-F7D0-4058-B731-022A15FC803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CR26:CR49</xm:sqref>
        </x14:conditionalFormatting>
        <x14:conditionalFormatting xmlns:xm="http://schemas.microsoft.com/office/excel/2006/main">
          <x14:cfRule type="dataBar" id="{42896FAF-BFE5-408B-AC2B-444DE40A4DB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CZ26:CZ49</xm:sqref>
        </x14:conditionalFormatting>
        <x14:conditionalFormatting xmlns:xm="http://schemas.microsoft.com/office/excel/2006/main">
          <x14:cfRule type="dataBar" id="{04F25DE2-EEEF-400A-9C71-DCFC99478E2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DI26:DI49</xm:sqref>
        </x14:conditionalFormatting>
        <x14:conditionalFormatting xmlns:xm="http://schemas.microsoft.com/office/excel/2006/main">
          <x14:cfRule type="dataBar" id="{45EC335B-0064-4CB8-9B45-0EE6A84BDED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DQ26:DQ49</xm:sqref>
        </x14:conditionalFormatting>
        <x14:conditionalFormatting xmlns:xm="http://schemas.microsoft.com/office/excel/2006/main">
          <x14:cfRule type="dataBar" id="{40E9AEE9-0959-4C2B-89DA-CE7FC0984A9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DZ26:DZ49</xm:sqref>
        </x14:conditionalFormatting>
        <x14:conditionalFormatting xmlns:xm="http://schemas.microsoft.com/office/excel/2006/main">
          <x14:cfRule type="dataBar" id="{B401EC7E-2F87-44E6-A743-D3C7DF40AA1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EH26:EH49</xm:sqref>
        </x14:conditionalFormatting>
        <x14:conditionalFormatting xmlns:xm="http://schemas.microsoft.com/office/excel/2006/main">
          <x14:cfRule type="dataBar" id="{6C3BEF59-497E-4052-B850-E5EF42590E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EQ26:EQ49</xm:sqref>
        </x14:conditionalFormatting>
        <x14:conditionalFormatting xmlns:xm="http://schemas.microsoft.com/office/excel/2006/main">
          <x14:cfRule type="dataBar" id="{779162BE-4D89-41CE-96E2-36C89EBC7CA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EY26:EY49</xm:sqref>
        </x14:conditionalFormatting>
        <x14:conditionalFormatting xmlns:xm="http://schemas.microsoft.com/office/excel/2006/main">
          <x14:cfRule type="dataBar" id="{13AEC159-F18B-493D-B385-E4CA1000B19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FH26:FH49</xm:sqref>
        </x14:conditionalFormatting>
        <x14:conditionalFormatting xmlns:xm="http://schemas.microsoft.com/office/excel/2006/main">
          <x14:cfRule type="dataBar" id="{D823D155-C1F9-4D8E-BB9F-7C87E41C883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FP26:FP49</xm:sqref>
        </x14:conditionalFormatting>
        <x14:conditionalFormatting xmlns:xm="http://schemas.microsoft.com/office/excel/2006/main">
          <x14:cfRule type="dataBar" id="{9965FD2C-A7AA-48C4-8A78-385459471A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FY26:FY49</xm:sqref>
        </x14:conditionalFormatting>
        <x14:conditionalFormatting xmlns:xm="http://schemas.microsoft.com/office/excel/2006/main">
          <x14:cfRule type="dataBar" id="{DD6B3BF0-234E-4276-8033-59019B5F02A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GG26:GG49</xm:sqref>
        </x14:conditionalFormatting>
        <x14:conditionalFormatting xmlns:xm="http://schemas.microsoft.com/office/excel/2006/main">
          <x14:cfRule type="dataBar" id="{15F4E24D-C59C-4189-8171-8940468F8EC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GP26:GP49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I22"/>
  <sheetViews>
    <sheetView workbookViewId="0">
      <selection activeCell="D34" sqref="D34"/>
    </sheetView>
  </sheetViews>
  <sheetFormatPr defaultRowHeight="14.4"/>
  <cols>
    <col min="3" max="3" width="5" bestFit="1" customWidth="1"/>
    <col min="4" max="4" width="30.5546875" bestFit="1" customWidth="1"/>
    <col min="5" max="5" width="10.44140625" bestFit="1" customWidth="1"/>
    <col min="6" max="6" width="9.33203125" bestFit="1" customWidth="1"/>
    <col min="7" max="7" width="9" bestFit="1" customWidth="1"/>
  </cols>
  <sheetData>
    <row r="2" spans="2:9" ht="17.399999999999999">
      <c r="B2" s="2"/>
      <c r="C2" s="1">
        <v>31</v>
      </c>
      <c r="D2" s="42" t="s">
        <v>40</v>
      </c>
      <c r="E2" s="2"/>
      <c r="F2" s="2"/>
      <c r="G2" s="2"/>
      <c r="H2" s="15"/>
      <c r="I2" s="15"/>
    </row>
    <row r="3" spans="2:9" ht="26.4">
      <c r="B3" s="2"/>
      <c r="C3" s="1"/>
      <c r="D3" s="37" t="s">
        <v>3</v>
      </c>
      <c r="E3" s="38" t="s">
        <v>4</v>
      </c>
      <c r="F3" s="39" t="s">
        <v>29</v>
      </c>
      <c r="G3" s="38" t="s">
        <v>30</v>
      </c>
      <c r="H3" s="38" t="s">
        <v>1</v>
      </c>
      <c r="I3" s="15"/>
    </row>
    <row r="4" spans="2:9">
      <c r="B4" s="2"/>
      <c r="C4" s="4"/>
      <c r="D4" s="31" t="s">
        <v>5</v>
      </c>
      <c r="E4" s="32">
        <v>151630</v>
      </c>
      <c r="F4" s="30">
        <v>4.25</v>
      </c>
      <c r="G4" s="28">
        <v>40</v>
      </c>
      <c r="H4" s="28">
        <v>40</v>
      </c>
      <c r="I4" s="16"/>
    </row>
    <row r="5" spans="2:9">
      <c r="B5" s="2"/>
      <c r="C5" s="4">
        <v>0.75</v>
      </c>
      <c r="D5" s="31" t="s">
        <v>6</v>
      </c>
      <c r="E5" s="32">
        <v>20625</v>
      </c>
      <c r="F5" s="30">
        <v>4.5</v>
      </c>
      <c r="G5" s="28"/>
      <c r="H5" s="29"/>
      <c r="I5" s="16"/>
    </row>
    <row r="6" spans="2:9">
      <c r="B6" s="2"/>
      <c r="C6" s="4"/>
      <c r="D6" s="31" t="s">
        <v>7</v>
      </c>
      <c r="E6" s="32">
        <v>10426</v>
      </c>
      <c r="F6" s="30">
        <v>12</v>
      </c>
      <c r="G6" s="28"/>
      <c r="H6" s="29"/>
      <c r="I6" s="16"/>
    </row>
    <row r="7" spans="2:9">
      <c r="B7" s="2"/>
      <c r="C7" s="4"/>
      <c r="D7" s="31" t="s">
        <v>8</v>
      </c>
      <c r="E7" s="32">
        <v>14894</v>
      </c>
      <c r="F7" s="30">
        <v>90</v>
      </c>
      <c r="G7" s="28">
        <v>180</v>
      </c>
      <c r="H7" s="29"/>
      <c r="I7" s="16"/>
    </row>
    <row r="8" spans="2:9">
      <c r="B8" s="2"/>
      <c r="C8" s="7"/>
      <c r="D8" s="19" t="s">
        <v>39</v>
      </c>
      <c r="E8" s="20">
        <v>4</v>
      </c>
      <c r="F8" s="2"/>
      <c r="G8" s="2"/>
      <c r="H8" s="18"/>
      <c r="I8" s="18"/>
    </row>
    <row r="9" spans="2:9">
      <c r="B9" s="2"/>
      <c r="C9" s="7"/>
      <c r="D9" s="40" t="s">
        <v>9</v>
      </c>
      <c r="E9" s="41">
        <v>81.438415159345396</v>
      </c>
      <c r="F9" s="2"/>
      <c r="G9" s="2"/>
      <c r="H9" s="2"/>
      <c r="I9" s="2"/>
    </row>
    <row r="10" spans="2:9">
      <c r="B10" s="2"/>
      <c r="C10" s="7"/>
      <c r="D10" s="40" t="s">
        <v>10</v>
      </c>
      <c r="E10" s="41">
        <v>12.522221250801426</v>
      </c>
      <c r="F10" s="2"/>
      <c r="G10" s="2"/>
      <c r="H10" s="2"/>
      <c r="I10" s="2"/>
    </row>
    <row r="11" spans="2:9">
      <c r="B11" s="2"/>
      <c r="C11" s="7"/>
      <c r="D11" s="40" t="s">
        <v>11</v>
      </c>
      <c r="E11" s="41">
        <v>18.005392464796785</v>
      </c>
      <c r="F11" s="2"/>
      <c r="G11" s="2"/>
      <c r="H11" s="2"/>
      <c r="I11" s="2"/>
    </row>
    <row r="12" spans="2:9">
      <c r="B12" s="2"/>
      <c r="C12" s="7"/>
      <c r="D12" s="40" t="s">
        <v>12</v>
      </c>
      <c r="E12" s="41">
        <v>46.345514950166113</v>
      </c>
      <c r="F12" s="2"/>
      <c r="G12" s="2"/>
      <c r="H12" s="2"/>
      <c r="I12" s="2"/>
    </row>
    <row r="13" spans="2:9">
      <c r="B13" s="2"/>
      <c r="C13" s="7"/>
      <c r="D13" s="33" t="s">
        <v>36</v>
      </c>
      <c r="E13" s="34">
        <v>158.31154382510971</v>
      </c>
      <c r="F13" s="3"/>
      <c r="G13" s="3"/>
      <c r="H13" s="3"/>
      <c r="I13" s="3"/>
    </row>
    <row r="14" spans="2:9">
      <c r="B14" s="2"/>
      <c r="C14" s="7"/>
      <c r="D14" s="33" t="s">
        <v>38</v>
      </c>
      <c r="E14" s="34">
        <v>29920.881782945733</v>
      </c>
      <c r="F14" s="3"/>
      <c r="G14" s="3"/>
      <c r="H14" s="3"/>
      <c r="I14" s="3"/>
    </row>
    <row r="15" spans="2:9">
      <c r="B15" s="2"/>
      <c r="C15" s="7"/>
      <c r="D15" s="40" t="s">
        <v>37</v>
      </c>
      <c r="E15" s="41">
        <v>175.90171536123302</v>
      </c>
      <c r="F15" s="5"/>
      <c r="G15" s="5"/>
      <c r="H15" s="5"/>
      <c r="I15" s="5"/>
    </row>
    <row r="16" spans="2:9">
      <c r="B16" s="2"/>
      <c r="C16" s="7"/>
      <c r="D16" s="21" t="s">
        <v>26</v>
      </c>
      <c r="E16" s="22">
        <v>0.1</v>
      </c>
      <c r="F16" s="6"/>
      <c r="G16" s="6"/>
      <c r="H16" s="6"/>
      <c r="I16" s="6"/>
    </row>
    <row r="17" spans="2:9">
      <c r="B17" s="2"/>
      <c r="C17" s="7"/>
      <c r="D17" s="21" t="s">
        <v>27</v>
      </c>
      <c r="E17" s="22">
        <v>0.05</v>
      </c>
      <c r="F17" s="6"/>
      <c r="G17" s="6"/>
      <c r="H17" s="6"/>
      <c r="I17" s="6"/>
    </row>
    <row r="18" spans="2:9">
      <c r="B18" s="2"/>
      <c r="C18" s="7"/>
      <c r="D18" s="21" t="s">
        <v>0</v>
      </c>
      <c r="E18" s="22">
        <v>0.86</v>
      </c>
      <c r="F18" s="6"/>
      <c r="G18" s="6"/>
      <c r="H18" s="6"/>
      <c r="I18" s="6"/>
    </row>
    <row r="19" spans="2:9">
      <c r="B19" s="2"/>
      <c r="C19" s="7"/>
      <c r="D19" s="21" t="s">
        <v>28</v>
      </c>
      <c r="E19" s="23">
        <v>189</v>
      </c>
      <c r="F19" s="2" t="s">
        <v>41</v>
      </c>
      <c r="G19" s="2"/>
      <c r="H19" s="2"/>
      <c r="I19" s="2"/>
    </row>
    <row r="20" spans="2:9">
      <c r="B20" s="2"/>
      <c r="C20" s="7"/>
      <c r="D20" s="21" t="s">
        <v>31</v>
      </c>
      <c r="E20" s="23">
        <v>9</v>
      </c>
      <c r="F20" s="2" t="s">
        <v>41</v>
      </c>
      <c r="G20" s="2"/>
      <c r="H20" s="2"/>
      <c r="I20" s="2"/>
    </row>
    <row r="21" spans="2:9">
      <c r="B21" s="2"/>
      <c r="C21" s="7"/>
      <c r="D21" s="21" t="s">
        <v>32</v>
      </c>
      <c r="E21" s="23">
        <v>21</v>
      </c>
      <c r="F21" s="2" t="s">
        <v>41</v>
      </c>
      <c r="G21" s="2"/>
      <c r="H21" s="2"/>
      <c r="I21" s="2"/>
    </row>
    <row r="22" spans="2:9">
      <c r="B22" s="2"/>
      <c r="C22" s="7"/>
      <c r="D22" s="21" t="s">
        <v>33</v>
      </c>
      <c r="E22" s="23">
        <v>9</v>
      </c>
      <c r="F22" s="2" t="s">
        <v>41</v>
      </c>
      <c r="G22" s="2"/>
      <c r="H22" s="2"/>
      <c r="I22" s="2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Расчет численности</vt:lpstr>
      <vt:lpstr>Потреб тек</vt:lpstr>
      <vt:lpstr>СРОА v2</vt:lpstr>
      <vt:lpstr>Группа 1 v1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2026-07-07T09:27:41Z</dcterms:modified>
</cp:coreProperties>
</file>