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писание" sheetId="1" r:id="rId4"/>
    <sheet state="visible" name="Отчет" sheetId="2" r:id="rId5"/>
    <sheet state="hidden" name="Лист2" sheetId="3" r:id="rId6"/>
    <sheet state="hidden" name="Лист3" sheetId="4" r:id="rId7"/>
    <sheet state="visible" name="Total" sheetId="5" r:id="rId8"/>
    <sheet state="visible" name="Указание" sheetId="6" r:id="rId9"/>
    <sheet state="visible" name="справочник" sheetId="7" r:id="rId10"/>
  </sheets>
  <definedNames>
    <definedName hidden="1" localSheetId="0" name="Z_00DC845B_FB42_4917_82FC_DEAD08319A32_.wvu.FilterData">'Описание'!$A$3:$P$3630</definedName>
    <definedName hidden="1" localSheetId="0" name="Z_3192FFC3_21B4_4B77_9591_E3FE98972CD6_.wvu.FilterData">'Описание'!$A$3:$P$3630</definedName>
    <definedName hidden="1" localSheetId="0" name="Z_8B221DB3_D61E_4DB0_AD43_EEE21F9FAA0D_.wvu.FilterData">'Описание'!$A$3:$P$3630</definedName>
    <definedName hidden="1" localSheetId="0" name="Z_15E8139B_32D3_46C2_B4A5_67956453683F_.wvu.FilterData">'Описание'!$A$3:$P$3630</definedName>
  </definedNames>
  <calcPr/>
  <customWorkbookViews>
    <customWorkbookView activeSheetId="0" maximized="1" windowHeight="0" windowWidth="0" guid="{00DC845B-FB42-4917-82FC-DEAD08319A32}" name="Фильтр 1"/>
    <customWorkbookView activeSheetId="0" maximized="1" windowHeight="0" windowWidth="0" guid="{3192FFC3-21B4-4B77-9591-E3FE98972CD6}" name="Фильтр 2"/>
    <customWorkbookView activeSheetId="0" maximized="1" windowHeight="0" windowWidth="0" guid="{8B221DB3-D61E-4DB0-AD43-EEE21F9FAA0D}" name="Фильтр 3"/>
    <customWorkbookView activeSheetId="0" maximized="1" windowHeight="0" windowWidth="0" guid="{15E8139B-32D3-46C2-B4A5-67956453683F}" name="Фильтр 4"/>
  </customWorkbookViews>
  <extLst>
    <ext uri="GoogleSheetsCustomDataVersion2">
      <go:sheetsCustomData xmlns:go="http://customooxmlschemas.google.com/" r:id="rId11" roundtripDataChecksum="m/RRzab9lSUoFtGCHxxVt91vzE6qJKE9J+6honwMavA="/>
    </ext>
  </extLst>
</workbook>
</file>

<file path=xl/sharedStrings.xml><?xml version="1.0" encoding="utf-8"?>
<sst xmlns="http://schemas.openxmlformats.org/spreadsheetml/2006/main" count="34676" uniqueCount="4842">
  <si>
    <t>п.п. №</t>
  </si>
  <si>
    <t>Наименование структурного подразделения</t>
  </si>
  <si>
    <t>Филиал</t>
  </si>
  <si>
    <t>Населенный пункт</t>
  </si>
  <si>
    <t>Регион</t>
  </si>
  <si>
    <t>Январь</t>
  </si>
  <si>
    <t>Февраль</t>
  </si>
  <si>
    <t>УКАЗАНИЯ
о принятии мер по устранению выявленных нарушений по безопасности и охране труда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</si>
  <si>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</si>
  <si>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</si>
  <si>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</si>
  <si>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</si>
  <si>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</si>
  <si>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</si>
  <si>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</si>
  <si>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</si>
  <si>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</si>
  <si>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№</t>
  </si>
  <si>
    <t>Декабрь</t>
  </si>
  <si>
    <t>Дата</t>
  </si>
  <si>
    <t>№ указания</t>
  </si>
  <si>
    <t>План</t>
  </si>
  <si>
    <t>Факт</t>
  </si>
  <si>
    <t>Область</t>
  </si>
  <si>
    <t>Указание (№, дата)</t>
  </si>
  <si>
    <t>Город/Район</t>
  </si>
  <si>
    <t>Указание оформил</t>
  </si>
  <si>
    <t>Акт приостановки</t>
  </si>
  <si>
    <t>Объект с адресом</t>
  </si>
  <si>
    <t>Категория нарушения</t>
  </si>
  <si>
    <t>Описание выявленных нарушений и требования по их устранению</t>
  </si>
  <si>
    <t>Ссылка на законодательство</t>
  </si>
  <si>
    <t>Срок исполнения</t>
  </si>
  <si>
    <t>Статус исполнения</t>
  </si>
  <si>
    <t>Примечание</t>
  </si>
  <si>
    <t>кто выдал</t>
  </si>
  <si>
    <t>кому выдано</t>
  </si>
  <si>
    <t>Столбец 1</t>
  </si>
  <si>
    <t>Отчет по устранению замечаний по проверкам Отдела БиОТ</t>
  </si>
  <si>
    <t>ДРБ</t>
  </si>
  <si>
    <t>Костанайская</t>
  </si>
  <si>
    <t>г.Аркалык</t>
  </si>
  <si>
    <t>ЦТО МС ДЭСД</t>
  </si>
  <si>
    <t>Обучение и инструктажи</t>
  </si>
  <si>
    <t>Журнал регистрации инструктажа по пожарной безопасности не проведен повторный инструктаж за 1 квартад</t>
  </si>
  <si>
    <t>ОДС</t>
  </si>
  <si>
    <t>г.Костанай</t>
  </si>
  <si>
    <t>п.81 Правила проведения обучения, инструктирования и проверки знаний работников АО «Казахтелеком» по вопросам безопасности и охраны труда  Распоряжение № 253 от 31.10.2025 Приложение 7</t>
  </si>
  <si>
    <t>Северный</t>
  </si>
  <si>
    <t>20.01.2026г</t>
  </si>
  <si>
    <t>исполнено</t>
  </si>
  <si>
    <t>12 от 22.01.2026</t>
  </si>
  <si>
    <t>Нурманов К.А.</t>
  </si>
  <si>
    <t>Филиалы</t>
  </si>
  <si>
    <t>Инженер ОБиОТ Северного региона Адырбаев Ж.А.</t>
  </si>
  <si>
    <t>Региональному мененджеру ДРБ ДИР Савину С.Л.</t>
  </si>
  <si>
    <t>Период</t>
  </si>
  <si>
    <t>35 от 12.02.2026</t>
  </si>
  <si>
    <t xml:space="preserve">Кому:  </t>
  </si>
  <si>
    <t>116 от 30.03.2026</t>
  </si>
  <si>
    <t xml:space="preserve">130 от 17.04.2026, 155 от 30.04.2026 </t>
  </si>
  <si>
    <t>№ 192 от 29.05.2026</t>
  </si>
  <si>
    <t>№196 от 03.06.2026</t>
  </si>
  <si>
    <t>Вазарцева В.А.</t>
  </si>
  <si>
    <t>№240 от 03.07.2026</t>
  </si>
  <si>
    <r>
      <rPr>
        <rFont val="Calibri"/>
        <color rgb="FFFF0000"/>
        <sz val="16.0"/>
      </rPr>
      <t xml:space="preserve">В ПОЛЕ "УКАЗАНИЯ №" -
 </t>
    </r>
    <r>
      <rPr>
        <rFont val="Calibri"/>
        <b/>
        <color rgb="FFFF0000"/>
        <sz val="16.0"/>
      </rPr>
      <t>ВСТАВЬТЕ номер</t>
    </r>
  </si>
  <si>
    <t>Журнал регистрации инструктажа на рабочем месте не проведен повторный инструктаж за 1 квартад</t>
  </si>
  <si>
    <t>п.51 Правила проведения обучения, инструктирования и проверки знаний работников АО «Казахтелеком» по вопросам безопасности и охраны труда  Распоряжение № 253 от 31.10.2025 Приложение 7</t>
  </si>
  <si>
    <t xml:space="preserve">УКАЗАНИЕ № </t>
  </si>
  <si>
    <t>ЦЭиК ДЭСД</t>
  </si>
  <si>
    <t>Отдела безопасности и охраны труда Северного региона ДПБ филиала АО «Казахтелеком»</t>
  </si>
  <si>
    <t>27 от 09.02.2026</t>
  </si>
  <si>
    <t>итого</t>
  </si>
  <si>
    <t>на контроле</t>
  </si>
  <si>
    <t>153 от 24.04.2026</t>
  </si>
  <si>
    <t>Промышленная безопасность</t>
  </si>
  <si>
    <t>просрочено</t>
  </si>
  <si>
    <t>В помещении склада ЦРУ кабель находится на полу</t>
  </si>
  <si>
    <t>Правила пожарной безопасности АО "Казахтелеком" СТ АО 80429-1/038, Раздел 7 п.7.3 п.п.17</t>
  </si>
  <si>
    <t xml:space="preserve">от </t>
  </si>
  <si>
    <t>№226 от 26.06.2026</t>
  </si>
  <si>
    <t>Производственная санитария</t>
  </si>
  <si>
    <t>В помещении склада требуется ремонт (трещины на стенах, с потолка осыпается штукатурка)</t>
  </si>
  <si>
    <t>п3,п.17 ст.22 ТК РК</t>
  </si>
  <si>
    <t>ЦТПСР ДЭСД</t>
  </si>
  <si>
    <t>17 от 26.01.2026</t>
  </si>
  <si>
    <t>140 от 16.04.2026</t>
  </si>
  <si>
    <t>Пожарная безопасность</t>
  </si>
  <si>
    <t>Отсутствует табличка с указанием категории помещения и не указан ответственный работник</t>
  </si>
  <si>
    <t>П12 Правила пожарной безопасности, утв.Приказом министра по ЧС РК от 21.02.2022г №55</t>
  </si>
  <si>
    <t>№269 от 28.07.2026</t>
  </si>
  <si>
    <t>В соответствии с подпунктом 3) пункта 4 статьи 202 Трудового кодекса Республики Казахстан от 23 ноября 2015 года требую устранить следующие нарушения требований безопасности и охраны труда:</t>
  </si>
  <si>
    <r>
      <rPr>
        <rFont val="Calibri"/>
        <color rgb="FFFF0000"/>
        <sz val="16.0"/>
      </rPr>
      <t xml:space="preserve">ВСЕ ОСТАЛЬНЫЕ ПОЛЯ ТРЕБУЮЩИЕ РЕДАКТИРОВАНИЯ - 
</t>
    </r>
    <r>
      <rPr>
        <rFont val="Calibri"/>
        <b/>
        <color rgb="FFFF0000"/>
        <sz val="16.0"/>
      </rPr>
      <t>НЕ ЗАПОЛНЯТЬ</t>
    </r>
  </si>
  <si>
    <t>ТУСМ-8</t>
  </si>
  <si>
    <t>СКО</t>
  </si>
  <si>
    <t>Тайыншинский район</t>
  </si>
  <si>
    <t>г.Тайынша</t>
  </si>
  <si>
    <t>19 от 29.01.2026</t>
  </si>
  <si>
    <t>Электробезопасность</t>
  </si>
  <si>
    <t>№ п/п</t>
  </si>
  <si>
    <t>В зале обслуживания населения крышка штепсельной розетки напряжением 220В не закреплена</t>
  </si>
  <si>
    <t>Устранено в ходе проверки</t>
  </si>
  <si>
    <t>Выявленные нарушения и требования 
 по их устранению</t>
  </si>
  <si>
    <t>Основание (законодательство)</t>
  </si>
  <si>
    <t>Инженер 1 категории ОБиОТ Северного региона Поплавский Е.С.</t>
  </si>
  <si>
    <t>Сроки исполнения</t>
  </si>
  <si>
    <t>124 от 09.04.2026</t>
  </si>
  <si>
    <t>Коммерческому директору В2С сегмента Северного региона   Ляпуновой А.В.</t>
  </si>
  <si>
    <t>Примечания</t>
  </si>
  <si>
    <t>КУ</t>
  </si>
  <si>
    <t>№241 от 07.07.2026</t>
  </si>
  <si>
    <t>СФ</t>
  </si>
  <si>
    <t xml:space="preserve">В административном здании ЛТЦ, цокольном этаже планы эвакуации при пожаре не актуальны </t>
  </si>
  <si>
    <t>Пункт 6 Правил пожарной безопасности, утвержденных приказом МЧС РК от 21 февраля 2022 года № 55</t>
  </si>
  <si>
    <t>СТУиП ДЭСД</t>
  </si>
  <si>
    <t>Региональному директору СФ Северного региона Мергенову А.К.</t>
  </si>
  <si>
    <t>122 от 13.04.2026</t>
  </si>
  <si>
    <t>Джурина Н.В.</t>
  </si>
  <si>
    <t>ДИТ</t>
  </si>
  <si>
    <t>Пожарный щит на территории ЛТЦ: в ящике отсутствует песок</t>
  </si>
  <si>
    <t>Пункт 16.11 ПРАВИЛ ПОЖАРНОЙ БЕЗОПАСНОСТИ В АО «КАЗАХТЕЛЕКОМ», СТ АО 80429 – 1/038 – 2024</t>
  </si>
  <si>
    <t>СЭиРСТ ДЭСД</t>
  </si>
  <si>
    <t>80 от 12.03.2026</t>
  </si>
  <si>
    <t>ДАННЫЕ ВНОСИТЬ В ЛИСТЕ "ОПИСАНИЕ"</t>
  </si>
  <si>
    <t>В гаражном боксе №2-3 обваливается потолок, срочно требуется ремонт</t>
  </si>
  <si>
    <t>подпункт 1), пункт 2, ст.182 ТК РК</t>
  </si>
  <si>
    <t>№225 от 25.06.2026</t>
  </si>
  <si>
    <t>Повторно</t>
  </si>
  <si>
    <t>№278 от 05.08.2026</t>
  </si>
  <si>
    <t>ДКБ</t>
  </si>
  <si>
    <t>ДЭРТИ</t>
  </si>
  <si>
    <t>В гаражном боксе №2-3 не работает пожарно-охранная сигнализация, отсутствует датчик</t>
  </si>
  <si>
    <t>В гаражном боксе №2-3 штепсельная розетка не закреплена к стене</t>
  </si>
  <si>
    <t>Подпункт 1), пункт 2, ст.182 ТК РК</t>
  </si>
  <si>
    <t>УОД ДЭСД</t>
  </si>
  <si>
    <t>О выполнении указания по истечении 3 дней после указанных в нем сроков</t>
  </si>
  <si>
    <t>ДЦБ</t>
  </si>
  <si>
    <t>представить письменное сообщение с приложением фото в ОБиОТ региона (работнику который выдал Указание)</t>
  </si>
  <si>
    <t>№234 от 01.07.2026</t>
  </si>
  <si>
    <t>Транспортная безопасность</t>
  </si>
  <si>
    <t>Транспортные средства не оснащены наклейками «360°»</t>
  </si>
  <si>
    <t>Распоряжение №288 от 03.12.2025 Стандарт по обеспечению безопасной эксплуатации транспортных средств АО "Казахтелеком" ДПБ/СТ -20-02-02, Приложение 7.</t>
  </si>
  <si>
    <t>В соответствии с пунктом 4 статьи 202 ТК РК указания по БиОТ обязательны к исполнению работниками Общества</t>
  </si>
  <si>
    <t>ЦТО</t>
  </si>
  <si>
    <t>Указание выдал</t>
  </si>
  <si>
    <t>16 от 26.01.2026</t>
  </si>
  <si>
    <t>36 от 20.02.2026</t>
  </si>
  <si>
    <t>85 от 16.03.2026</t>
  </si>
  <si>
    <t>123 от 06.04.2026</t>
  </si>
  <si>
    <t>ЦА</t>
  </si>
  <si>
    <t>№ 178 от 28.05.2026</t>
  </si>
  <si>
    <t>212 от 15.06.2026</t>
  </si>
  <si>
    <t>Охрана здоровья и гигиена ра рабочем месте</t>
  </si>
  <si>
    <t>В душевых отсутствуют резиновые либо пластиковые коврики, полки, крючки для банных принадлежностей</t>
  </si>
  <si>
    <t>Пункт 6.8 Требований к санитарно-гигиеническим помещениям в филиалах АО "Казахтелеком"</t>
  </si>
  <si>
    <t>№250 от 20.07.2026</t>
  </si>
  <si>
    <t>ЦПХО</t>
  </si>
  <si>
    <t>(подпись) (Ф.И.О.)</t>
  </si>
  <si>
    <t>18 от 27.01.2026</t>
  </si>
  <si>
    <t>Не производится откачка септика</t>
  </si>
  <si>
    <t xml:space="preserve">Подпункт 4), пункт 2, ст.182 ТК РК </t>
  </si>
  <si>
    <t xml:space="preserve">Указание получил </t>
  </si>
  <si>
    <t>152 от 23.04.2026</t>
  </si>
  <si>
    <t>№262 от 28.07.2026</t>
  </si>
  <si>
    <t>ДПБ</t>
  </si>
  <si>
    <t>Дизельная: не проводится профилактика в помещении и на оборудовании</t>
  </si>
  <si>
    <t xml:space="preserve">Пункт 11.1 Правил по БиОТ в помещениях с установленным телекоммуникационным оборудованием 
СТ АО 80429 – 1/034 – 2024
</t>
  </si>
  <si>
    <t>(подпись)    (Ф.И.О)</t>
  </si>
  <si>
    <t xml:space="preserve">Директору СК ДЭСД Елисееву С.Г. </t>
  </si>
  <si>
    <t>№ 163 от 19.05.2026</t>
  </si>
  <si>
    <t>Дизельная: не работает аварийное освещение</t>
  </si>
  <si>
    <t xml:space="preserve">Распоряжение №253 от 31.10.2025г.(приложение 3)
Правила по безопасности и охране труда при работе в помещениях с установленным телекоммуникационным оборудованием. Пункт 189
</t>
  </si>
  <si>
    <t>ДУП</t>
  </si>
  <si>
    <t>№ 179 от 28.05.2026</t>
  </si>
  <si>
    <t xml:space="preserve">В помещении старой дизельной оголены и не упорядочены электрические провода и кабели. Электрический щиток не закрыт </t>
  </si>
  <si>
    <t xml:space="preserve">Распоряжение №253 от 31.10.2025г.(приложение 3)
Правила по безопасности и охране труда при работе в помещениях с установленным телекоммуникационным оборудованием. Пункты 46, 47
</t>
  </si>
  <si>
    <t>ЦРУ ДИР</t>
  </si>
  <si>
    <t>30 от 11.02.2026</t>
  </si>
  <si>
    <t>128 от 10.04.2026</t>
  </si>
  <si>
    <t>№214 от 16.06.2026</t>
  </si>
  <si>
    <t>ПСС, ЦАП</t>
  </si>
  <si>
    <t>ДТК</t>
  </si>
  <si>
    <t>В КСУ перед ВКО напряжением выше 42 В переменного тока отсутствует резиновый диэлектрический коврик</t>
  </si>
  <si>
    <t>20 от 30.01.2026</t>
  </si>
  <si>
    <t xml:space="preserve">Распоряжение №253 от 31.10.2025г.(приложение 3)
Правила по безопасности и охране труда при работе в помещениях с установленным телекоммуникационным оборудованием. Пункт 55
</t>
  </si>
  <si>
    <t>129 от 15.04.2026</t>
  </si>
  <si>
    <t>Джрина Н.В.</t>
  </si>
  <si>
    <t>№235 от 01.07.2026</t>
  </si>
  <si>
    <t>ЦКП</t>
  </si>
  <si>
    <t>31 от 16.02.2026</t>
  </si>
  <si>
    <t>В помещении монтерской комнаты не работает сушильный шкаф для одежды и обуви</t>
  </si>
  <si>
    <t>СТ АО 80429 – 1/019 –2024 Требования к санитарно-гигиеническим помещениям в филиалах АО «Казахтелеком», пункт 6.3</t>
  </si>
  <si>
    <t>УИиТР</t>
  </si>
  <si>
    <t>39 от 20.02.2026</t>
  </si>
  <si>
    <t>СИЗ</t>
  </si>
  <si>
    <t>Вновь принятые электромонтеры ЛСЭ Седлецкий Г.В., Петрухин А.Н. не обеспечены ручным инструментом</t>
  </si>
  <si>
    <t>154 от 27.04.2026</t>
  </si>
  <si>
    <t xml:space="preserve">Распоряжение №200 от 03.09.2025г.(приложение 1)
Правила по безопасности и охране труда при работе на воздушных линиях связи. 
Пункт 4
</t>
  </si>
  <si>
    <t>№221 от 22.06.2026</t>
  </si>
  <si>
    <t>№285 от 17.08.2026</t>
  </si>
  <si>
    <t>ОКиСК</t>
  </si>
  <si>
    <t>На момент проверки у электромонтера ЛСЭ Оспан Н.К. не рабочий индикатор напряжения</t>
  </si>
  <si>
    <t xml:space="preserve">Распоряжение №200 от 03.09.2025г.(приложение 1)
Правила по безопасности и охране труда при работе на воздушных линиях связи. 
Пункт 11, подпункт 3
</t>
  </si>
  <si>
    <t>191 от 28.05.2026</t>
  </si>
  <si>
    <t>ГВБ</t>
  </si>
  <si>
    <t>На момент проверки у инженера по ТОО СТ Беляева Д.О. отсутствовал индикатор напряжения</t>
  </si>
  <si>
    <t>СП</t>
  </si>
  <si>
    <t>основные док-ты по БиОТ (приказы распоряжения)</t>
  </si>
  <si>
    <t>В карточках формы МБ-6 нет росписей работников о факте сдачи изношенной спец.одежды</t>
  </si>
  <si>
    <t xml:space="preserve">Распоряжение №271 от 19.11.2025г.
Регламент обеспечения СИЗ работников АО «Казахтелеком». Пункт 17
</t>
  </si>
  <si>
    <t>Карасуский район</t>
  </si>
  <si>
    <t>Карасу</t>
  </si>
  <si>
    <t>Комната приема пищи на 2 этаже Отсутствуют раковины.</t>
  </si>
  <si>
    <t xml:space="preserve">П. 6.11 «Требования к санитарно-гигиеническим помещениям в филиалах АО "Казахтелеком"»
СТ АО 80429 – 1/019 –2024
</t>
  </si>
  <si>
    <t>Ведущий инженер ОБиОТ Северного региона Книга А.В.</t>
  </si>
  <si>
    <t>Региональному директору СР СФ Мергенову А.К.</t>
  </si>
  <si>
    <t>ЛТУ, ЦЭиК, ЦТПСР</t>
  </si>
  <si>
    <t>с.Федоровка, Федоровский р-н</t>
  </si>
  <si>
    <t>110 от 31.03.2026</t>
  </si>
  <si>
    <t>№209 от 09.06.2026</t>
  </si>
  <si>
    <t>Коридор 2-го этажа. Отсутствует световой знак пожарной безопасности «Выход» на запасном выходе.</t>
  </si>
  <si>
    <t>П. 35 Правила пожарной безопасности, утв. Приказом Министра по чрезвычайным ситуациям Республики Казахстан от 21 февраля 2022 года № 55</t>
  </si>
  <si>
    <t>СЗ № VAVA-DX2DJ6 от 17.08.2026</t>
  </si>
  <si>
    <t>перенос на сентябрь</t>
  </si>
  <si>
    <t>ГП ЦРК</t>
  </si>
  <si>
    <t>В местах размещения огнетушителей отсутствуют соответствующие указательные знаки.</t>
  </si>
  <si>
    <t>П. 18 Правила пожарной безопасности, утв. Приказом Министра по чрезвычайным ситуациям Республики Казахстан от 21 февраля 2022 года № 55</t>
  </si>
  <si>
    <t>№207 от 08.06.2026</t>
  </si>
  <si>
    <t>ЦПХО, ЦТО</t>
  </si>
  <si>
    <t>111 от 31.03.2026</t>
  </si>
  <si>
    <t>Не пересмотрены инструкции по БиОТ в СФ (2020г)</t>
  </si>
  <si>
    <t xml:space="preserve">П. 19 Правила разработки, утверждения и пересмотра инструкции по безопасности
и охране труда работодателем Утверждены приказом Министра
здравоохранения и социального
развития Республики Казахстан
от 30 ноября 2015 года № 927
</t>
  </si>
  <si>
    <t>№208 от 08.06.2026</t>
  </si>
  <si>
    <t>Наряд-допуска</t>
  </si>
  <si>
    <t>Складские помещения не оборудованы стеллажами. Под склады используются производственные помещения с деревянными самодельными стеллажами, не обработанными огнезащитным составом.</t>
  </si>
  <si>
    <t>ЛТЦ, ЦЭиК, ЦТПСР</t>
  </si>
  <si>
    <t>П. 7 Требования к эксплуатации стеллажей    СТ АО 80429-1/043-2024. п. 21 Правила пожарной безопасности, утв. Приказом Министра по чрезвычайным ситуациям Республики Казахстан от 21 февраля 2022 года № 55</t>
  </si>
  <si>
    <t>п.Карабалык, Карабалыкский р-н</t>
  </si>
  <si>
    <t>АР</t>
  </si>
  <si>
    <t>Районы</t>
  </si>
  <si>
    <t>г.Алматы</t>
  </si>
  <si>
    <t>г.Конаев</t>
  </si>
  <si>
    <t>г.Талдыкорган</t>
  </si>
  <si>
    <t>г.Текели</t>
  </si>
  <si>
    <t>112 от 31.03.2026</t>
  </si>
  <si>
    <t>Енбекшиказахский район</t>
  </si>
  <si>
    <t>Карасайский район</t>
  </si>
  <si>
    <t>Кегенский район</t>
  </si>
  <si>
    <t>Балхашский район</t>
  </si>
  <si>
    <t>Талгарский район</t>
  </si>
  <si>
    <t>№210 от 10.06.2026</t>
  </si>
  <si>
    <t>Наружная пожарная лестница здания. Не проводятся контрольные и эксплуатационные испытания.</t>
  </si>
  <si>
    <t>Жамбылский район</t>
  </si>
  <si>
    <t xml:space="preserve">П. 26 Правила пожарной безопасности, утв. Приказом Министра по чрезвычайным ситуациям Республики Казахстан от 21 февраля 2022 года № 55. П. 7 СТ РК 2218-2012 
Конструкции строительные металлические. Лестницы пожарные наружные стационарные и ограждения кровли. Общие технические условия.
</t>
  </si>
  <si>
    <t>Илийский район</t>
  </si>
  <si>
    <t>Раимбекский район</t>
  </si>
  <si>
    <t>Уйгурский район</t>
  </si>
  <si>
    <t>Саркандский район</t>
  </si>
  <si>
    <t>Алакольский район</t>
  </si>
  <si>
    <t>Панфиловский район</t>
  </si>
  <si>
    <t>Аксуйский район</t>
  </si>
  <si>
    <t>Ескельдинский район</t>
  </si>
  <si>
    <t>Каратальский район</t>
  </si>
  <si>
    <t>Кербулакский район</t>
  </si>
  <si>
    <t>Коксуйский район</t>
  </si>
  <si>
    <t>В гараже 1 и помещении архива отсутствует пожарная сигнализация</t>
  </si>
  <si>
    <t>П. 6 Правила пожарной безопасности, утв. Приказом Министра по чрезвычайным ситуациям Республики Казахстан от 21 февраля 2022 года № 55</t>
  </si>
  <si>
    <t>ВР</t>
  </si>
  <si>
    <t>г.Усть-Каменогорск</t>
  </si>
  <si>
    <t>Начальник Отдела БиОТ Северного региона Сапрыкин А.А.</t>
  </si>
  <si>
    <t>г.Семей</t>
  </si>
  <si>
    <t>Ведущий инженер ОБиОТ Северного региона Ванин М.М.</t>
  </si>
  <si>
    <t>г.Павлодар</t>
  </si>
  <si>
    <t>Ведущий инженер ОБиОТ Северного региона Джурина Н.В.</t>
  </si>
  <si>
    <t>№216 от 12.06.2026</t>
  </si>
  <si>
    <t>г.Экибастуз</t>
  </si>
  <si>
    <t>г.Аксу</t>
  </si>
  <si>
    <t>Инженер 2 категории ОБиОТ Северного региона Платонова Е.В.</t>
  </si>
  <si>
    <t>г.Риддер</t>
  </si>
  <si>
    <t>Инженер 1 категории ОБиОТ Северного региона Ляшенко А.Л.</t>
  </si>
  <si>
    <t>Алтайский район</t>
  </si>
  <si>
    <t>В гаражах отсутствует схема расстановки автотранспорта и указателями путей движения автомобилей к эвакуационным выездам.</t>
  </si>
  <si>
    <t>Глубоковский район</t>
  </si>
  <si>
    <t>п.1072 приказа Министра по чрезвычайным ситуациям Республики Казахстан от21февраля 2022 года № 55 Об утверждении Правил пожарной безопасности</t>
  </si>
  <si>
    <t>Инженер 1 категории ОБиОТ Северного региона Шаймарданов А.С.</t>
  </si>
  <si>
    <t>Зайсанский район</t>
  </si>
  <si>
    <t>Катон-Карагайский район</t>
  </si>
  <si>
    <t>Инженер 2 категории ОБиОТ Северного региона Нурманов К.А.</t>
  </si>
  <si>
    <t>Куршимский район</t>
  </si>
  <si>
    <t>Инженер 1 категории ОБиОТ Северного региона Вазарцева В.А.</t>
  </si>
  <si>
    <t>Самарский район</t>
  </si>
  <si>
    <t>Уланский район</t>
  </si>
  <si>
    <t>Шемонаихинский район</t>
  </si>
  <si>
    <t>Улкен Нарынский район</t>
  </si>
  <si>
    <t>Абайский район</t>
  </si>
  <si>
    <t>113 от 31.03.2026</t>
  </si>
  <si>
    <t>Аксуатский район</t>
  </si>
  <si>
    <t>Аягозский район</t>
  </si>
  <si>
    <t>Требуется капитальный ремонт  оконного проема комнаты приема пищи.</t>
  </si>
  <si>
    <t>Санитарные правила № 174 от 28.02.2015г. Подпункт 4 пункта 2 статья 182 ТК РК.</t>
  </si>
  <si>
    <t>Бескарагайский район</t>
  </si>
  <si>
    <t>Бородулихинский район</t>
  </si>
  <si>
    <t>№211 от 11.06.2026</t>
  </si>
  <si>
    <t>Жарминский район</t>
  </si>
  <si>
    <t>№10 от 15.06.2026</t>
  </si>
  <si>
    <t>Кокпектинский район</t>
  </si>
  <si>
    <t>Урджарский район</t>
  </si>
  <si>
    <t xml:space="preserve">Актогайский район </t>
  </si>
  <si>
    <t>Баянаульский район‎ </t>
  </si>
  <si>
    <t>Железинский район</t>
  </si>
  <si>
    <t xml:space="preserve">Иртышский район </t>
  </si>
  <si>
    <t>район‎ Тереңкөл</t>
  </si>
  <si>
    <t>Требуется капитальный ремонт коридора центрального входа</t>
  </si>
  <si>
    <t>Аккулинский район‎ </t>
  </si>
  <si>
    <t>Майский район</t>
  </si>
  <si>
    <t>Павлодарский район‎ </t>
  </si>
  <si>
    <t>Щербактинский район</t>
  </si>
  <si>
    <t xml:space="preserve">Успенский район </t>
  </si>
  <si>
    <t>ЗР</t>
  </si>
  <si>
    <t>г.Актобе</t>
  </si>
  <si>
    <t>г.Рудный</t>
  </si>
  <si>
    <t>Алгинский район</t>
  </si>
  <si>
    <t>Айтекебийский район</t>
  </si>
  <si>
    <t>Перенос на март, экзамены</t>
  </si>
  <si>
    <t>Требуется капитальный ремонт на входе в участок продаж</t>
  </si>
  <si>
    <t>Байганинский район</t>
  </si>
  <si>
    <t>75 от 04.03.2026</t>
  </si>
  <si>
    <t>Иргизский район</t>
  </si>
  <si>
    <t>Каргалинский район</t>
  </si>
  <si>
    <t>Мартукский район</t>
  </si>
  <si>
    <t>Мугалжарский район</t>
  </si>
  <si>
    <t>162 от 05.05.2026</t>
  </si>
  <si>
    <t>Темирский район</t>
  </si>
  <si>
    <t>Уилский район</t>
  </si>
  <si>
    <t>Хобдинский район</t>
  </si>
  <si>
    <t>Хромтауский район</t>
  </si>
  <si>
    <t>Шалкарский район</t>
  </si>
  <si>
    <t>На оконечные  станции  не выделяется сан. технические средства для уборки помещений.</t>
  </si>
  <si>
    <t>г.Атырау</t>
  </si>
  <si>
    <t>П.4 статьи 181 Трудового кодекса РК</t>
  </si>
  <si>
    <t>Жылыойский район</t>
  </si>
  <si>
    <t>Индерский район</t>
  </si>
  <si>
    <t>Исатайский район</t>
  </si>
  <si>
    <t>Кзылкогинский район</t>
  </si>
  <si>
    <t>Курмангазинский район</t>
  </si>
  <si>
    <t>Макатский район</t>
  </si>
  <si>
    <t>Махамбетский район</t>
  </si>
  <si>
    <t>г.Уральск</t>
  </si>
  <si>
    <t>Акжаикский район (Чапаевский)</t>
  </si>
  <si>
    <t>Бокейординский район (Урдинский)</t>
  </si>
  <si>
    <t>Бурлинский район</t>
  </si>
  <si>
    <t>Жангалинский район (Джангалинский)</t>
  </si>
  <si>
    <t>Жанибекский район (Джаныбекский)</t>
  </si>
  <si>
    <t>Байтерекский район (Зелёновский)</t>
  </si>
  <si>
    <t>Казталовский район</t>
  </si>
  <si>
    <t>Каратобинский район</t>
  </si>
  <si>
    <t>Сырымский район (Джамбейтинский)</t>
  </si>
  <si>
    <t>Таскалинский район (Каменский)</t>
  </si>
  <si>
    <t>Теректинский район</t>
  </si>
  <si>
    <t>165 от 05.05.2026</t>
  </si>
  <si>
    <t>Чингирлауский район</t>
  </si>
  <si>
    <t>г.Актау</t>
  </si>
  <si>
    <t>г.Жанаозен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</si>
  <si>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</si>
  <si>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</si>
  <si>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</si>
  <si>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</si>
  <si>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</si>
  <si>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СР</t>
  </si>
  <si>
    <t>г.Петропавловск</t>
  </si>
  <si>
    <t>Айыртауский район</t>
  </si>
  <si>
    <t>Акжарский район</t>
  </si>
  <si>
    <t>164 от 05.05.2026</t>
  </si>
  <si>
    <t xml:space="preserve">Аккайынский район </t>
  </si>
  <si>
    <t xml:space="preserve">Есильский район </t>
  </si>
  <si>
    <t xml:space="preserve">район Магжана Жумабаева </t>
  </si>
  <si>
    <t xml:space="preserve">Кызылжарский район </t>
  </si>
  <si>
    <t xml:space="preserve">Мамлютский район </t>
  </si>
  <si>
    <t xml:space="preserve">район им. Габита Мусрепова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</si>
  <si>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</si>
  <si>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</si>
  <si>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</si>
  <si>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 xml:space="preserve">район Шал Акына </t>
  </si>
  <si>
    <t>г.Лисаковск</t>
  </si>
  <si>
    <t>Алтынсаринский район</t>
  </si>
  <si>
    <t xml:space="preserve">Амангельдинский район </t>
  </si>
  <si>
    <t>Аулиекольский район</t>
  </si>
  <si>
    <t xml:space="preserve">Денисовский район </t>
  </si>
  <si>
    <t xml:space="preserve">Джангельдинский район </t>
  </si>
  <si>
    <t>74 от 04.03.2026</t>
  </si>
  <si>
    <t xml:space="preserve">Житикаринский район </t>
  </si>
  <si>
    <t xml:space="preserve">Камыстинский район </t>
  </si>
  <si>
    <t xml:space="preserve">Карабалыкский район </t>
  </si>
  <si>
    <t xml:space="preserve">Карасуский район </t>
  </si>
  <si>
    <t>161 от 05.05.2026</t>
  </si>
  <si>
    <t xml:space="preserve">Костанайский район </t>
  </si>
  <si>
    <t xml:space="preserve">Мендыкаринский район </t>
  </si>
  <si>
    <t xml:space="preserve">Наурзумский район </t>
  </si>
  <si>
    <t xml:space="preserve">Сарыкольский район </t>
  </si>
  <si>
    <t xml:space="preserve">Район Беимбета Майлина </t>
  </si>
  <si>
    <t xml:space="preserve">Узункольский район </t>
  </si>
  <si>
    <t xml:space="preserve">Фёдоровский район </t>
  </si>
  <si>
    <t>76 от 06.03.2026</t>
  </si>
  <si>
    <t>166 от 06.05.2026</t>
  </si>
  <si>
    <t>с.Айет, р-н им. Б.Майлина</t>
  </si>
  <si>
    <t>114 от 31.03.2026</t>
  </si>
  <si>
    <t>№218 от 18.09.2026</t>
  </si>
  <si>
    <t>№219 от 19.06.2026</t>
  </si>
  <si>
    <t>Не вывозиться ТБО с территории ЛТЦ</t>
  </si>
  <si>
    <t>п.59 Приказа МЧС РК от 21.02.2022 № 55.</t>
  </si>
  <si>
    <t>115 от 31.03.2026</t>
  </si>
  <si>
    <t>№220 от 19.06.2026</t>
  </si>
  <si>
    <t>№1 от 14.01.2026</t>
  </si>
  <si>
    <t>Адырбаев Ж.А.</t>
  </si>
  <si>
    <t>№119 от 10.04.2026</t>
  </si>
  <si>
    <t xml:space="preserve">Не производиться откачка септика здания ЛТЦ </t>
  </si>
  <si>
    <t>П.1 статьи 181, П.2 статьи 182 Трудового кодекса РК</t>
  </si>
  <si>
    <t>№244 от 15.07.26г</t>
  </si>
  <si>
    <t>ЛТУ, ЦТПСР, ЦЭиК</t>
  </si>
  <si>
    <t>б/л Адырбаев Ж.А. перенос на апрель</t>
  </si>
  <si>
    <t>№118 от 10.04.2026</t>
  </si>
  <si>
    <t>№189 от 29.05.2026г</t>
  </si>
  <si>
    <t>На момент проверки у электромонтера ЛТЦ Авдощенко В.В- не читаемая подпись в удостоверии по БиОТ, не затянут серп , затуплены шипы на монтерских когтях</t>
  </si>
  <si>
    <t>Правила по проведению четырехступенчатого контроля за состоянием Безопасности и охраны труда в филиалах АО «Казахтелеком» Распоряжение № 253 от 31.10.2025 п 5.2.5</t>
  </si>
  <si>
    <t>30.01.2026г</t>
  </si>
  <si>
    <t>Директору Костанайского ДЭСД  Искакову С.К.</t>
  </si>
  <si>
    <t>УТО, ЦПХО</t>
  </si>
  <si>
    <t>61 от 03.03.2026</t>
  </si>
  <si>
    <t>№141 от 23.04.2026</t>
  </si>
  <si>
    <t>№269 от 24.07.26г</t>
  </si>
  <si>
    <t>На момент проверки у кабельщика – спайщика Мосиенко М.Н. – поломана площадка на монтерских когтях</t>
  </si>
  <si>
    <t>Правила по проведению четырехступенчатого контроля за состоянием Безопасности и охраны труда в филиалах АО «Казахтелеком» Распоряжение № 253 от 31.10.2025 п 5.2.6</t>
  </si>
  <si>
    <t>№8 от 22.01.2026</t>
  </si>
  <si>
    <t>Адырбаев Ж.А</t>
  </si>
  <si>
    <t>№190 от 29.05.2026г</t>
  </si>
  <si>
    <t xml:space="preserve">На момент проверки у кабельщика – спайщика Самсонова А. Ю. изношены фиксирующие ремни на монтерских когтях  </t>
  </si>
  <si>
    <t>Правила по проведению четырехступенчатого контроля за состоянием Безопасности и охраны труда в филиалах АО «Казахтелеком» Распоряжение № 253 от 31.10.2025 п 5.2.7</t>
  </si>
  <si>
    <t>№243 от 15.07.26г</t>
  </si>
  <si>
    <t>УИТР</t>
  </si>
  <si>
    <t>№21 от 30.01.2026</t>
  </si>
  <si>
    <t>ЦЭиК  Журнал регистрации инструктажа по БиОТ на рабочем месте - не правильно указан год проведения год при проведении  повторного инструктажа за 1 квартал 2026г.</t>
  </si>
  <si>
    <t>Правила проведения обучения, инструктирования и проверки знаний работников АО «Казахтелеком» по вопросам безопасности и охраны труда  Распоряжение № 253 от 31.10.2025 Приложение 7</t>
  </si>
  <si>
    <t xml:space="preserve">Журнал учета, проверки и испытаний электроинструмента и вспомогательного оборудования к нему – не заведен  </t>
  </si>
  <si>
    <t>Приказ Министра энергетики Республики Казахстан от 16 марта 2015 года № 204. Зарегистрирован в Министерстве юстиции Республики Казахстан 23 апреля 2015 года № 10789 Приложение 1</t>
  </si>
  <si>
    <t xml:space="preserve">32 от 18.02.2026/№49 </t>
  </si>
  <si>
    <t>Адырбаев Ж.А./Нурманов К.А.</t>
  </si>
  <si>
    <t>№ 159 от 30.04.2026</t>
  </si>
  <si>
    <t>№281 от 17.08.26г</t>
  </si>
  <si>
    <t>№15 от 15.08.26г</t>
  </si>
  <si>
    <t xml:space="preserve">Расположение огнетушителей, не соответствует  Плану эвакуации 1-2этажей  </t>
  </si>
  <si>
    <t>Приказ Министра по чрезвычайным ситуациям Республики Казахстан от 21 февраля 2022 года № 55 приложение 2</t>
  </si>
  <si>
    <t>с.Амангельды, Амангельдинский р-н</t>
  </si>
  <si>
    <t>54 от 27.02.2026</t>
  </si>
  <si>
    <t>№205 от 15.06.2026г</t>
  </si>
  <si>
    <t>Журнал регистрации инструктажа по БиОТ на рабочем месте - не  указана дата проведения  повторного инструктажа за 1 квартал 2026г.</t>
  </si>
  <si>
    <t>10.02.2026г</t>
  </si>
  <si>
    <t>Коммерческому Директору В2С сегмента СР  Ляпуновой А.В.</t>
  </si>
  <si>
    <t>55 от 27.02.2026</t>
  </si>
  <si>
    <t>№222 от 22.06.2026г</t>
  </si>
  <si>
    <t>На складе отсутствует табличка с указанием категории помещения и не указан ответственный работник</t>
  </si>
  <si>
    <t>П.12 Правила пожарной безопасности, утв. Приказом Министра по чрезвычайным ситуациям Республики Казахстан от 21 февраля 2022 года № 55.</t>
  </si>
  <si>
    <t>56 от 27.02.2026</t>
  </si>
  <si>
    <t>№224 от 22.06.2026г</t>
  </si>
  <si>
    <t>Установленный в складе стеллаж  не предназначен для хранения кабеля, проводов и материалов.</t>
  </si>
  <si>
    <t>с.Торгай, Джангельдинский р-н,</t>
  </si>
  <si>
    <t>51от 25.02.2026</t>
  </si>
  <si>
    <t>№206 от 15.06.2026г</t>
  </si>
  <si>
    <t>52 от 25.02.2026</t>
  </si>
  <si>
    <t>№223 от 22.06.2026г</t>
  </si>
  <si>
    <t>53 от 25.02.2026</t>
  </si>
  <si>
    <t>ОУ не прошли ежегодную проверку (взвешивание и осмотр)</t>
  </si>
  <si>
    <t>П.18 Глава 1 Правила пожарной безопасности №55 от 21.02.2022 Пункт 6.1.2,8.2СТ РК 1487-2006</t>
  </si>
  <si>
    <t>ЛТЦ, ЦТПСР, ЦЭиК</t>
  </si>
  <si>
    <t>с.Аулиеколь, Аулиекольский р-н</t>
  </si>
  <si>
    <t>№ 92 от 30.03.2026</t>
  </si>
  <si>
    <t>Книга А.В.</t>
  </si>
  <si>
    <t>№ 182 от 29.05.2026</t>
  </si>
  <si>
    <t xml:space="preserve">Истек срок действия сертификата по ПТМ у руководителя. 
</t>
  </si>
  <si>
    <t>п.73.Правила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СТ АО 80429-1/009/– 2024.</t>
  </si>
  <si>
    <t xml:space="preserve">Директору  СК ДЭСД Елисееву С.Г. </t>
  </si>
  <si>
    <t>№ 93 от 30.03.2026</t>
  </si>
  <si>
    <t>№ 183 от 29.05.2026</t>
  </si>
  <si>
    <t xml:space="preserve">Работники службы СТПиУ не ознакомлен под роспись  с инструкциями по БиОТ в листе ознакомления на бумажном носителе.  </t>
  </si>
  <si>
    <t xml:space="preserve">Приказ № 39 от 20.02.2024 СТ АО 80429 – 1/029 – 2024 Сборник инструкций по безопасности и охране труда по видам работ в подразделениях филиалов АО «Казахтелеком. СТ АО 80429 – 1/030 – 2024 Сборник инструкций по безопасности и охране труда по профессиям подразделений филиалов АО «Казахтелеком. </t>
  </si>
  <si>
    <t>№ 184 от 29.05.2026</t>
  </si>
  <si>
    <t>Во второй ступени журнала четырехступенчатого контроля отсутствует росписи членов комиссии. от 22.10.2025г. от 26.11.2025г.</t>
  </si>
  <si>
    <t xml:space="preserve">Правила по проведению четырехступенчатого контроля за состоянием БиОТ в филиалах АО «Казахтелеком», Распоряжение № 253 от 31.10.2025г., </t>
  </si>
  <si>
    <t>Начальнику отдела Киргизбаеву А.И.</t>
  </si>
  <si>
    <t>п.Кушмурун, Аулиекольский р-н</t>
  </si>
  <si>
    <t>№ 212 от 14.04.2026</t>
  </si>
  <si>
    <t>№ 204 от 12.06.2026</t>
  </si>
  <si>
    <t>Журнал регистрации инструктажа по безопасности и охране труда на рабочем месте не прошнурован, не скреплен печатью/подписью</t>
  </si>
  <si>
    <t>п.64 Правил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СТ АО 80429-1/009/– 2024</t>
  </si>
  <si>
    <t>Директору по строительству инфраструктуры ДУП Шотыкову Н.А.</t>
  </si>
  <si>
    <t>п.Карасу, Карасуский р-н</t>
  </si>
  <si>
    <t xml:space="preserve"> № 6 от 22.01 2026</t>
  </si>
  <si>
    <t>№ 142 от 22.04.2026</t>
  </si>
  <si>
    <t>№217 от 22.06.2026</t>
  </si>
  <si>
    <t>Журнал регистрации инструктажа по пожарной безопасности не прошнурован, не скреплен печатью, не заверен подписью</t>
  </si>
  <si>
    <t xml:space="preserve"> № 5 от 22.01 2026</t>
  </si>
  <si>
    <t>В журнале регистрации инструктажа по Б и ОТ на рабочем месте имеются исправления даты.</t>
  </si>
  <si>
    <t>Управление документированной информацией, утверждена Приказом АО "Казахтелеком" КТ/ДП-01-23-01 от 03.12.2024г. № 320 п.26</t>
  </si>
  <si>
    <t>№ 143 от 23.04.2026</t>
  </si>
  <si>
    <t>№213 от 17.06.2026</t>
  </si>
  <si>
    <t>Журнал регистрации инструктажа по БиОТ на рабочем месте – не проведен повторный инструктаж за 1 квартал</t>
  </si>
  <si>
    <t>Правила проведения обучения, инструктирования по вопросам безопасности и охраны труда и проверок знаний работников АО "Казахтелеком" пунк 51,52</t>
  </si>
  <si>
    <t xml:space="preserve"> № 7 от 23.01 2026</t>
  </si>
  <si>
    <t>№215 от 17.06.2026</t>
  </si>
  <si>
    <t>Работники службы ДУП не ознакомлен под роспись с инструкциями по БиОТ в листе ознакомления на бумажном носителе.</t>
  </si>
  <si>
    <t>Приказ № 39 от 20.02.2024 СТ АО 80429 – 1/029 – 2024 Сборник инструкций по безопасности и охране труда по видам работ в подразделениях филиалов АО «Казахтелеком. СТ АО 80429 – 1/030 – 2024 Сборник инструкций по безопасности и охране труда по профессиям подразделений филиалов АО «Казахтелеком. п.5.6п.23Документированная процедура КТ/ДП-01-23-01 
 .</t>
  </si>
  <si>
    <t>ЛУ, ЦТПСР, ЦЭиК</t>
  </si>
  <si>
    <t>c.Октябрьcкое, Карасуский р-н</t>
  </si>
  <si>
    <t xml:space="preserve">Журнал осмотра стеллажей: нет записей за ноябрь, декабрь 2025 г.
Внести соответствующие записи, впредь заполнять своевременно, ежемесячно.
</t>
  </si>
  <si>
    <t>Требования к эксплуатации стеллажей АО «Казахтелеком» СТ АО 80429-1/043-2024, утверждены приказом АО "Казахтелеком" от 13.05.2024 № 124.</t>
  </si>
  <si>
    <t>№ 90 от 29.03.2026</t>
  </si>
  <si>
    <t>№ 180 от 29.05.2026</t>
  </si>
  <si>
    <t>Не пересмотрены/не продлены сроки действия Инструкций по видам работ ОДС.</t>
  </si>
  <si>
    <t xml:space="preserve">п.19, 20 Правил разработки, утверждения и пересмотра инструкции по безопасности
и охране труда работодателем (утв.
приказом Министра здравоохранения и социального развития Республики Казахстан от 30.11.2015 года № 927).
</t>
  </si>
  <si>
    <t xml:space="preserve">В журнале учета инструктажей по пожарной безопасности внесены отсутствующие работники в день проведения повторного инструктажа.
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
</t>
  </si>
  <si>
    <t xml:space="preserve">- Документированная процедура КТ/ДП-01-23-01 Управление документированной информацией, §6, п.44.
- Стандарт АО «Казахтелеком» 
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31.10.2025).
</t>
  </si>
  <si>
    <t>№ 91 от 29.03.2026</t>
  </si>
  <si>
    <t>№ 181 от 29.05.2026</t>
  </si>
  <si>
    <t>В карточках МБ-6 нет подписей работников о сдаче, получении спецодежды, СИЗ.</t>
  </si>
  <si>
    <t xml:space="preserve">СТ ДПБ/Р-20-02-02 АО "Казахтелеком"
(Распоряжение № 271 от 19.11.2025)
</t>
  </si>
  <si>
    <t>с.Караменды, Наурзумский р-н</t>
  </si>
  <si>
    <t>№ 98 от 30.03.2026</t>
  </si>
  <si>
    <t>В журнале учета и содержания СИЗ нет записей по д/э перчаткам, согласно протоколов испытаний №№ 346, 403, 440.        06.02.2026        п. 56 Правил по безопасности и охране труда при работах на кабельных линиях связи (Распоряжение №200 от 03.09.2025г.)</t>
  </si>
  <si>
    <t>№ 185 от 29.05.2026</t>
  </si>
  <si>
    <t>п. 56 Правил по безопасности и охране труда при работах на кабельных линиях связи (Распоряжение №200 от 03.09.2025г.)</t>
  </si>
  <si>
    <t xml:space="preserve">Пункт проверки и испытаний СИЗ и такелажных средств: отсоединен шланг у огнетушителя ОП.
- Склад ЛКЦ: стрелка манометра огнетушителя находится в красной зоне.
</t>
  </si>
  <si>
    <t xml:space="preserve">6	- Пункт проверки и испытаний СИЗ и такелажных средств: отсоединен шланг у огнетушителя ОП.
- Склад ЛКЦ: стрелка манометра огнетушителя находится в красной зоне.	06.02.2026	п.6 Правил пожарной безопасности, утвержденные приказом МЧС РК от 21 февраля 2022 года № 55.
</t>
  </si>
  <si>
    <t>№ 97 от 30.03.2026</t>
  </si>
  <si>
    <t>№ 186 от 29.05.2026</t>
  </si>
  <si>
    <t xml:space="preserve">На корпусе перфоратора бригады Бердникова Н.Н. отсутствует инвентарный номер, дата следующей проверки.  </t>
  </si>
  <si>
    <t>п. 39 Правил безопасности при работе с инструментами и приспособлениями (Приказ Министра энергетики РК от 16.03.2015 г. № 204.).</t>
  </si>
  <si>
    <t>п.Сарыколь, Сарыкольский р-н</t>
  </si>
  <si>
    <t>№ 72 от 14.03.2026</t>
  </si>
  <si>
    <t>№ 257 от28.07.26</t>
  </si>
  <si>
    <t xml:space="preserve">На монтерских когтях кабельщика-спайщика 7 разряда Русскина В.В. затуплены шипы.
Ежедневно контролировать проверку и осмотр работниками своих СИЗ и приспособлений перед началом работ, согласно 1-ой ступени 4-х ступенчатого контроля.
</t>
  </si>
  <si>
    <t xml:space="preserve">- п. 5.2.3, 5.2.4 Правил по проведению четырехступенчатого контроля за состоянием Безопасности и охраны труда в филиалах АО «Казахтелеком».
- п.72, п.73 Правил безопасности при работе с инструментами и приспособлениями (Приказ Министра энергетики РК от 16.03.2015 г. № 204.).
</t>
  </si>
  <si>
    <t>№ 73 от 14.03.2026</t>
  </si>
  <si>
    <t>№ 258 от28.07.26</t>
  </si>
  <si>
    <t xml:space="preserve">В помещениях КСУ на АТС г. Костанай отсутствуют медицинские аптечки первой (доврачебной) помощи.
</t>
  </si>
  <si>
    <t xml:space="preserve">п. 40, 41 Правила по безопасности и охране труда при работе в помещениях с установленным телекоммуникационным оборудованием.
- приказ Министра здравоохранения Республики Казахстан от 10.07.2023 года №125 «Об утверждении состава аптечки для оказания первой помощи».
</t>
  </si>
  <si>
    <t>№ 259 от28.07.26</t>
  </si>
  <si>
    <t>В участке УТПОСПиПД  вторая ступень четырехступенчатого контроля проводиться с нарушением установленных сроков проведения 26.11.2025г. , 28.01.2026г.   -впредь не допускать.</t>
  </si>
  <si>
    <t>АО "Казахтелеком" ДПБ Распоряжение № 253 от 31.10.2025 Правила по проведению четырехступенчатого контроля за состоянием Безопасности и охраны труда в филиалах АО «Казахтелеком» п.5.3.1.</t>
  </si>
  <si>
    <t>В участке УТП АТС вторая ступень четырехступенчатого контроля проводиться с нарушением установленных сроков проведения 26.11.2025г., 28.01.2026г.   -впредь не допускать.</t>
  </si>
  <si>
    <t>№ 81 от 17.03.2026</t>
  </si>
  <si>
    <t>№ 270 от29.07.26</t>
  </si>
  <si>
    <t>В группе ГпоРО вторая ступень четырехступенчатого контроля проводиться с нарушением установленных сроков проведения 26.11.2025г., 28.01.2026г.    -впредь не допускать.</t>
  </si>
  <si>
    <t>с.Узунколь, Узункольский р-н</t>
  </si>
  <si>
    <t>№25 от 05.02.2026</t>
  </si>
  <si>
    <t>№ 86 от 23.03.2026</t>
  </si>
  <si>
    <t>В ходе проверки установлено что у ведущего инженера ГпоРО Андрухненко А.А. истек срок действия сертификата по ПТМ. 16.11.2024г. В период с17.11.2024г. по 20.10.2025г. он осуществлял проведение инструктажей при отсутствии действующего удостоверение, что является нарушением действующих требований.
 Обучение прошел 20.10.2025г.
 -впредь не допускать.</t>
  </si>
  <si>
    <t>Нарушение требований пункта 28 «Правил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безопасности» 
 Приказ Министра по чрезвычайным ситуациям Республики Казахстан от 9 июня 2014 года № 276</t>
  </si>
  <si>
    <t>№ 272 от29.07.26</t>
  </si>
  <si>
    <t>№26 от 06.02.2026</t>
  </si>
  <si>
    <t>На участке УТПОСПиПД наряд-допуска №1 на выполнение работ повышенной опасности выписан с нарушением пункта №12, в пустых графах не проставлены прочерки.   -устранить и впредь не допускать.</t>
  </si>
  <si>
    <t>Правила производства работ в условиях повышенной опасности по нарядам-допускам АО «Казахтелеком» СТ АО 80429 - 1/022- 2021 п. 12.</t>
  </si>
  <si>
    <t>№ 87 от 23.03.2026</t>
  </si>
  <si>
    <t>№ 273 от29.07.26</t>
  </si>
  <si>
    <t>На участке УТП АТС в журнале проведения инструктажей по пожарной безопасности имеются исправление даты. 
 -впредь не допускать.</t>
  </si>
  <si>
    <t>№ 271 от29.07.26</t>
  </si>
  <si>
    <t>Вторая ступень четырехступенчатого контроля проводиться с нарушением установленных  сроков проведения  26.11.2025г.    -впредь не допускать.</t>
  </si>
  <si>
    <t>АО "Казахтелеком" ДПБ Распоряжение № 253 от 31.10.2025 Правила по проведению четырехступенчатого контроля за состоянием Безопасности и охраны труда в филиалах АО «Казахтелеком» п.5.3.5.</t>
  </si>
  <si>
    <t>с.Силантьевка, Алтынсаринский р-н</t>
  </si>
  <si>
    <t>№ 47 от 27.02.2026</t>
  </si>
  <si>
    <t>№ 173 от 26.05.2026</t>
  </si>
  <si>
    <t>В журнале учета выдачи нарядов-допусков в графе Дата и время (начало- окончание ) первичного допуска к работе. Во всех Н/Д отсутствует время начала и время окончания работы.
 -устранить и впредь не допускать</t>
  </si>
  <si>
    <t>Правила производства работ в условиях повышенной опасности по нарядам-допускам АО «Казахтелеком» ДПБ/П-20-02-01
 Приложение 4</t>
  </si>
  <si>
    <t>Наряды- допуска на выполнение работ повышенной опасности с 23 по 27 выдаются с нарушениями пункта №4 Ответственный руководитель и пункт №6 н/д выдал в одном лице.
 -устранить и впредь не допускать</t>
  </si>
  <si>
    <t>№ 48 от 27.02.2026</t>
  </si>
  <si>
    <t>Правила производства работ в условиях повышенной опасности по нарядам-допускам АО «Казахтелеком» ДПБ/П-20-02-01 П.35,36.</t>
  </si>
  <si>
    <t>№ 174 от 26.05.2026</t>
  </si>
  <si>
    <t>Наряд-допуска №27 на выполнение работ повышенной опасности выписан с нарушением пункта №12, в пустых графах не проставлены прочерки.  -устранить и впредь не допускать.</t>
  </si>
  <si>
    <t>с.Боровское, Мендыкаринский р-н</t>
  </si>
  <si>
    <t>№ 100 от 30.03.2026</t>
  </si>
  <si>
    <t>№ 175 от 26.05.2026</t>
  </si>
  <si>
    <t>Наряд-допуск на выполнение работ повышенной опасности № 24 от 06.11.2025 г. 
 Пункт№11 Инструктаж провел допускающий, отсутствует подпись. 
 -устранить и впредь не допускать.</t>
  </si>
  <si>
    <t>Правила производства работ в условиях повышенной опасности по нарядам-допускам АО «Казахтелеком» СТ АО 80429 - 1/022- 2021 п.19</t>
  </si>
  <si>
    <t>№ 99 от 30.03.2026</t>
  </si>
  <si>
    <t>№ 176 от 26.05.2026</t>
  </si>
  <si>
    <t>Наряд-допуск на выполнение работ повышенной опасности № 25 от 11.11.2025 г. 
 Пункт №13 Работа окончена, Н/Д сдал, отсутствует подпись. 
 -устранить и впредь не допускать.</t>
  </si>
  <si>
    <t>№ 177 от 26.05.2026</t>
  </si>
  <si>
    <t>г.Житикара, Житикаринский район</t>
  </si>
  <si>
    <t>Район М.Жумабаева</t>
  </si>
  <si>
    <t>Отсутствуют Акты технического освидетельствования котлов отопления г.Булаево Ква174ЛЖ/Гн(1535RD/DG), Ква174ЛЖ/Гн(1535RD/DG), с.Возвышенка Ква116ЛЖ/Гн(BB1035RD/RG), BB1035RD/RG</t>
  </si>
  <si>
    <t>№ 23 от 02-03.02.2026</t>
  </si>
  <si>
    <t>Приказ Министра по инвестициям и развитию Республики Казахстан от 30 декабря 2014 года № 358. «Об утверждении Правил обеспечения промышленной безопасности при эксплуатации оборудования, работающего под давлением» глава 4, параграф 3</t>
  </si>
  <si>
    <t>Ляшенко А.Л.</t>
  </si>
  <si>
    <t>№ 193 от 28.05.2026</t>
  </si>
  <si>
    <t>Региональному директору Северного региона СФ Мергенову А.К.</t>
  </si>
  <si>
    <t>ЦЛКС-82 ТУСМ-8</t>
  </si>
  <si>
    <t>№ 45 от 26.02.2026</t>
  </si>
  <si>
    <t>Отсутствует  приказ о назначении инженерно-технического работника за исправное состояние и безопасную эксплуатацию котлов/трубопроводов</t>
  </si>
  <si>
    <t>Приказ Министра по инвестициям и развитию Республики Казахстан от 30 декабря 2014 года № 358. «Об утверждении Правил обеспечения промышленной безопасности при эксплуатации оборудования, работающего под давлением» глава 15, параграф 1</t>
  </si>
  <si>
    <t>№ 194 от 29.05.2026</t>
  </si>
  <si>
    <t>ГП ЦРК, ДИР</t>
  </si>
  <si>
    <t>№ 22 от 02.02.2026</t>
  </si>
  <si>
    <t>Отсутствуют паспорта предохранительных клапанов г.Булаево Ква174ЛЖ/Гн(1535RD/DG), Ква174ЛЖ/Гн(1535RD/DG), с.Возвышенка Ква116ЛЖ/Гн(BB1035RD/RG), BB1035RD/RG</t>
  </si>
  <si>
    <t>Приказ Министра по инвестициям и развитию Республики Казахстан от 30 декабря 2014 года № 358. «Об утверждении Правил обеспечения промышленной безопасности при эксплуатации оборудования, работающего под давлением» глава 3, параграф 5, пункт 207</t>
  </si>
  <si>
    <t>№ 46 от 26.02.2026</t>
  </si>
  <si>
    <t>№ 195 от 29.05.2026</t>
  </si>
  <si>
    <t>Есильский район</t>
  </si>
  <si>
    <t>Отсутствуют  Акты технического освидетельствования котлов отопления с.Явленка BB-1535, KS-150</t>
  </si>
  <si>
    <t>с.Денисовка, Денисовский район</t>
  </si>
  <si>
    <t>№ 66 от 03.03.2026</t>
  </si>
  <si>
    <t>№ 197 от 8-9.06.2026</t>
  </si>
  <si>
    <t>№ 65 от 03.03.2026</t>
  </si>
  <si>
    <t>Отсутствуют  паспорта предохранительных клапанов с.Явленка BB-1535, KS-150</t>
  </si>
  <si>
    <t>№ 67 от 03.03.2026</t>
  </si>
  <si>
    <t>№ 198 от 8-9.06.2026</t>
  </si>
  <si>
    <t>Отсутствуют  паспорта на котлы отопления с.Явленка BB-1535, KS-150</t>
  </si>
  <si>
    <t>Приказ Министра по инвестициям и развитию Республики Казахстан от 30 декабря 2014 года № 358. «Об утверждении Правил обеспечения промышленной безопасности при эксплуатации оборудования, работающего под давлением» глава 3, параграф 13, пункт 678</t>
  </si>
  <si>
    <t>с.Камысты, Камыстинский район</t>
  </si>
  <si>
    <t>Отсутствуют  руководство по эксплуатации на котлы отопления с.Явленка BB-1535, KS-150</t>
  </si>
  <si>
    <t>Приказ Министра по инвестициям и развитию Республики Казахстан от 30 декабря 2014 года № 358. «Об утверждении Правил обеспечения промышленной безопасности при эксплуатации оборудования, работающего под давлением» глава 3, параграф 13, пункт 680</t>
  </si>
  <si>
    <t>№ 107 от 27.03.2026</t>
  </si>
  <si>
    <t>№ 236 от 10.06.2026</t>
  </si>
  <si>
    <t>Кызылжарский район</t>
  </si>
  <si>
    <t>Отсутствуют Акты технического освидетельствования котлов отопления с.Бесколь КВА-58, с.Соколовка ВВ 1535, KS 150</t>
  </si>
  <si>
    <t>№ 108 от 27.03.2026 № 117 от 27.03.2026</t>
  </si>
  <si>
    <t>№ 202 от 10.06.2026</t>
  </si>
  <si>
    <t>Отсутствует приказ о назначении инженерно-технического работника за исправное состояние и безопасную эксплуатацию котлов/трубопроводов</t>
  </si>
  <si>
    <t>№ 109 от 27.03.2026</t>
  </si>
  <si>
    <t>№ 237 от 10.06.2026</t>
  </si>
  <si>
    <t>Отсутствуют паспорта предохранительных клапанов с.Бесколь КВА-58, с.Соколовка ВВ 1535, KS 150</t>
  </si>
  <si>
    <t>№ 78 от 03.03.2026</t>
  </si>
  <si>
    <t>№ 238 от 29-30.06.2026</t>
  </si>
  <si>
    <t>Отсутствует паспорт на котел отопления с.Соколовка KS 150</t>
  </si>
  <si>
    <t>№ 77 от 03.03.2026</t>
  </si>
  <si>
    <t>Отсутствует руководство по эксплуатации на котел отопления с.Соколовка KS 150</t>
  </si>
  <si>
    <t>№ 79 от 03.03.2026</t>
  </si>
  <si>
    <t>№ 239 от 30.06.2026</t>
  </si>
  <si>
    <t>Район Шал акына</t>
  </si>
  <si>
    <t>Отсутствуют Акты технического освидетельствования котлов отопления г.Сергеевка BB2035RD/RG, BB1535RD/RG</t>
  </si>
  <si>
    <t>с.Саумалколь, Айыртауский р-н</t>
  </si>
  <si>
    <t>№83 от 06.03.2026</t>
  </si>
  <si>
    <t>Поплавский Е.С.</t>
  </si>
  <si>
    <t>СЗ № YSPY-DVADW7       от 22.06.2026г.</t>
  </si>
  <si>
    <t>Перенос сроков с июня на июль</t>
  </si>
  <si>
    <t>№246 от 21.07.2026</t>
  </si>
  <si>
    <t>№13 от 01.07.2026</t>
  </si>
  <si>
    <t>№84 от 06.03.2026</t>
  </si>
  <si>
    <t>Отсутствуют паспорта предохранительных клапанов г.Сергеевка BB2035RD/RG, BB1535RD/RG</t>
  </si>
  <si>
    <t>№247 от 21.07.2026</t>
  </si>
  <si>
    <t>№12 от 01.07.2026</t>
  </si>
  <si>
    <t>Отсутствуют Акты технического освидетельствования котлов отопления с.Пресновка Ква 174 ЛЖ/Гн (ВВ 1535 RD/RG), Ква 174 ЛЖ/Гн (ВВ 1535 RD/RG), с.Благовещенка Ква 116 ЛЖ/Гн (ВВ 1035 RD/RG), Ква 116 ЛЖ/Гн (ВВ 1035 RD/RG)</t>
  </si>
  <si>
    <t>№248 от 21.07.2026</t>
  </si>
  <si>
    <t>с.Талшик, Акжарский р-н</t>
  </si>
  <si>
    <t>№57 от 27.02.2026</t>
  </si>
  <si>
    <t>№137 от 16.04.2026</t>
  </si>
  <si>
    <t>Отсутствуют паспорта предохранительных клапанов с.Пресновка Ква 174 ЛЖ/Гн (ВВ 1535 RD/RG), с.Благовещенка Ква 116 ЛЖ/Гн (ВВ 1035 RD/RG), Ква 116 ЛЖ/Гн (ВВ 1035 RD/RG)</t>
  </si>
  <si>
    <t>№274 от 31.07.2026</t>
  </si>
  <si>
    <t>Отсутствуют паспорта на котлы отопления с.Пресновка Ква 174 ЛЖ/Гн (ВВ 1535 RD/RG), с Благовещенка Ква 116 ЛЖ/Гн (ВВ 1035 RD/RG), Ква 116 ЛЖ/Гн (ВВ 1035 RD/RG)</t>
  </si>
  <si>
    <t>№58 от 27.02.2026</t>
  </si>
  <si>
    <t>№138 от 16.04.2026</t>
  </si>
  <si>
    <t>№275 от 31.07.2026</t>
  </si>
  <si>
    <t>Отсутствует руководство по эксплуатации на котлы отопления с.Пресновка Ква 174 ЛЖ/Гн (ВВ 1535 RD/RG), с.Благовещенка Ква 116 ЛЖ/Гн (ВВ 1035 RD/RG), Ква 116 ЛЖ/Гн (ВВ 1035 RD/RG)</t>
  </si>
  <si>
    <t>№139 от 16.04.2026</t>
  </si>
  <si>
    <t xml:space="preserve">Спецтехника не обеспечена материалами ограждения зоны работы (конусы, ленты, знаки)
(повторно).
</t>
  </si>
  <si>
    <t xml:space="preserve">Правила обеспечения промышленной безопасности при эксплуатации грузоподъемных механизмов 30.12.2014г. №359,
п. 434 (965 - для АГП), §20 (10 - для АГП), глава 4 (8 - для АГП)
</t>
  </si>
  <si>
    <t>с.Смирново, Аккайынский р-н</t>
  </si>
  <si>
    <t>№94 от 27.03.2026</t>
  </si>
  <si>
    <t xml:space="preserve">С территории ЦТО не вывезены отходы древесины после пропиловки деревьев
(повторно).
</t>
  </si>
  <si>
    <t xml:space="preserve">Правила пожарной безопасности в АО «Казахтелеком» 
СТ АО 80429-1/038-2024, п.7.3 п.п.27
</t>
  </si>
  <si>
    <t>№288 от 24.08.2026г.</t>
  </si>
  <si>
    <t>№17 от 19.08.2026</t>
  </si>
  <si>
    <t xml:space="preserve">Не вывозятся отходы пластиковой тары с территории ЦТО
(повторно).
</t>
  </si>
  <si>
    <t xml:space="preserve">Правила пожарной безопасности в АО «Казахтелеком»,
СТ АО 80429-1/038-2024, п.7.3 п.п.27
</t>
  </si>
  <si>
    <t>№95 от 27.03.2026</t>
  </si>
  <si>
    <t>№289 от 24.08.2026г.</t>
  </si>
  <si>
    <t xml:space="preserve">Отсутствует знак пешеходного перехода на территории ЦТО
(повторно).
- При въезде (входе) на территорию Центра транспортного обеспечения отсутствует схема передвижения ТС и работников.
</t>
  </si>
  <si>
    <t>Стандарт по обеспечению безопасной эксплуатации транспортных средств АО «Казахтелеком» СТ АО 80429-1/038-2024, п. 7.7.1</t>
  </si>
  <si>
    <t>№96 от 27.03.2026</t>
  </si>
  <si>
    <t>На спецтехнике, оборудованных ГПМ, не обновлены таблички (надписи) с указанием модели, заводского номера, учетного (регистрационного) номера, грузоподъемности и сроков проведения очередных ЧТО и ПТО</t>
  </si>
  <si>
    <t xml:space="preserve">Правила обеспечения промышленной безопасности при эксплуатации грузоподъемных механизмов 30.12.2014г. №359, 
Глава 8, § 10, п.959.
</t>
  </si>
  <si>
    <t>г.Тайынша, Тайыншинский р-н</t>
  </si>
  <si>
    <t>№4 от 16.01.2026</t>
  </si>
  <si>
    <t>№150 от 29.04.2026</t>
  </si>
  <si>
    <t>Помещения гаражей для хранения ТС не очищены от пролитых ГСМ</t>
  </si>
  <si>
    <t>п. 1073 Приказ Министра по чрезвычайным ситуациям Республики Казахстан от 21 февраля 2022 года № 55 Об утверждении Правил пожарной безопасности</t>
  </si>
  <si>
    <t>№227 от 30.06.2026</t>
  </si>
  <si>
    <t>Ванин М.М.</t>
  </si>
  <si>
    <t>№3 от 16.01.2026</t>
  </si>
  <si>
    <t>В журнале инструктажа на рабочем месте, в журнале учета инструктажа по пожарной безопасности отсутствуют подписи инструктируемых и инструктирующего.</t>
  </si>
  <si>
    <t xml:space="preserve">п.62 Стандарта АО «Казахтелеком» 
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31.10.2025).
</t>
  </si>
  <si>
    <t>№151 от 29.04.2026</t>
  </si>
  <si>
    <t>№228 от 30.06.2026</t>
  </si>
  <si>
    <t>На открытых площадках ЦТО допущено загромождение металлическими трубами, не вывезен снег.</t>
  </si>
  <si>
    <t>№2 от 15.01.2026</t>
  </si>
  <si>
    <t>Кабинет №313А – линолеум на полу порван. Риск спотыкания и падения работников (повторно).</t>
  </si>
  <si>
    <t>- п.1 статьи 181, п.2 статьи 182 Трудового кодекса РК.</t>
  </si>
  <si>
    <t>№229 от 30.06.2026</t>
  </si>
  <si>
    <t>с.Новоишимка, р-н Г.Мусрепова</t>
  </si>
  <si>
    <t>Не предоставлен распорядительный акт о назначении ответственных лиц по СП за исправное состояние, сохранность, проведение испытаний и проверок переносных электроинструментов и приспособлений к ним.</t>
  </si>
  <si>
    <t>п.580 приказа Министра энергетики РКот 19.03.2015 года № 222 «Об утверждении Правил техники безопасности при эксплуатации электроустановок потребителей»</t>
  </si>
  <si>
    <t>№88 от 13.03.2026</t>
  </si>
  <si>
    <t>№253 от 27.07.2026</t>
  </si>
  <si>
    <t xml:space="preserve">В помещении с установленным оборудованием автоматического пожаротушения требуется частичный ремонт напольного покрытия на участках демонтированного оборудования (повторно). </t>
  </si>
  <si>
    <t>Трудовой кодекс РК ст.181.п.1</t>
  </si>
  <si>
    <t>№89 от 13.03.2026</t>
  </si>
  <si>
    <t>№254 от 27.07.2026</t>
  </si>
  <si>
    <t>4	В помещении мужского туалета на 3 этаже раковина имеет трещины; отсутствуют панели подвесного потолка, крышка лючка; разбита кафельная плитка под раковиной (повторно). 	По получению указания.	Трудовой кодекс РК ст.181.п.1</t>
  </si>
  <si>
    <t>Бокс №1, столярный цех (Панфилова, 2). Световые знаки пожарной безопасности «Выход» залито битумом. Помещение захламлено, загромождено строительным мусором, деревянными досками, оконным стеклом, ветошью, коробками, ящиками с древесной опилкой и пр. Под станками циркулярных пил находятся древесные опилки.</t>
  </si>
  <si>
    <t>п.6, п.24, п.35 Правил пожарной безопасности, утв. Приказом Министра по ЧС РК от 21.02.2022 года № 55.</t>
  </si>
  <si>
    <t>№255 от 23.07.2026</t>
  </si>
  <si>
    <t>с.Кишкенеколь, Уалихановский р-н</t>
  </si>
  <si>
    <t>Бокс №2, токарно-сварочный цех (Панфилова, 2). Помещение бокса заставлено и загромождено блоками б/у кондиционеров, котлов, и пр., помещение захламлено строительным мусором, ветошью, посторонними предметами.</t>
  </si>
  <si>
    <t>п.24 Правил пожарной безопасности, утв. Приказом Министра по ЧС РК от 21.02.2022 года № 55.</t>
  </si>
  <si>
    <t>№59 от 27.02.2026</t>
  </si>
  <si>
    <t>№134 от 14.04.2026</t>
  </si>
  <si>
    <t>№276 от 29.07.2026</t>
  </si>
  <si>
    <t>На входе в боксы №1 и №2 (Панфилова, 2) отсутствуют знаки с указанием категории помещения по степени опасности поражения электрическим током, взрыво- и пожароопасности, ФИО ответственного.</t>
  </si>
  <si>
    <t>п.17 Правил пожарной безопасности, утв. Приказом Министра по ЧС РК от 21.02.2022 года № 55.</t>
  </si>
  <si>
    <t>№60 от 27.02.2026</t>
  </si>
  <si>
    <t>№135 от 14.04.2026</t>
  </si>
  <si>
    <t xml:space="preserve">В коридоре 4 этажа (Тәуелсіздік, 56) посторонние предметы (старые шкафы, сейфы, и пр.).
Необходимо вывезти посторонние предметы.  
</t>
  </si>
  <si>
    <t>п.24-1, п.24-10 Правил пожарной безопасности, утв. Приказом Министра по ЧС РК от 21.02.2022 года № 55.</t>
  </si>
  <si>
    <t>№277 от 29.07.2026</t>
  </si>
  <si>
    <t xml:space="preserve">Журнал регистрации инструктажа
по безопасности и охране труда на рабочем месте: титульный лист не обновлен. Отсутствуют записи о повторных и внеплановых инструктажах, проведенных в 2024, 2025 гг. Не проведен повторный инструктаж за 1 квартал 2026 г.
Своевременно, в начале каждого квартала, проводить повторные инструктажи, вносить записи о повторных и внеплановых инструктажах
</t>
  </si>
  <si>
    <t>- п.51 Правил проведения обучения, инструктирования и проверки знаний работников АО «Казахтелеком» по вопросам безопасности и охраны труда, утв.Распоряжением № 253 от 31.10.2025.</t>
  </si>
  <si>
    <t>№136 от 15.04.2026</t>
  </si>
  <si>
    <t>Не предоставлен/не ведется журнал регистрации инструктажей по пожарной безопасности.</t>
  </si>
  <si>
    <t>раздел 7.3, п.3 СТ АО 80429 – 1038 – 2024 Стандарта «Правила пожарной безопасности в АО Казахтелеком».</t>
  </si>
  <si>
    <t>ЦЛКС ТУСМ-8</t>
  </si>
  <si>
    <t>№106 от 31.03.2026</t>
  </si>
  <si>
    <t>Не предоставлен журнал 1 и 2 ступеней/не ведутся 1, 2, ступени, нет протоколов 3 ступени  четырехступенчатого контроля за состоянием БиОТ.</t>
  </si>
  <si>
    <t>п.5.3.1, 5.4.2, 5.4.5 приложение В Стандарта АО «Казахтелеком» Правила по проведению четырехступенчатого контроля за состоянием Безопасности и охраны труда в филиалах АО «Казахтелеком», утв.Распоряжением № 253 от 31.10.2025.</t>
  </si>
  <si>
    <t>Проверка начальником ОБиОТ</t>
  </si>
  <si>
    <t>все</t>
  </si>
  <si>
    <t xml:space="preserve">Не утверждены должностные инструкции по БиОТ для работников СП. </t>
  </si>
  <si>
    <t>§11 Интегрированная система менеджмента Управление документированной информацией</t>
  </si>
  <si>
    <t>СЗ  YVPA-DWQ7TN</t>
  </si>
  <si>
    <t>Перенос сроков с июля на сентябрь</t>
  </si>
  <si>
    <t>Не предоставлена утвержденная программа первичного инструктажа по БиОТ.</t>
  </si>
  <si>
    <t>п. 44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 (Приказ Министра здравоохранения и социального развития РК от 25 декабря 2015 года № 1019)</t>
  </si>
  <si>
    <t>№37 от 20.02.2026</t>
  </si>
  <si>
    <t>Шаймарданов А.С.</t>
  </si>
  <si>
    <t>№101 от 31.03.2026</t>
  </si>
  <si>
    <t>№146 от 27.04.2026</t>
  </si>
  <si>
    <t>Платонова Е.В.</t>
  </si>
  <si>
    <t>№168 от 28.05.2026</t>
  </si>
  <si>
    <t>№199 от 10.06.2026г.</t>
  </si>
  <si>
    <t>№245 от 17.07.2026</t>
  </si>
  <si>
    <t>Не проводится первичный инструктаж с работниками подрядных организаций.</t>
  </si>
  <si>
    <t>п.47, 48 Правил проведения обучения, инструктирования и проверки знаний работников АО «Казахтелеком» по вопросам безопасности и охраны труда, утв.Распоряжением № 253 от 31.10.2025.</t>
  </si>
  <si>
    <t>Платонова  Е.В.</t>
  </si>
  <si>
    <t>№14 от 28.01.2026</t>
  </si>
  <si>
    <t>№ 82 от 19.03.2026</t>
  </si>
  <si>
    <t>Не предоставлен план обучения по БиОТ, протокола обучения по БиОТ.</t>
  </si>
  <si>
    <t>пункт 9 приказа  Министра труда и социальной защиты населения Республики Казахстан от 28 августа 2020 года № 346. "О внесении изменений в некоторые приказы Министра здравоохранения и социального развития Республики Казахстан"</t>
  </si>
  <si>
    <t>№169 от 28.05.2026</t>
  </si>
  <si>
    <t>№266от 30.06.2026</t>
  </si>
  <si>
    <t>Руководителями подразделений не проводится Поведенческий аудит безопасности и Поведенческий диалог безопасности.</t>
  </si>
  <si>
    <t>п. 13, 15, 16, 18 Стандарта «Поведенческий аудит безопасности в АО «Казахтелеком».</t>
  </si>
  <si>
    <t>№13от 28.01.2026</t>
  </si>
  <si>
    <t>№158 от 30.04.2026</t>
  </si>
  <si>
    <t>Отсутствует утвержденная программа первичного инструктажа по пожарной безопасности.</t>
  </si>
  <si>
    <t>п. 8 Приказа Министра по ЧС РК от 9 июня 2014 года №276</t>
  </si>
  <si>
    <t>№256 от 24.07.2026</t>
  </si>
  <si>
    <t>№9 от 23.01.2026</t>
  </si>
  <si>
    <t xml:space="preserve">4 этаж (Тәуелсіздік, 56), комната приема пищи – оторваны ламели жалюзи. </t>
  </si>
  <si>
    <t xml:space="preserve">- п.2 статьи 181 Трудового кодекса РК
- раздел 6, п.37, пп.6 Коллективного договора АО «Казахтелеком».
</t>
  </si>
  <si>
    <t>№249 от 21.07.2026</t>
  </si>
  <si>
    <t xml:space="preserve">На территории ОДТ по Тәуелсіздік, 56 отсутствует знак, обозначающий место сбора при эвакуации. </t>
  </si>
  <si>
    <t>п.6 Правил пожарной безопасности, утв. Приказом Министра по ЧС РК от 21.02.2022 года № 55.</t>
  </si>
  <si>
    <t>№38 от 20.02.2026</t>
  </si>
  <si>
    <t>В помещении теплового узла на цокольном этаже АТС-50 беспорядок, посторонние предметы, мусор. Грунт выемки на месте соединения фитингов в отводе канализационного стояка не засыпано, грунт находится в помещении. На полу помещения покрытие разбито.</t>
  </si>
  <si>
    <t xml:space="preserve">- Закон РК «О гражданской защите» № 188-V от 11.04.2014. 
- Гл. 3 Правил пожарной безопасности, утв. Приказом Министра по чрезвычайным ситуациям Республики Казахстан от 21 февраля 2022 года № 55.
- ст. 23, п.19. Трудового кодекса РК
</t>
  </si>
  <si>
    <t>№160 от 28.05.2026</t>
  </si>
  <si>
    <t>СЭРСТ ДЭСД</t>
  </si>
  <si>
    <t xml:space="preserve">- Не вывезен мусор с территории ГТС по Аль-Фараби,71 и на территории ОДТ по Тәуелсіздік, 56.
- Допускается хранение полиэтиленовых мешков с мусором, ветоши, посторонних предметов на лестничных площадках по Тәуелсіздік, 56.
</t>
  </si>
  <si>
    <t>- п.24, пп.1, 2, 8, 10 Правил пожарной безопасности, утв. Приказом Министра по ЧС РК от 21.02.2022 года № 55.</t>
  </si>
  <si>
    <t>№34 от 18.02.2026</t>
  </si>
  <si>
    <t>№187 от 16.04.2026</t>
  </si>
  <si>
    <t xml:space="preserve">Не вывезен снег с территорий ГТС, ЦТО. </t>
  </si>
  <si>
    <t>Не работает воздушно-тепловая завеса в шлюзе парадного входа в ОДТ по Тәуелсіздік, 56. Пониженная температура в холле 1 этажа, в зоне поста охраны.</t>
  </si>
  <si>
    <t>п.1 ст.181 Трудового кодекса РК</t>
  </si>
  <si>
    <t>№268 от 30.07.2026</t>
  </si>
  <si>
    <t>В подсобном помещении ЦПХО по Аль-Фараби, 71 (ГТС) в настенном ящике находятся просроченные лекарственные средства. Отсутствует аптечка первой помощи.</t>
  </si>
  <si>
    <t>№10 от 23.01.2026</t>
  </si>
  <si>
    <t>Об утверждении нового состава аптечки для оказания первой помощи, Приказ Министерства здравоохранения Республики Казахстан от 10.07.2023 г. № 125.</t>
  </si>
  <si>
    <t>№157 от 30.04.2026</t>
  </si>
  <si>
    <t>№252 от 23.07.2026</t>
  </si>
  <si>
    <t xml:space="preserve">- Не предоставлен приказ о назначении ответственных за эксплуатацию стеллажей.
- Не предоставлен/не ведется Журнал осмотра стеллажей.
</t>
  </si>
  <si>
    <t>п.6, п.8; приложения А, Б Стандарта СТ АО 80429-1/043-2024 «Требования к эксплуатации стеллажей», утв. Приказом АО «Казахтелеком» от 13 мая 2024 года №124.</t>
  </si>
  <si>
    <t>№11 от 23.01.2026</t>
  </si>
  <si>
    <t>№156 от 30.04.2026</t>
  </si>
  <si>
    <t>- На стеллаже в подсобном помещении ЦПХО по Аль-Фараби, 71 отсутствует информационная табличка.</t>
  </si>
  <si>
    <t>№267от 30.06.2026</t>
  </si>
  <si>
    <t>В коридоре подвального помещения ГТС по Аль-Фараби, 71 местами разбита/отсутствует напольная плитка. Под лестницей находится мусор, посторонние предметы.</t>
  </si>
  <si>
    <t>№25 от 04.02.2026 
№24 от 04.02.2026</t>
  </si>
  <si>
    <t xml:space="preserve">- Закон РК «О гражданской защите» № 188-V от 11.04.2014. 
- Гл. 3 Правил пожарной безопасности, утв. Приказом Министра по чрезвычайным ситуациям Республики Казахстан от 21 февраля 2022 года № 55.
- ст. 23, п.19. Трудового кодекса РК.
</t>
  </si>
  <si>
    <t>№105 от 31.03.2026</t>
  </si>
  <si>
    <t>№120 от 10.04.2026</t>
  </si>
  <si>
    <t>№188от 16.04.2026</t>
  </si>
  <si>
    <t>№203от 12.06.2026</t>
  </si>
  <si>
    <t>№251 от 23.07.2026</t>
  </si>
  <si>
    <t>Установлены решетки на окнах административного здания ЦТО.</t>
  </si>
  <si>
    <t>п.24, пп. 8 Правил пожарной безопасности, утв. Приказом Министра по чрезвычайным ситуациям Республики Казахстан от 21 февраля 2022 года № 55.</t>
  </si>
  <si>
    <t>№33 от 18.02.2026</t>
  </si>
  <si>
    <t>Склад ЦПХО в здании АТС-28: беспорядок в помещении, хаотично хранятся отработавшие срок предметы, неисправное оборудование и механизмы, ТБО. На полу имеются разливы маслянистых жидкостей. Помещение находится в общем доступе. Отсутствует табличка на двери с указанием категории и ответственного лица.</t>
  </si>
  <si>
    <t xml:space="preserve">- Закон РК «О гражданской защите» № 188-V от 11.04.2014. 
- Гл. 3 Правил пожарной безопасности, утв. Приказом Министра по чрезвычайным ситуациям Республики Казахстан от 21 февраля 2022 года № 55.
- ст. 23, п.19. Трудового кодекса РК.
</t>
  </si>
  <si>
    <t xml:space="preserve">- Не работают световые табло «Выход» в зданиях Общества по городу.
- Дверь запасного выхода в помещении монтеров по Аль-Фараби, 71 закрыт на ключ. Нет информации о месте нахождения ключа от запасного выхода.
</t>
  </si>
  <si>
    <t xml:space="preserve">- п. 35 Правил пожарной безопасности, утв. Приказом Министра по чрезвычайным ситуациям Республики Казахстан от 21 февраля 2022 года № 55;
- раздел 2, п.14, пп.2 Об утверждении технического регламента "Общие требования к пожарной безопасности"
Приказ Министра по чрезвычайным ситуациям Республики Казахстан от 17 августа 2021 года № 405.
</t>
  </si>
  <si>
    <t>№29 от 16.02.2026</t>
  </si>
  <si>
    <t>№144 от 24.04.2026</t>
  </si>
  <si>
    <t>№200от 11.06.2026</t>
  </si>
  <si>
    <t xml:space="preserve">Не предоставлен/не ведется Журнал учета, проверки и испытаний электроинструмента и
вспомогательного оборудования к нему. Отсутствуют протоколы испытаний электроинструментов.
</t>
  </si>
  <si>
    <t>п.38, 39; Приложение 1 Правил безопасности при работе с инструментами и приспособлениями (Приказ Министра энергетики Республики Казахстан от 16 марта 2015 года № 204).</t>
  </si>
  <si>
    <t>И.о. начальника ТУСМ-8 Ступак В.В.</t>
  </si>
  <si>
    <t>ПСС</t>
  </si>
  <si>
    <t>№71 от 16.03.2026</t>
  </si>
  <si>
    <t>п.44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 (Приказ Министра здравоохранения и социального развития Республики Казахстан от 25 декабря 2015 года № 1019)</t>
  </si>
  <si>
    <t>№231от 29.06.2026</t>
  </si>
  <si>
    <t>ЦАП</t>
  </si>
  <si>
    <t>На прилегающей территории кабельного звена г. Костанай ЦЛКС-82 отсутствует знак, обозначающий место сбора при эвакуации.</t>
  </si>
  <si>
    <t>№70 от 16.03.2026</t>
  </si>
  <si>
    <t>№230от 30.06.2026</t>
  </si>
  <si>
    <t>В помещении дизельной отсутствует аптечка первой медицинской помощи.</t>
  </si>
  <si>
    <t>п.41 ДПБ/П-20-02-05 Правил по безопасности и охране труда при работе в помещениях с установленным телекоммуникационным оборудованием</t>
  </si>
  <si>
    <t>№69 от 16.03.2026</t>
  </si>
  <si>
    <t>№232от 29.06.2026</t>
  </si>
  <si>
    <t>Не предоставлена утвержденная программа первичного инструктажа по пожарной безопасности.</t>
  </si>
  <si>
    <t>п.8 приказа Министра по ЧС РК от 9 июня 2014 года №276.</t>
  </si>
  <si>
    <t>СТПКР (165)</t>
  </si>
  <si>
    <t>Низкий температурный режим в помещениях СП.</t>
  </si>
  <si>
    <t>п.17 ст.22 Трудового кодекса РК.</t>
  </si>
  <si>
    <t>№68 от 13.03.2026</t>
  </si>
  <si>
    <t>№233от 30.06.2026</t>
  </si>
  <si>
    <t>В помещениях с установленным телекоммуникационным оборудованием отсутствуют в необходимом количестве диэлектрические перчатки.</t>
  </si>
  <si>
    <t>п. 40 ДПБ/П-20-02-05 Правила по безопасности и охране труда при работе в помещениях с установленным телекоммуникационным оборудованием.</t>
  </si>
  <si>
    <t>ЦРСТ</t>
  </si>
  <si>
    <t>№28 от 16.02.2026</t>
  </si>
  <si>
    <t>№145 от 24.04.2026</t>
  </si>
  <si>
    <t>№201от 11.06.2026</t>
  </si>
  <si>
    <t xml:space="preserve">Гаражный бокс не оснащен буксирными тросами или штангами. </t>
  </si>
  <si>
    <t>П.1082 Правил пожарной безопасности, утвержденных приказом МЧС РК от 21.02.2022 года № 55.</t>
  </si>
  <si>
    <t>Data Analytics&amp;BI</t>
  </si>
  <si>
    <t>Повторные инструктажи по БиОТ и ПБ за 1 квартал 2026 года проведен несвоевременно.</t>
  </si>
  <si>
    <t>п.51, Правила проведения обучения, инструктирования и проверки знаний работников АО «Казахтелеком» по вопросам безопасности и охраны труда, Распоряжение № 253 от 31.10.2025.</t>
  </si>
  <si>
    <t>Коммерческому Директору В2С сегмента СР Ляпуновой А.В.</t>
  </si>
  <si>
    <t>№170 от 29.05.2026</t>
  </si>
  <si>
    <t>Журнал осмотра стеллажей: нет записей об осмотре за январь-месяц.</t>
  </si>
  <si>
    <t>СЗ № MMVN-DUHFC6</t>
  </si>
  <si>
    <t>Перенос сроков с мая на июнь</t>
  </si>
  <si>
    <t>№242от 30.06.2026</t>
  </si>
  <si>
    <t>Отсутствуют информационные таблички на стеллажах.</t>
  </si>
  <si>
    <t>ГВБ/СС</t>
  </si>
  <si>
    <t>№171,172 от 28.05.2026</t>
  </si>
  <si>
    <t>Журнал инструктажа на рабочем месте: титульный лист не оформлен, журнал не прошит, не скреплен печатью.        Устранено в ходе проверки.        п.51, Правила проведения обучения, инструктирования и проверки знаний работников АО «Казахтелеком» по вопросам безопасности и охраны труда, Распоряжение № 253 от 31.10.2025.</t>
  </si>
  <si>
    <t>г.Булаево, р-н М.Жумабаева</t>
  </si>
  <si>
    <t>Архив ПСС: стрелка манометра огнетушителя ОП не в зеленой зоне. Подлежит проверке и/или замене.</t>
  </si>
  <si>
    <t xml:space="preserve">П. 18 Правила пожарной безопасности, утв. Приказом Министра по чрезвычайным ситуациям Республики Казахстан от 21 февраля 2022 года № 55 
П. 8 СТ РК 1487-2006 Техника пожарная. Огнетушители. Требования к эксплуатации.
</t>
  </si>
  <si>
    <t>№125 от 16.04.2026</t>
  </si>
  <si>
    <t xml:space="preserve">Журнал инструктажа на рабочем месте – записаны отсутствующие работники на момент проведения инструктажа, нарушена хронология записей. </t>
  </si>
  <si>
    <t>Документированная процедура КТ/ДП-01-23-01 Управление документированной информацией, §6, п.44 -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</t>
  </si>
  <si>
    <t>№ 15 от 30.01.2026</t>
  </si>
  <si>
    <t>№127 от 16.04.2026</t>
  </si>
  <si>
    <t>В журнале 4-ступенчатого контроля не произведена запись о проведении 2-го ступени контроля.</t>
  </si>
  <si>
    <t>Правила по проведению четырехступенчатого контроля за состоянием Безопасности и охраны труда в филиалах АО «Казахтелеком», Распоряжение № 253 от 31.10.2025.</t>
  </si>
  <si>
    <t>Огнетушители ОП-5 находятся на полу. Отсутствуют указательные знаки «Огнетушитель».</t>
  </si>
  <si>
    <t xml:space="preserve">П. 18 Правила пожарной безопасности, утв. Приказом Министра по чрезвычайным ситуациям Республики Казахстан от 21 февраля 2022 года № 55. 
П. 8 СТ РК 1487-2006 Техника пожарная. Огнетушители. Требования к эксплуатации.
</t>
  </si>
  <si>
    <t>№126 от 16.04.2028</t>
  </si>
  <si>
    <t>В помещении №112 на 1 этаже с размещенными инженерными системами и технологическим оборудованием (статив с оборудованием видеонаблюдения, электрощиты по управлению системой отопления ID-центра, оптическая распределительная коробка, оптоволоконные и медные кабели) хранятся посторонние материалы, относящиеся ЦАП В2С ДРБ. Необходимо перенести материалы в другое помещение.</t>
  </si>
  <si>
    <t>с.Пресновка, Жамбылский р-н</t>
  </si>
  <si>
    <t>п.24, пп.6 п.86 Правил пожарной безопасности, утв. Приказом Министра по ЧС РК от 21.02.2022 года № 55.</t>
  </si>
  <si>
    <t>№147 от 27.04.2026</t>
  </si>
  <si>
    <t>№263от 30.06.2026</t>
  </si>
  <si>
    <t>Житикаринский</t>
  </si>
  <si>
    <t>ул.Ленина, 57</t>
  </si>
  <si>
    <t>Ответственное лицо за ведение и хранение Журнала регистрации инструктажа по безопасности и охране труда на рабочем месте указано неверно – вместо Мозер В.В., указан Каримов Е.А.  
Требование: обновить титульный лист</t>
  </si>
  <si>
    <t>Приложение 7 Правил проведения обучения, инструктирования и проверки знаний работников АО «Казахтелеком» по вопросам безопасности и охраны труда, Распоряжение № 253 от 31.10.2025 (Приложение 1)</t>
  </si>
  <si>
    <t>Региональному менеджеру ЦРУ Северного региона ДРБ Савину С.Л.</t>
  </si>
  <si>
    <t>№149 от 27.04.2026</t>
  </si>
  <si>
    <t>Ответственное лицо за ведение и хранение Журнала четырехступенчатого контроля за состоянием безопасности и охраны труда указано неверно – вместо Мозер В.В., указан Каримов Е.А.  
Требование: обновить титульный лист</t>
  </si>
  <si>
    <t>Приложение В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</si>
  <si>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>№265от 30.06.2026</t>
  </si>
  <si>
    <t>Ответственное лицо за ведение и хранение Журнала учета проведения инструктажей по пожарной безопасности указано неверно – вместо Мозер В.В., указан Каримов Е.А.  
Требование: обновить титульный лист</t>
  </si>
  <si>
    <t>Приложение 6 Правил пожарной безопасности в АО «Казахтелеком</t>
  </si>
  <si>
    <t>№148 от 27.04.2026</t>
  </si>
  <si>
    <t>№264от 30.06.2026</t>
  </si>
  <si>
    <t>ОС Аккарага Табличка с указанием категории помещения по взрыво- и пожароопасности, класса зон по ПУЭ и фамилии ответственного за состояние пожарной безопасности на дверях плохо читаема. Требование: обновить табличку</t>
  </si>
  <si>
    <t>Пункт 17 приказа Министра по ЧС РК № 55 от 21.02.2022 «Об утверждении Правил пожарной безопасности»</t>
  </si>
  <si>
    <t>Директору Костанайского ДЭСД Искакову С.К.</t>
  </si>
  <si>
    <t>г.Мамлютка, Мамлютский р-н</t>
  </si>
  <si>
    <t>№131 от 06.04.2026</t>
  </si>
  <si>
    <t>№260 от 27.07.2026</t>
  </si>
  <si>
    <t>ОС Аккарага  Не обновлен титульный лист Журнала четырехступенчатого контроля за состоянием безопасности и охраны труда. Требование: обновить титульный лист</t>
  </si>
  <si>
    <t>ОС Аккарага  Не обновлен титульный лист Журнала регистрации инструктажа по безопасности и охране труда на рабочем. Требование: обновить титульный лист</t>
  </si>
  <si>
    <t>№132 от 06.04.2026</t>
  </si>
  <si>
    <t>№261 от 27.07.2026</t>
  </si>
  <si>
    <t>№133 от 06.04.2026</t>
  </si>
  <si>
    <t>ОС Аккарага При заполнении повторного инструктажа в графе «Причина проведения внепланового инструктажа» внесена запись.
Требование: в графу «Причина проведения внепланового инструктажа» вносить запись при проведении внепланового инструктажа, при проведении остальных инструктажей в данной графе ставится прочерк</t>
  </si>
  <si>
    <t>Пункт 63 Правил проведения обучения, инструктирования и проверки знаний работников АО «Казахтелеком» по вопросам безопасности и охраны труда, Распоряжение № 253 от 31.10.2025 (Приложение 1)</t>
  </si>
  <si>
    <t>г.Сергеевка, р-н Шалакына</t>
  </si>
  <si>
    <t>ОС Степное Не обновлен титульный лист Журнала четырехступенчатого контроля за состоянием безопасности и охраны труда. Требование: обновить титульный лист</t>
  </si>
  <si>
    <t>№44 от 25.02.2026</t>
  </si>
  <si>
    <t>ОС Степное Не обновлен титульный лист Журнала регистрации инструктажа по безопасности и охране труда на рабочем. Требование: обновить титульный лист</t>
  </si>
  <si>
    <t>№43 от 25.02.2026</t>
  </si>
  <si>
    <t>ОС Тохтарово Отсутствует информация на  титульном  листе Журнала четырехступенчатого контроля за состоянием безопасности и охраны труда: дата начала и ответственный за ведение/хранение
Требование: Внести информацию на титульном  листе Журнала четырехступенчатого контроля</t>
  </si>
  <si>
    <t>№50 от 25.02.2026</t>
  </si>
  <si>
    <t>ОС Тохтарово Не закреплен титульный лист Журнала регистрации инструктажа по безопасности и охране труда на рабочем 
Требование: закрепить титульный лист</t>
  </si>
  <si>
    <t>с.Тимирязево, Тимирязевский р-н</t>
  </si>
  <si>
    <t>№42 от 24.02.2026</t>
  </si>
  <si>
    <t>ОС Тохтарово В Журнал регистрации инструктажа по безопасности и охране труда на рабочем вносится информация с помарками и исправлениями
Требование: Подчистки и помарки на бумажных носителях не допускаются</t>
  </si>
  <si>
    <t>п.26 Документированная процедура КТ/ДП-01-23-01  Управление документированной информацией</t>
  </si>
  <si>
    <t>Бригада СТС Журнал четырехступенчатого контроля за состоянием безопасности и охраны труда не скреплен печатью.
Требование: скрепить печатью</t>
  </si>
  <si>
    <t>№41 от 24.02.2026</t>
  </si>
  <si>
    <t>В Журнале учета и содержания средств защиты не указаны номера протоколов в Примечание
Требование: внести номера протоколов</t>
  </si>
  <si>
    <t xml:space="preserve">Примечание Приложения Б Правил по безопасности и охране труда при работе в помещениях с установленным телекоммуникационным оборудованием
Распоряжение № 253 от 31.10.2025 (Приложение 3)
</t>
  </si>
  <si>
    <t>№40 от 24.02.2026</t>
  </si>
  <si>
    <t>В производственных помещениях отсутствует инструкция о мерах пожарной безопасности.
Требование: ознакомить работников  с Инструкцией по пожарной безопасности на объектах Костанайского ДЭСД  (№ 8 от 05.12.2025) и вывесить на видных местах</t>
  </si>
  <si>
    <t xml:space="preserve">Пункт 6.7 Правил пожарной безопасности в АО "Казахтелеком" 
СТ АО 80429–1/038–2024
</t>
  </si>
  <si>
    <t>с.Явленка, Есильский р-н</t>
  </si>
  <si>
    <t>№62 от 13.03.2026</t>
  </si>
  <si>
    <t>КС-3579, на базе МАЗ г/н 567YT0 на данном кране отсутствует дата следующего освидетельствования. ПТО,ЧТО.</t>
  </si>
  <si>
    <t>Приказ Министра по инвестициям и развитию Республики Казахстан от 30 декабря 2014 года № 359. Зарегистрирован в Министерстве юстиции Республики Казахстан 25 февраля 2015 года № 10332. параграф 2п.49</t>
  </si>
  <si>
    <t>13.02.2026г</t>
  </si>
  <si>
    <t xml:space="preserve">Региональному директору Северного региона     Мергенову А.К.
</t>
  </si>
  <si>
    <t>№63 от 13.03.2026</t>
  </si>
  <si>
    <t>КМ SQ6,3SK3Q на базе Камаз352315-15 г/н 512YT02 данном кране отсутствует дата следующего освидетельствования. ПТО,ЧТО.</t>
  </si>
  <si>
    <t>№64 от 13.03.2026</t>
  </si>
  <si>
    <t>Автовышка ГАЗ 53 г/н 641YT02 данной автовышки отсутствует дата следующего освидетельствования. ПТО,ЧТО.</t>
  </si>
  <si>
    <t>Кран манипулятор JAC г/н 029CJ02 данном кране отсутствует дата следующего освидетельствования. ПТО,ЧТО.</t>
  </si>
  <si>
    <t>с.Бесколь, Кызылжарский р-н</t>
  </si>
  <si>
    <t>№102 от 31.03.2026</t>
  </si>
  <si>
    <t xml:space="preserve">Не назначены по приказу ответственные за эксплуатацию стеллажей в складских помещении.
</t>
  </si>
  <si>
    <t>Требований пункта 8 приказа АО «Казахтелеком» от 13 мая 2024 года №124 Об утверждений Стандарта «Требования к эксплуатации стеллажей».</t>
  </si>
  <si>
    <t>№103 от 31.03.2026</t>
  </si>
  <si>
    <t>Отсутствуют на съемных грузозахватных приспособлениях клеймо или прочно прикрепленная металлическая бирка с указанием номера, грузоподъемности и даты испытания.</t>
  </si>
  <si>
    <t>Требование пункта 178, параграфа 3, главы 3 Приказ Министра по инвестициям и развитию Республики Казахстан от 30 декабря 2014 года № 359 Об утверждении Правил обеспечения промышленной безопасности при эксплуатации грузоподъемных механизмов.</t>
  </si>
  <si>
    <t>Отсутствует программа первичного инструктажа по противопожарной безопасности.</t>
  </si>
  <si>
    <t>Требование пункта 72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(СТ АО 80429-1/009/– 2024).</t>
  </si>
  <si>
    <t>№104 от 31.03.2026</t>
  </si>
  <si>
    <t>Отсутствует перечень плановых работ технического обслуживания автотранспортных средств.</t>
  </si>
  <si>
    <t>Требование параграфа 4, главы 3 Правила технической эксплуатации автотранспортных средств Приказ Министра по инвестициям и развитию Республики Казахстан от 30 апреля 2015 года № 547 Об утверждении Правил технической эксплуатации автотранспортных средств.</t>
  </si>
  <si>
    <t>ИТОГО</t>
  </si>
  <si>
    <t>Не обеспечено проведение периодических осмотров строп каждые 10 дней с регистрацией результатов в журнале их учета и осмотра.</t>
  </si>
  <si>
    <t>Требование пункта 413 Приказ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механизмов".</t>
  </si>
  <si>
    <t>Ведется не коректно журнал учета съемных грузозахватных приспособлений (строп) (ведется лишь журнал учета нерегистрируемых грузоподъемных механизма).</t>
  </si>
  <si>
    <t>Требование пункта 63 Приказ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механизмов".</t>
  </si>
  <si>
    <t>Отсутствует журнал учета нарядов-допусков.</t>
  </si>
  <si>
    <t>Требование пункта 13 приказа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опасности”.</t>
  </si>
  <si>
    <t>В боксах на стеллажах отсутствует информационные таблички с указанием высот уровня хранения и максимальной допустимой нагрузки.</t>
  </si>
  <si>
    <t>Требований пункта 6 приказа АО «Казахтелеком» от 13 мая 2024 года №124 Об утверждений Стандарта «Требования к эксплуатации стеллажей».</t>
  </si>
  <si>
    <t>Не проведено техническое освидетельствование стеллажей.</t>
  </si>
  <si>
    <t>Узынкольский район</t>
  </si>
  <si>
    <t>Узынколь</t>
  </si>
  <si>
    <t xml:space="preserve">Журнал учета, проверки и испытаний электроинструмента и вспомогательного оборудования к нему Не проведено  11.01.2026г периодическое испытание электроинструмента и вспомогательного оборудования. </t>
  </si>
  <si>
    <t>Пункт 31 приказа Министра энергетики Республики Казахстан от 16 марта 2015 года №204 “Об утверждений Правил безопасности  при работе с инструментами и приспособлениями”</t>
  </si>
  <si>
    <t xml:space="preserve">В электроинструментах отсутствуют инвентарные номера и бирки о проведении переиодических испытаний  </t>
  </si>
  <si>
    <t xml:space="preserve">Пункт 39 «Правил безопасности
при работе с инструментами и приспособлениями» приказа Министра энергетики Республики Казахстан от 16.03.2015 года №204
</t>
  </si>
  <si>
    <t>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защиты.</t>
  </si>
  <si>
    <t>Пункт 7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</si>
  <si>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Отсутствуют таблички с указанием категории помещения по взрыво- и пожароопасности, класса зон по ПУЭ  на дверях складских помещений</t>
  </si>
  <si>
    <t>Пункт 17 приказа Министра по ЧС РК № 55 от 21.02.2022 «Об утверждении Правил пожарной безопасности».</t>
  </si>
  <si>
    <t xml:space="preserve">В помещении склада на стеллажах отсутствует информационные таблички с указанием высот уровня хранения и максимальной допустимой нагрузки. </t>
  </si>
  <si>
    <t>Пункт 6 приказа  АО    «Казахтелеком» от 13 мая 2024 года №124   Об утверждений  Стандарта «Требования к эксплуатации стеллажей».</t>
  </si>
  <si>
    <t xml:space="preserve">Не проведено техническое освидетельствование стеллажей. </t>
  </si>
  <si>
    <t>Пункт 8 приказа  АО    «Казахтелеком» от 13 мая 2024 года №124   Об утверждений  Стандарта «Требования к эксплуатации стеллажей».</t>
  </si>
  <si>
    <t>СГ ЦТПСР Не обновлен титульный лист Журнала регистрации инструктажа по безопасности и охране труда на рабочем месте.</t>
  </si>
  <si>
    <t>Беспорядочное совместное хранение разнородного материала на складе</t>
  </si>
  <si>
    <t>Нарушение п.1202 Приказа МЧС РК от 21.02.2022 № 55.</t>
  </si>
  <si>
    <t>ЭПУиК Не обновлен титульный лист журнала регистрации инструктажа по безопасности и охране труда на рабочем месте.</t>
  </si>
  <si>
    <t>Приложение В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</si>
  <si>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 xml:space="preserve">п.816 Правил обеспечения промышленной безопасности при эксплуатации оборудования, работающего под давлением. </t>
  </si>
  <si>
    <t>Провод питания эл. лампы освещения входа проходит через деревянную раму окна.</t>
  </si>
  <si>
    <t xml:space="preserve">п.2098 Правил устройства электроустановок РК . Электроустановки жилых, общественных. адмистративных и бытовых зданий п. 2098
</t>
  </si>
  <si>
    <t xml:space="preserve">Провод питания подкачивающего насоса топлива не закрыт кабельным каналом.
</t>
  </si>
  <si>
    <t xml:space="preserve">п.4.пп.135 Правил устройства электроустановок РК </t>
  </si>
  <si>
    <t xml:space="preserve">Дизельная Не заменен раствор соды (1 раз в 6 мес.) </t>
  </si>
  <si>
    <t>Регламент замены содового раствора в аккумуляторных и дизельных помещениях Костанайского ДЭСД</t>
  </si>
  <si>
    <t>Дизельная оснащена огнетушителями  ОП-5-1 шт. и 1 ОУ-5-1 шт.</t>
  </si>
  <si>
    <t>Пункт 6.2.2  СТ РК 1487-2006 Техника пожарная. Огнетушители. Требования к эксплуатации</t>
  </si>
  <si>
    <t>Отсутствует песок в пожарном ящике уличного пожарного щита.</t>
  </si>
  <si>
    <t xml:space="preserve">Приложение 3 Правил пожарной безопасности, утвержденных приказом МЧС РК от 21 февраля 2022 года № 55 </t>
  </si>
  <si>
    <t xml:space="preserve">Гараж Отсутствуют таблички с указанием категории помещения по взрыво- и пожароопасности, класса зон по ПУЭ и фамилии ответственного за состояние пожарной безопасности на дверях </t>
  </si>
  <si>
    <t>Стрелка манометра огнетушителя ОП-5 находиться в красном секторе.</t>
  </si>
  <si>
    <t>Пункт 6.2.5, 8.2 СТ РК 1487-2006 Техника пожарная. Огнетушители. Требования к эксплуатации</t>
  </si>
  <si>
    <t xml:space="preserve">Используется заточной станок без защитного устройства. </t>
  </si>
  <si>
    <t xml:space="preserve">Сборник инструкций по безопасности и охране труда по видам работ
СТ АО 80429 – 1/029 – 2024Инструкция по безопасности и охране труда при работе на заточном станке №22 п.1.5        
</t>
  </si>
  <si>
    <t>Не достаточно песка в пожарном ящике пожарного щита.</t>
  </si>
  <si>
    <t>В гаражах и боксах схема расстановки автотехники и указателями путей движения ТС к эвакуационным выездам не корректна (не совпадает расстановка со схемой).</t>
  </si>
  <si>
    <t>Требование пункта 1072, параграфа 1, главы 1, раздела 9 Приказ Министра по чрезвычайным ситуациям Республики Казахстан от 21 февраля 2022 года № 55 Об утверждении Правил пожарной безопасности.</t>
  </si>
  <si>
    <t>В боксах №4 и 5(улице Букетова )полы не очищены от пролитых ГСМ.</t>
  </si>
  <si>
    <t>Требование пункта 1073 Приказ Министра по чрезвычайным ситуациям Республики Казахстан от 21 февраля 2022 года № 55 Об утверждении Правил пожарной безопасности</t>
  </si>
  <si>
    <t>В гараже №1 отсутствует информация об ответственных лицах за обеспечение пожарной безопасности, ответственных за санитарное состояние.</t>
  </si>
  <si>
    <t>Требование пункта 6.6. Правила пожарной безопасности в АО «Казахтелеком» (СТ АО 80429 – 1/038 – 2024).</t>
  </si>
  <si>
    <t>Во всех гаражах пожарные ящики не укомплектованы  песок .</t>
  </si>
  <si>
    <t>ПРАВИЛА ПОЖАРНОЙ БЕЗОПАСНОСТИ В АО «КАЗАХТЕЛЕКОМ», СТ АО 80429 – 1/038 – 2024, Пункт 11.3 Министерстве юстиции Республики Казахстан 25 февраля 2015 года № 10332. параграф 2п.49</t>
  </si>
  <si>
    <t>На воротах гаражей №4 и 5 (улице Букетова )   выцвела табличка с указанием  категории пожарной и взрывопожарной опасности здания.</t>
  </si>
  <si>
    <t>Пункт 17 Правил пожарной безопасности, утвержденных приказом Министра по чрезвычайным ситуациям Республики Казахстан от 21 февраля 2022 года № 55</t>
  </si>
  <si>
    <t>В гаражных боксах не все светильники в рабочем состоянии. Освещения не достаточно.</t>
  </si>
  <si>
    <t>Подана заявка</t>
  </si>
  <si>
    <t>В кабинете медицинского освидетельствования водителей не предусмотрена кварцевая лампа, отсутствует график кварцевания, график генеральной уборки помещения.</t>
  </si>
  <si>
    <t xml:space="preserve">Санитарные правила № 174 от 28.02.2015г. </t>
  </si>
  <si>
    <t>28.02.2026г.</t>
  </si>
  <si>
    <t>Санузел 2 этажа – сломана ручка двери, отсутствует 2 плитки на стене.</t>
  </si>
  <si>
    <t>Санузел 3 этажа Не закрепленная напольная  плитка, бачок санузла не закрыт крышкой.</t>
  </si>
  <si>
    <t xml:space="preserve">Не герметичная пластиковая труба водоснабжения. </t>
  </si>
  <si>
    <t xml:space="preserve">Входная дверь участка ДРБ -отсутствует дверной замок </t>
  </si>
  <si>
    <t>Шифер крыши  входного козырька поломан, присутствует вероятность падение кусков шифера, льда.</t>
  </si>
  <si>
    <t xml:space="preserve">Пластиковые панели верха козырька поломаны, при осадках влага, снег попадает на ступени крыльца и 
приводит к образованию наледи.
</t>
  </si>
  <si>
    <t xml:space="preserve">Ступени входного крыльца поломаны. </t>
  </si>
  <si>
    <t>Не закрепленный линолеум на входе в гостиницу</t>
  </si>
  <si>
    <t xml:space="preserve">Порванный, не закрепленный линолеум на 2,3 этажах. </t>
  </si>
  <si>
    <t>Пожарный краны на 1-2-3 этажах  не подключен к системе водоснабжения. Пожарные рукава отсутствуют</t>
  </si>
  <si>
    <t>П. 1576, п. 1585 Правила пожарной безопасности, утв. Приказом Министра по чрезвычайным ситуациям Республики Казахстан от 21 февраля 2022 года № 55</t>
  </si>
  <si>
    <t>Поломка манометра котла АСО № 28195 , отсутствует контроль давления воду в системе отопления.</t>
  </si>
  <si>
    <t xml:space="preserve">Параграф 3 п 193 4) Приказа Министра по инвестициям и развитию Республики Казахстан от 30 декабря 2014 года № 358 Об утверждении Правил обеспечения промышленной безопасности при эксплуатации оборудования, работающего под давлением </t>
  </si>
  <si>
    <t>Помещения бойлерной, складов требует ремонта пола, стен.</t>
  </si>
  <si>
    <t>Санитарно-эпидемиологические требования к зданиям и сооружениям производственного назначения"№ 174 от 28.02.2015г. п. 21</t>
  </si>
  <si>
    <t>На емкости для хранения ГСМ для АСО не определены категории по взрывопожарной и пожарной опасности.</t>
  </si>
  <si>
    <t>Приложение 16 Приказа МЧС РК от 17 августа 2021 года № 405</t>
  </si>
  <si>
    <t>Не вывозиться ТБО с территории ЛТУ</t>
  </si>
  <si>
    <t xml:space="preserve">Не производиться откачка септика здания ЛТУ </t>
  </si>
  <si>
    <t xml:space="preserve">Отсутствует схема расстановки транспортных средств с указанием путей движения автомобилей к эвакуационным выездам.  </t>
  </si>
  <si>
    <t xml:space="preserve">Приказ Министра по чрезвычайным ситуациям Республики Казахстан от21февраля 2022 года № 55 Об утверждении Правил пожарной безопасности п.1072 </t>
  </si>
  <si>
    <t>На воротах гаража отсутствуют, табличка  с указанием категорийности и ответственного за помещение.</t>
  </si>
  <si>
    <t xml:space="preserve">Автомобиль УАЗ 390995 г/н 366 YP 02. На задних сидениях отсутствуют ремни безопасности и  наклейка информирующая 360 </t>
  </si>
  <si>
    <t>Требование пункта 41 главы 7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средств, Приложение к Основным положениям по допуску транспортных средств к эксплуатации, Приказ Министра внутренних дел Республики Казахстан от 30 июня 2023 года № 534</t>
  </si>
  <si>
    <t>На окнах здания по Алтынсарина, 105 установлены металлические решетки, препятствующие эвакуации при пожаре</t>
  </si>
  <si>
    <t>Приказ Министра ЧС РК от 21 февраля 2022 года №55 «Правила пожарной безопасности», пункт 24 подпункт 8 раздел 1 глава 1</t>
  </si>
  <si>
    <t>На табличке категории взрыво- и пожаробезопасности помещения щитовой на 1 этаже неверно указана категория.</t>
  </si>
  <si>
    <t xml:space="preserve">п. 17, п. 357 "Правила пожарной безопасности", утвержденные приказом Министра по ЧС РК  от 21.02. 2022 г. № 55.   </t>
  </si>
  <si>
    <t>Диэлектрические коврики в помещениях не пронумерованы</t>
  </si>
  <si>
    <t xml:space="preserve">Распоряжение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п.83, 84, 87. </t>
  </si>
  <si>
    <t>Не ведется оперативный журнал</t>
  </si>
  <si>
    <t>пункт 51 Распоряжения АО «Казахтелеком» № 282 от 02.12.2025 Об утверждении стандарта «Правила производства работ в условиях повышенной опасности по нарядам-допускам».</t>
  </si>
  <si>
    <t>Не обновлены планы эвакуации</t>
  </si>
  <si>
    <t>п.12 Правил пожарной безопасности, утв. Приказом Министра по чрезвычайным ситуациям Республики Казахстан от 21 февраля 2022 года № 55</t>
  </si>
  <si>
    <t>У инженера Кусоинова Б.Е. во время проверки  индикатор напряжения имел следы механического повреждения.</t>
  </si>
  <si>
    <t>СТ АО 80429-1/012-2018; п 15.7</t>
  </si>
  <si>
    <t>Начальнику центра ЦРСТС ДКБ  Купбаеву Б.А.</t>
  </si>
  <si>
    <t>На момент проверки у инженера по Елюсизова Ж.Ш. при себе не имеется удостоверение по проверке знаний по БиОТ</t>
  </si>
  <si>
    <t xml:space="preserve">Распоряжение № 253 от 31.10.2025г. Правила проведения  обучения, инструктирования и проверок знаний работников АО «Казахтелеком» по вопросам безопасности и охраны труда Стандарт АО «Казахтелеком»
ДПБ/П-20-02-04.
</t>
  </si>
  <si>
    <t>У инженера  Пургина Е.В. во время проверки  на левой диэлектрической перчатке  в районе ладони иметься разрыв.</t>
  </si>
  <si>
    <t xml:space="preserve">Приказ ЦА АО «Казахтелеком» № 262 от 14.11.18г. Правила по БиОТ на ВЛС СТ АО 80429 – 1/012 – 2018, п. 7.3.1
</t>
  </si>
  <si>
    <t>У Инсталлятора Абдрафикова Р.Б. на момент проверки неисправен индикатор.</t>
  </si>
  <si>
    <t>Региональному менеджеру СР ЦРУ ДИР ДРБ Савину С.Л.</t>
  </si>
  <si>
    <t>У инсталлятора Цыборта С.В. на момент  проверки отсутствовал инструмент с изолирующими рукоятками.</t>
  </si>
  <si>
    <t xml:space="preserve">АО "Казахтелеком" ДПБ Распоряжение № 200 от 03.09.2025 года ПРАВИЛА 
ПО БЕЗОПАСНОСТИ И ОХРАНЕ ТРУДА 
ПРИ РАБОТАХ НА КАБЕЛЬНЫХ ЛИНИЯХ СВЯЗИ пп 2 п.11
</t>
  </si>
  <si>
    <t>Инсталлятор Арсланов Р.И. на момент проверки был без спец обуви</t>
  </si>
  <si>
    <t>Статья 182 п. 2 пп 4 Трудового кодекса Республики Казахстан от 23 ноября 2015 года</t>
  </si>
  <si>
    <t>Не предоставлена утвержденная программа инструктажа по пожарной безопасности.</t>
  </si>
  <si>
    <t>п.8 Приказа №276 Министра ЧС РК от 9 июня 2014 года «Об утверждении Правил обучения работников организаций и населения мерам пожарной безопасности и требования к содержанию учебных программ по обучению мерам пожарной безопасности».</t>
  </si>
  <si>
    <t xml:space="preserve">Не предоставлена утвержденная программа первичного инструктажа по БиОТ. </t>
  </si>
  <si>
    <t>п.44 Приказа Министра здравоохранения и социального развития РКот 25.12.2015 г.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</si>
  <si>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 xml:space="preserve"> Не предоставлен приказ о назначении ответственных лиц за пожарную безопасность.        27.02.2026        Приказ Министра по ЧС РК № 55 от 21.02.2022 Об утверждении Правил пожарной безопасности, п. 5, подп. 1)</t>
  </si>
  <si>
    <t>Приказ Министра по ЧС РК № 55 от 21.02.2022 Об утверждении Правил пожарной безопасности, п. 5, подп. 1)</t>
  </si>
  <si>
    <t>Не предоставлено распоряжение о назначении ответственных лиц за исправное состояние, проведение периодических испытаний и проверок ручных электрических машин, переносных электроинструментов и светильников.</t>
  </si>
  <si>
    <t>4	Не предоставлено распоряжение о назначении ответственных лиц за исправное состояние, проведение периодических испытаний и проверок ручных электрических машин, переносных электроинструментов и светильников.	27.02.2026	п.580 приказа Министра энергетики Республики Казахстан от 19 марта 2015 года № 222  “Об утверждении Правил техники безопасности при эксплуатации электроустановок потребителей”</t>
  </si>
  <si>
    <t>Не предоставлено распоряжение о назначении ответственных лиц за исправное состояние когтей и лазов по структурному подразделению.</t>
  </si>
  <si>
    <t>Приказ Министра энергетики РК от 16 марта 2015 года №204 "Правила безопасности при работе с инструментами и приспособлениями", Параграф 3 Главы 2. пункт 70.</t>
  </si>
  <si>
    <t>Не предоставлены протоколы о проведении 3 ступени 4-х ступенчатого контроля.</t>
  </si>
  <si>
    <t>6	Не предоставлены протоколы о проведении 3 ступени 4-х ступенчатого контроля.	27.02.2026	Приложение Д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31.10.2025г</t>
  </si>
  <si>
    <t>Журнал инструктажа на рабочем месте – запись ведётся с пропуском строки.</t>
  </si>
  <si>
    <t xml:space="preserve">Интегрированная система менеджмента
Управление документированной информацией п.25.1
</t>
  </si>
  <si>
    <t>И.о.коммерческого директора макрорегиона северный Ефимову О.В.</t>
  </si>
  <si>
    <t>Журнал учёта инструктажа по ПБ  – запись ведётся с пропуском строки.</t>
  </si>
  <si>
    <t xml:space="preserve">Интегрированная система менеджмента
Управление документированной информацией п.25.1
</t>
  </si>
  <si>
    <t>Журнал инструктажа на рабочем месте – в графе «Причина» не указан № СЗ и дата СЗ по НС.</t>
  </si>
  <si>
    <t xml:space="preserve">Титульные листы журналов  на рабочем месте и ПБ указана не актуальная документированная процедура </t>
  </si>
  <si>
    <t>п.23 Документированная процедура КТ/ДП-01-23-01  Управление документированной информацией</t>
  </si>
  <si>
    <t>Нет/не предоставлен/не ведётся журнал учёта наличия и состояния огнетушителей</t>
  </si>
  <si>
    <t>Нарушение: требование пункта 6.1.2. Техника пожарная. Огнетушители. Требования к эксплуатации (СТ РК 1487-2006).</t>
  </si>
  <si>
    <t>Не предоставлена актуальная инструкция о мерах ПБ с листом ознакомления.</t>
  </si>
  <si>
    <t>Нарушение: требование пункта 5 Приказ Министра по чрезвычайным ситуациям Республики Казахстан от 21 февраля 2022 года № 55 Об утверждении Правил пожарной безопасности.</t>
  </si>
  <si>
    <t>На огнетушителях отсутствует порядковый номер</t>
  </si>
  <si>
    <t>7	На огнетушителях отсутствует порядковый номер	05.03.2026	Нарушение: требование пункта 6.1.2. Техника пожарная. Огнетушители. Требования к эксплуатации (СТ РК 1487-2006).</t>
  </si>
  <si>
    <t>У огнетушителя на 1 этаже индикатор находится в красной зоне</t>
  </si>
  <si>
    <t>Требование пункта 18 Приказ Министра по чрезвычайным ситуациям Республики Казахстан от 21 февраля 2022 года № 55 Об утверждении Правил пожарной безопасности.</t>
  </si>
  <si>
    <t xml:space="preserve">Подана СЗ в Службу пожарной безопасности относительно огнетушителей </t>
  </si>
  <si>
    <t>Нет обозначения местонахождения аптечек в зале ЦКП, в кабинетах ЦКП.</t>
  </si>
  <si>
    <t>Приложение И СТ РК ГОСТ 12.4.026-2002</t>
  </si>
  <si>
    <t>Планы эвакуации не соответствуют требуемым нормам</t>
  </si>
  <si>
    <t>п.12 Правил пожарной безопасности, утвержденные приказом МЧС РК от 21 февраля 2022 года № 55</t>
  </si>
  <si>
    <t>Подана СЗ Относительно размещения плана эвакуации</t>
  </si>
  <si>
    <t>Не работает пожарная сигнализация и датчики дыма</t>
  </si>
  <si>
    <t xml:space="preserve">Нарушение п.62 Приказа МЧС РК от 21.02.2022 № 55. 
Здания, помещения и сооружения обеспечиваются системами и установками пожарной автоматики в соответствии с перечнем объектов, определенных в требованиях СН РК 2.02-02-2023 "Пожарная автоматика зданий и сооружений". 
</t>
  </si>
  <si>
    <t>Начальник ТУСМ-8 Асенов А.К.</t>
  </si>
  <si>
    <t>План расстановки ТС в стояночных боксах отсутствует</t>
  </si>
  <si>
    <t xml:space="preserve">п.1215 Правила пожарной безопасности №55 от 21.02.2022 года 
</t>
  </si>
  <si>
    <t>Отсутствует пожарная сигнализация в стояночном боксе</t>
  </si>
  <si>
    <t>В плане эвакуации не отображено место сбора людей, не указано расположение телефона для вызова команды</t>
  </si>
  <si>
    <t xml:space="preserve">План эвакуации 
Правила пожарной безопасности №55 от 21.02.2022 года. - п.7.3, пп.7 СТ АО 80429 - 1/038 - 2024 Правила пожарной безопасности в АО «Казахтелеком»
</t>
  </si>
  <si>
    <t>В помещении гермозоны отсутствует аптечка</t>
  </si>
  <si>
    <t>Об утверждении нового состава аптечки для оказания первой помощи 10.07.2023 г. № 125. Министерство здравоохранения Республики Казахстан Приложение</t>
  </si>
  <si>
    <t>Журнал регистрации инструктажа по БиОТ на рабочем месте не ведеться</t>
  </si>
  <si>
    <t>Приказ Министра здравоохранения
 и социального развития
 Республики Казахстан
 от 25 декабря 2015 года № 1019 "Правила и сроки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труда", глава 4 пункт 56</t>
  </si>
  <si>
    <t>И.о.регионального директора СР СФ Аманову С.Б.</t>
  </si>
  <si>
    <t>Не ведаться журнал первой и второй  ступени четырехступенчатого контроля.</t>
  </si>
  <si>
    <t>приложения Д,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31.10.2025г</t>
  </si>
  <si>
    <t>Наличие и учет протоколов о проведений 3 и 4 ступеней 4-х ступенчатого контроля</t>
  </si>
  <si>
    <t>Журнал регистрации инструктажа по пожарной безопасности не прошит, не пронумерован, не скреплен печатью и подписью руководителя .</t>
  </si>
  <si>
    <t>Наличие сертификата по БиОТ у ответственных руководителей и руководителей структурных подразделений (лица которые проводят инструктажи и являются ответственными по наряду-допуску)</t>
  </si>
  <si>
    <t>Приказ Министра здравохранения и социального развития РК от 25 декабря 2015 года №1019 "Правила и сроки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труда", глава 3 пункта 33</t>
  </si>
  <si>
    <t>Наличие утвержденной программы первичного инструктажа по БиОТ</t>
  </si>
  <si>
    <t>Нарушение требовании пункта 44 приказа Министра здравоохранения и социального развития Республики Казахстан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</si>
  <si>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Наличие утвержденной программы обучения по БиОТ</t>
  </si>
  <si>
    <t>Нарушение требовании пункта 9 приказа Министра труда и социальной защиты населения Республики Казахстан от 28 августа 2020 года № 346. "О внесении изменений в некоторые приказы Министра здравоохранения и социального развития Республики Казахстан</t>
  </si>
  <si>
    <t>Наличие утвержденной программы первичного инструктажа по пожарной безопасности</t>
  </si>
  <si>
    <t>Нарушении требовании пункта 8 приказа Министра по ЧС РК от 9 июня 2014 года №276</t>
  </si>
  <si>
    <t>Наличие актуальных инструкции по БиОТ по проффессиям и видам работ</t>
  </si>
  <si>
    <t>Приказ Министра здравохранения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работадателем" пункт 19.</t>
  </si>
  <si>
    <t>Не предоставлен лист ознакомления работников с «Жизненно важными правилами».</t>
  </si>
  <si>
    <t>Приказ ЦА №201 от 13.07.2023г. «Об утверждении жизненно важных правил</t>
  </si>
  <si>
    <t>В журнале учета проведения инструктажей по пожарной безопасности у четверых работников 05.01.26г. отсутствует подпись инструктирующего.</t>
  </si>
  <si>
    <t>п.9 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безопасности; Приказ Министра по ЧС РК от 9.06.2014 года № 276.</t>
  </si>
  <si>
    <t>Директору  СК ДЭСД  Елисееву С.Г.</t>
  </si>
  <si>
    <t>Наряды- допуска на выполнение работ повышенной опасности с 147 по 153 выдаются с нарушениями пункта №4 Ответственный руководитель и пункт №6 н/д выдал в одном лице, нарушениями пункта №7 мероприятия выполнил.</t>
  </si>
  <si>
    <t>Наряды-допуска №149, №150, №151,152. на выполнение работ повышенной опасности выписан с нарушением пункта №12, в пустых графах не проставлены прочерки.</t>
  </si>
  <si>
    <t>У заведующего складом Лырчикова А.А. который является допускающим и ответственным руководителям по Н/Д отсутствует сертификат по БиОТ  (лица которые проводят инструктажи и являются ответственными по наряду-допуску)</t>
  </si>
  <si>
    <t>Приказ Министра здравоохранение и социального развития РК от 25 декабря 2015 года №1019 "Правила и сроки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труда", глава 3 пункта 33</t>
  </si>
  <si>
    <t>У заведующего складом Лырчикова А.А. истек срок действия удостоверения по ПТМ.</t>
  </si>
  <si>
    <t>На огнетушителях отсутствует порядковый номер.</t>
  </si>
  <si>
    <t>п. 6.1.2. Техника пожарная. Огнетушители. Требования к эксплуатации (СТ РК 1487-2006).</t>
  </si>
  <si>
    <t>Нет знаков обозначения мест расположений огнетушителей.</t>
  </si>
  <si>
    <t>Гл.1, п.18. Гл.10, п.12 Правил пожарной безопасности, утвержденные приказом МЧС РК от 21 февраля 2022 года № 55.</t>
  </si>
  <si>
    <t xml:space="preserve">Журнал инструктажа на рабочем месте, Журнал учёта инструктажа по ПБ  – записи ведутся с пропуском строки.
- Впредь не допускать.
</t>
  </si>
  <si>
    <t xml:space="preserve">Интегрированная система менеджмента
Управление документированной информацией п.25.1
</t>
  </si>
  <si>
    <t>Нет ознакомления работников ЦРК с утвержденным перечнем работ с повышенной опасности по наряду-допуску, распоряжению и текущей эксплуатации.</t>
  </si>
  <si>
    <t>Правила производства работ в условиях повышенной опасности по нарядам-допускам АО "Казахтелеком", глава 5, пункт 7.</t>
  </si>
  <si>
    <t xml:space="preserve">В журнале учета инструктажей по пожарной безопасности внесены отсутствующие работники (отпуск) в день проведения повторного инструктажа, при этом подпись работника ставится после выхода на работу с указанием даты фактического ознакомления, что приводит к нарушению хронологической последовательности записей в журнале.
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
- Впредь не допускать.
</t>
  </si>
  <si>
    <t>п. 62 Правил проведения обучения, инструктирования и проверки знаний работников АО «Казахтелеком» по вопросам безопасности и охраны труда, утвержденных, распоряжением №253 от 31.10.2025.</t>
  </si>
  <si>
    <t>В распоряжение о назначении ответственных лиц за проведение периодических испытаний и проверок ручных электрических машин, переносных электроинструментов и светильников не включены работники ЦРК.</t>
  </si>
  <si>
    <t>п.580 приказа Министра энергетики Республики Казахстан от 19 марта 2015 года № 222  “Об утверждении Правил техники безопасности при эксплуатации электроустановок потребителей”</t>
  </si>
  <si>
    <t>Не предоставлен распорядительный акт о назначении ответственных лиц за исправное состояние когтей и лазов по ЦРК.</t>
  </si>
  <si>
    <t>Приказ Министра энергетики РК от 16 марта 2015 года №204 "Правила безопасности при работе с инструментами и приспособлениями", Параграф 3 Главы 2, пункт 70.</t>
  </si>
  <si>
    <t>п.44 приказа Министра здравоохранения и социального развития РК от 25.12.2015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</si>
  <si>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п. 8 приказа Министра по ЧС РК от 9 июня 2014 года №276</t>
  </si>
  <si>
    <t>В помещениях и боксах отсутствует информация об ответственных лицах за обеспечение пожарной безопасности.</t>
  </si>
  <si>
    <t>Отсутствует Журнал Результатов осмотров и испытаний стеллажей.</t>
  </si>
  <si>
    <t>Требование глава 8 «Требования к эксплуатации стеллажей» (СТ АО 80429-1/043-2024).</t>
  </si>
  <si>
    <t>Стеллаж на складе не имеет информационной таблички размером не менее А4 с указанием высот уровней хранения и максимальной допустимой нагрузки на каждый из уровней хранения бирки с указанием номера, грузоподьемности и даты освидетельствования.</t>
  </si>
  <si>
    <t>Требование глава 6 «Требования к эксплуатации стеллажей» (СТ АО 80429-1/043-2024).</t>
  </si>
  <si>
    <t>Отсутствует журнал учета проверки наличия и состояния огнетушителей.</t>
  </si>
  <si>
    <t>Требование пункта 6.1.2. Техника пожарная. Огнетушители. Требования к эксплуатации (СТ РК 1487-2006).</t>
  </si>
  <si>
    <t>Смотровая яма в боксе не облицована плиткой.</t>
  </si>
  <si>
    <t>Требование пункта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пассажиров".</t>
  </si>
  <si>
    <t>Съемные грузоподъемные приспособления не прошли испытания. Не предоставлены сертификаты и подтверждающие протоколы испытания .</t>
  </si>
  <si>
    <t>Требование пункта 176, 177, 178 приказа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механизмов".</t>
  </si>
  <si>
    <t>В боксе №14 полы не очищены от пролитых ГСМ.</t>
  </si>
  <si>
    <t>Требование пункта 1073 Приказ Министра по чрезвычайным ситуациям Республики Казахстан от 21 февраля 2022 года № 55 Об утверждении Правил пожарной безопасности.</t>
  </si>
  <si>
    <t>Отсутствует актуальная инструкция о мерах пожарной безопасности с листом ознакомления.</t>
  </si>
  <si>
    <t>Требование пункта 5 Приказ Министра по чрезвычайным ситуациям Республики Казахстан от 21 февраля 2022 года № 55 Об утверждении Правил пожарной безопасности.</t>
  </si>
  <si>
    <t>Отсутствует Приказ о назначении ответственных лиц по наряду-допуску.</t>
  </si>
  <si>
    <t>Требование пункта 7 главы 5, глава 6 Стандарт АО «Казахтелеком» «Правила производства работ в условиях повышенной опасности по нарядам-допускам».</t>
  </si>
  <si>
    <t>Третья ступень четырехступенчатого контроля за состоянием безопасности и охраны труда не актируется, указания не выдаются, мероприятия по устранению выявленных недостатков не разработаны.</t>
  </si>
  <si>
    <t>Требование пункта 5.4. Инструкция по проведению четырехступенчатого контроля за состоянием безопасности и охраны труда в филиалах АО «Казахтелеком» (СТ АО 80429 - 1/010- 2018).</t>
  </si>
  <si>
    <t>Актуализировать приказ о назначении ответственного лица за обеспечение транспортной безопасности, а также за контроль и мониторинг системы GPS в установленном порядке (уволен).</t>
  </si>
  <si>
    <t>Требование пункта 6.3. Стандарт по обеспечению безопасной эксплуатации транспортных средств АО "Казахтелеком" (СТ АО 80429-1022-2024).</t>
  </si>
  <si>
    <t>Не проводится стажировка для вновь принятых водителей.</t>
  </si>
  <si>
    <t>Требование пункта 4.1.6. Стандарт по обеспечению безопасной эксплуатации транспортных средств в АО "Казахтелеком" (СТ АО 80429-1022-2025).</t>
  </si>
  <si>
    <t>У кабельщика-спайщика Исина А.Х. не проводился периодический осмотр индикатора напряжения.</t>
  </si>
  <si>
    <t xml:space="preserve">АО "Казахтелеком" СТ АО 80429 – 1/026 – 2017
 Приложение А
</t>
  </si>
  <si>
    <t>Работники не ознакомлены под роспись с Жизненно важными правилами АО «Казахтелеком».</t>
  </si>
  <si>
    <t>требование приказа АО «Казахтелеком» №201 от 13.07.2023 года «Об утверждении жизненно важных правил АО Казахтелеком».</t>
  </si>
  <si>
    <t>У Электромеханика Карташова А.А. во время проверки обнаружена - отвертка с незащищенным жалом.</t>
  </si>
  <si>
    <t>п.3 приложения В, ДПБ/П-20-02-05 Правила по безопасности и охране труда при работе в помещениях с установленным телекоммуникационным оборудованием.</t>
  </si>
  <si>
    <t>Лестница-стремянка металлическая №32 имеет дефекты.</t>
  </si>
  <si>
    <t>СТ АО 80429 – 1/029 – 2024, Инструкция №18, пп.1.10; 2.6.</t>
  </si>
  <si>
    <t>Журнал учета такелажных средств и приспособлений не пронумерован</t>
  </si>
  <si>
    <t>Документированная процедура КТ/ДП-01-23-01 Управление документированной информацией, п. 23</t>
  </si>
  <si>
    <t>Журнал первой ступени четырехступенчатого контроля ведется с нарушениями, имеются исправления даты проведения.</t>
  </si>
  <si>
    <t>Инструкция по проведению 4-х ступенчатого контроля за состоянием безопасности и охраны труда в филиалах АО «Казахтелеком» СТ АО 80429-1/010-2018 Приложение В.КТ/ДП-01-23-01 Управление документированной информацией п.25</t>
  </si>
  <si>
    <t>Отсутствует эвакуационный знак Пункт (место) сбора при ЧС</t>
  </si>
  <si>
    <t>Приложение Л Эвакуационные знаки и знаки медицинского и санитарного назначения, код знака Е21, ГОСТ 12.4.026-2015</t>
  </si>
  <si>
    <t>Начальнику ЦЛКС-87 Лямцеву А.В.</t>
  </si>
  <si>
    <t>Место для курения не обозначено информационной табличкой «Место для курения», отсутствуют первичные средства пожаротушения (огнетушитель).</t>
  </si>
  <si>
    <t>Нарушение требований пункта 58 Приказ Министра по чрезвычайным ситуациям Республики Казахстан от 21 февраля 2022 года № 55 Об утверждении Правил пожарной безопасности</t>
  </si>
  <si>
    <t>На окнах установлены глухие решётки, препятствующие эвакуации при пожаре.</t>
  </si>
  <si>
    <t>Потолок в душевой выполнен не водостойким покрытием.</t>
  </si>
  <si>
    <t>п. 5.4.4.8 СН РК 3.02-08-2013,
 п. 102 приказ №ҚР ДСМ 72 от 03.08.2021</t>
  </si>
  <si>
    <t>В помещении приема пищи отсутствует система вентиляции.</t>
  </si>
  <si>
    <t>п. 43 приказ №ҚР ДСМ 16 от 03.08.2021</t>
  </si>
  <si>
    <t>Перед выпуском ТС на линию не заполняется чек-лист (лист проверки).</t>
  </si>
  <si>
    <t>Нарушение требований пункта 7.1. Приказ №141 от 27.05.2024 г. Станадарт по обеспечению безопасной эксплуатации ТС АО "Казахтелеком"</t>
  </si>
  <si>
    <t>Отсутствует утвержденный список профессий, подлежащих прохождению предсменного\послесменного медицинского осмотра.</t>
  </si>
  <si>
    <t>Нарушение требований пункта 36, параграфа 3, приложения 2 Приказ и.о. Министра здравоохранения Республики Казахстан от 15 октября 2020 года № ҚР ДСМ-131/2020.</t>
  </si>
  <si>
    <t>Отсутствует специальное помещение для проведения предсменного\послесменного медицинского осмотра.</t>
  </si>
  <si>
    <t>Нарушение требований пункта 29, параграфа 3, приложения 2 Приказ и.о. Министра здравоохранения Республики Казахстан от 15 октября 2020 года № ҚР ДСМ-131/2020.</t>
  </si>
  <si>
    <t>Отсутствует схема расстановки автотехники и указатели путей движения транспортных средств к эвакуационным выездам из стояночных боксов и гаражей.</t>
  </si>
  <si>
    <t>Нарушение требований пункта 1072, параграфа 1, главы 1, раздела 9 Приказ Министра по чрезвычайным ситуациям Республики Казахстан от 21 февраля 2022 года № 55 Об утверждении Правил пожарной безопасности</t>
  </si>
  <si>
    <t>Помещения для стоянки транспортных средств не оснащены буксирными тросами и штангами, из расчета 1 трос (штанга) на 10 единиц техники.</t>
  </si>
  <si>
    <t>Нарушение требований пункта 1082 Приказ Министра по чрезвычайным ситуациям Республики Казахстан от 21 февраля 2022 года № 55 Об утверждении Правил пожарной безопасности</t>
  </si>
  <si>
    <t>Смотровая яма не обеспечена системой местного освещения.</t>
  </si>
  <si>
    <t>Нарушение требовании пункта 225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</si>
  <si>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Смотровая яма не облицована плиткой.</t>
  </si>
  <si>
    <t>Нарушение требовании пункта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</si>
  <si>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Нет в наличие утвержденной программы первичного инструктажа по пожарной безопасности.</t>
  </si>
  <si>
    <t>В приказе о назначении периодической (очередной) квалификационной проверки знаний по электробезопасности отсутствует список лиц, подлежащих проверки знаний.</t>
  </si>
  <si>
    <t>Нарушении требовании пункта 8 приказа Министра энергетики Республики Казахстан от 18 марта 2015 года №210 “Об утверждении Правил проведения квалификационных проверок знаний правил технической эксплуатации и правил техники безопасности у руководителей, специалистов организаций, осуществляющих производство, передачу электрической и тепловой энергии, для контроля технического состояния и безопасности эксплуатации электроустановок“</t>
  </si>
  <si>
    <t>Диэлектрические ковры не проходят периодический осмотр 1 раз в 6 месяцев с занесением Журнал учета и содержания средств защиты.</t>
  </si>
  <si>
    <t>Примечание пункт 3, Приложения В «Правил по безопасности и охране труда при работе в помещениях с установленным телекоммуникационным оборудованием» (распоряжение ЦА  №253 от 31.10.2025г)</t>
  </si>
  <si>
    <t>На момент проверки отсутствуют бирки с датой следующей проверки на монтерских когтях, лазах, монтерских поясах, снаряжениях высотника. Не предоставлен протокол о проверке.
 Снаряжение и приспособления изъять, отправить на проверку.</t>
  </si>
  <si>
    <t>Приказ ЦА АО "Казахтелеком" № 262 от 14.11.18г. Правила по БиОТ на ВЛС.</t>
  </si>
  <si>
    <t>Начальнику ЦРСТ Северный ДКБ Купбаеву Б.А</t>
  </si>
  <si>
    <t>На момент проверки остутствуют бирки с датой следующей проверки на стремянках, лестницах. Не предоставлен протокол о проверке.
 Не допускать эксплуатацию до проведения испытаний.</t>
  </si>
  <si>
    <t>СТ АО 80429 – 1/029 – 2024, Инструкция №18, пп.1.8</t>
  </si>
  <si>
    <t>Стеллажи в помещении склада ТМЗ не пронумерованы, не установлены информационные таблички. Не ведется журнал осмотра стеллажей.</t>
  </si>
  <si>
    <t>Требования к эксплуатации стеллажей 
 СТ АО 80429-1/043-2024</t>
  </si>
  <si>
    <t>Не предоставлены должностные инструкции по БиОТ с ознакомлением работников.</t>
  </si>
  <si>
    <t>Параграф 11 Интегрированная система менеджмента 
 Управление документированной информацией</t>
  </si>
  <si>
    <t>Не предоставлено распоряжение о назначении ответственных лиц за проведение периодических испытаний и проверок ручных электрических машин, переносных электроинструментов и светильников</t>
  </si>
  <si>
    <t>п. 580 приказа Министра энергетики Республики Казахстан от 19 марта 2015 года № 222 “Об утверждении Правил техники безопасности при эксплуатации электроустановок потребителей”</t>
  </si>
  <si>
    <t>Каб.№206 – складирование картонных упаковок, мусора.
 Инициировать СЗ в СФ о решении вопроса с своевременным вывозом отходов.</t>
  </si>
  <si>
    <t>Правила пожарной безопасности, утвержденные приказом МЧС РК от 21 февраля 2022 года № 55.</t>
  </si>
  <si>
    <t>Огнетушители не пронумерованы. Не укомплектованы шлангами (отсутствуют).
 У двух огнетушителей стрелка манометра в красной зоне. Отсутствуют знаки местонахождения огнетушителей.</t>
  </si>
  <si>
    <t>- Техника пожарная. Огнетушители. Требования к эксплуатации (СТ РК 1487-2006).
 - Приказ Министра ЧС РК от 21 февраля 2022 года №55 «Правила пожарной безопасности», Глава 1 пункт 18; глава 10 пункт 12.</t>
  </si>
  <si>
    <t>Отсутствуют планы эвакуации на этаже.</t>
  </si>
  <si>
    <t>В комнате приема пищи нет раковины, водоснабжение не подведено.</t>
  </si>
  <si>
    <t>п. 6.11.Требования к санитарно-гигиеническим помещениям в филиалах АО "Казахтелеком"»</t>
  </si>
  <si>
    <t>Форма нарядов-допусков не соответствует Стандарту.
 Некорректное заполнение нарядов-допусков.</t>
  </si>
  <si>
    <t>- Правила производства работ в условиях повышенной опасности по нарядам-допускам АО "Казахтелеком", утв. Распоряж. №282 от 02.12.2025 г.
 - п.5 приказа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</t>
  </si>
  <si>
    <t>Не проводиться вторая ступень четырехступенчатого контроля.</t>
  </si>
  <si>
    <t>П.5.3.1. приказа АО «Казахтелеком» от 14 ноября 2018 года №262 «Инструкция по проведению 4-х контроля за состоянием безопасности и охраны труда в филиалах АО «Казахтелеком»</t>
  </si>
  <si>
    <t>Журнал учета и осмотра такелажных средств, механизмов и приспособлений не ведется.</t>
  </si>
  <si>
    <t>п. 77 приказа Министра энергетики Республики Казахстан от 16 марта 2015 года № 204 «Об утверждении Правил безопасности при работе с инструментами и приспособлениями»</t>
  </si>
  <si>
    <t>Не предоставлен распорядительный акт о назначении ответственных лиц за исправное состояние когтей и лазов по подразделению.</t>
  </si>
  <si>
    <t>Не предоставлен приказ об утверждении состава комиссии по проведению 2 и 3 ступеней 4-х ступенчатого контроля</t>
  </si>
  <si>
    <t>Правила по проведению четырехступенчатого контроля за состоянием Безопасности и охраны труда в филиалах АО «Казахтелеком». Распоряжение № 253 от 31.10.2025. пункт 5 подпункт 5.3.4., 5.4.1.</t>
  </si>
  <si>
    <t>Не предоставлена утвержденная программа первичного инструктажа по БиОТ</t>
  </si>
  <si>
    <t>п. 44 приказа Министра здравоохранения и социального развития Республики Казахстан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</si>
  <si>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Не предоставлена утвержденная программа обучения по БиОТ</t>
  </si>
  <si>
    <t>п.9 приказа Министра труда и социальной защиты населения Республики Казахстан от 28 августа 2020 года № 346. "О внесении изменений в некоторые приказы Министра здравоохранения и социального развития Республики Казахстан"</t>
  </si>
  <si>
    <t>Не предоставлена утвержденная программа первичного инструктажа по пожарной безопасности</t>
  </si>
  <si>
    <t>Не предоставлен журнал  учета,  проверки и испытаний электроиснтрумента и вспомогательного оборудования</t>
  </si>
  <si>
    <t>п. 38 приказа Министра энергетики Республики Казахстан от 16 марта 2015 года №204 “Об утверждений Правил безопасности при работе с инструментами и приспособлениями”</t>
  </si>
  <si>
    <t>Тимирязевский район</t>
  </si>
  <si>
    <t>с.Тимирязево</t>
  </si>
  <si>
    <t>Отсутствует инструкция по оказанию доврачебной медицинской помощи.</t>
  </si>
  <si>
    <t>Нарушение требований пункта 3 "Правил разработки, утверждения и пересмотра инструкции по безопасности и охране труда работодателем"  Приказ Министра здравоохранения и социального развития РК от 30 ноября 2015 года №927</t>
  </si>
  <si>
    <t>31.03.2026г</t>
  </si>
  <si>
    <t>и.о. Коммерческого директора В2С сегмента Северного региона Зтелеувой Д.А.</t>
  </si>
  <si>
    <t>Отсутствует актуальная инструкция при работе на ПК и офисной технике. (Истёк срок пересмотра)</t>
  </si>
  <si>
    <t>Нарушение требований пункта 19 "Правил разработки, утверждения и пересмотра инструкции по безопасности и охране труда работодателем"  Приказ Министра здравоохранения и социального развития РК от 30 ноября 2015 года №927</t>
  </si>
  <si>
    <t>Истек срок действия удостоверения по пожарно-техническому минимуму  у ведущего специалиста по поддержке Шаймерденова С.Ж.</t>
  </si>
  <si>
    <t>При входе в здание со двора разрушается крыльцо.</t>
  </si>
  <si>
    <t>05.03.2026г</t>
  </si>
  <si>
    <t>Региональному директору Северного региона Мергенову А.К.</t>
  </si>
  <si>
    <t>В душевой отсутствует противоскользящий коврик.</t>
  </si>
  <si>
    <t>п. 38 приказ №ҚР ДСМ 67 от 26.07.2022</t>
  </si>
  <si>
    <t>Потолки в душевой не покрыты водостойкими материалами.</t>
  </si>
  <si>
    <t xml:space="preserve">п. 5.4.4.8 СН РК 3.02-08-2013
п. 102 приказ №ҚР ДСМ 72 от 03.08.2021
</t>
  </si>
  <si>
    <t>В душевой отсутствуют крючки/вешалки для одежды.</t>
  </si>
  <si>
    <t>п. 6.8 приказ АО "Казахтелеком" №245 от 17.09.2024</t>
  </si>
  <si>
    <t>В боксах №1, №2, отсутствует схема расстановки транспортных средств и указателями путей движения автомобилей к эвакуационным выездам.</t>
  </si>
  <si>
    <t>В боксе №2 хранятся бочки с ГСМ.</t>
  </si>
  <si>
    <t>ПРАВИЛА ПОЖАРНОЙ БЕЗОПАСНОСТИ 
 В АО «КАЗАХТЕЛЕКОМ»
 СТ АО 80429 – 1/038 – 2024</t>
  </si>
  <si>
    <t>В боксе №2 протекает кровля, в помещении вода.</t>
  </si>
  <si>
    <t>ТРУДОВОЙ КОДЕКС РК ст.181.п.1</t>
  </si>
  <si>
    <t>В помещении  дизельной отсырела стена, осыпается штукатурка.</t>
  </si>
  <si>
    <t>В помещении дизельной отсутствует ящик для хранения обтирочного материала.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</si>
  <si>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п.197</t>
  </si>
  <si>
    <t>Отсутствует системы вентиляции в помещениях приема пищи и душевой.</t>
  </si>
  <si>
    <t>В помещении монтерской комнаты не проведена пылевая профилактика.</t>
  </si>
  <si>
    <t>СТ АО 80429-1/012-2018</t>
  </si>
  <si>
    <t>На момент проверки у электромеханика Кобжасарова Б.Б. нет  диэлектрических  перчаток .</t>
  </si>
  <si>
    <t>Приказ ЦА АО «Казахтелеком» № 262 от 14.11.18г. Правила по БиОТ на ВЛС СТ АО</t>
  </si>
  <si>
    <t>Инструменты с изолирующей рукояткой не проходят периодические испытания .</t>
  </si>
  <si>
    <t>пункта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АО «Казахтелеком» СТ АО 80429 – 1/029 – 2024 (Приказ №39 от 20.02.2024г)</t>
  </si>
  <si>
    <t>Отсутствует Журнал учета, проверки и испытаний электроинструмента и вспомогательного оборудования</t>
  </si>
  <si>
    <t>пункта 38 «Правил безопасности</t>
  </si>
  <si>
    <t>В журнале регистрации инструктажа по Б и ОТ на рабочем месте имеются исправления .</t>
  </si>
  <si>
    <t>Журнал регистрации инструктажа по пожарной безопасности не пронумерован.</t>
  </si>
  <si>
    <t>В журнале учета содержания средств защиты имеются множественные исправления .</t>
  </si>
  <si>
    <t>В журнале учета выдачи нарядов-допусков имеются исправления.</t>
  </si>
  <si>
    <t>В журнале четырехступенчатого контроля за состоянием БиОТ имеются исправления даты.</t>
  </si>
  <si>
    <t>Наряды-допуска на выполнение работ повышенной опасности с1 по 8 ведутся с нарушениями пункта №7 мероприятия выполнил</t>
  </si>
  <si>
    <t>Правила производства работ в условиях повышенной опасности по нарядам-допускам АО «Казахтелеком» ДПБ/П-20-02-01 Приложение 3.</t>
  </si>
  <si>
    <t>Наряд-допуск на выполнение работ повышенной опасности № 1 от 05.01.2026 г. пункт №6 наряд-допуск выдал, отсутствуют подписи дата, выдающего.</t>
  </si>
  <si>
    <t>Наряд-допуск на выполнение работ повышенной опасности № 6 от 12.01.2026 г. пункт №11 отсутствует роспись допускающего.</t>
  </si>
  <si>
    <t>Правила производства работ в условиях повышенной опасности по нарядам-допускам АО «Казахтелеком» ДПБ/П-20-02-01 П.19</t>
  </si>
  <si>
    <t>Наряды-допуска на выполнение работ повышенной опасности с1 по 8 ведутся с нарушениями пункта №12 Продление наряда-допуска.</t>
  </si>
  <si>
    <t>Правила производства работ в условиях повышенной опасности по нарядам-допускам АО «Казахтелеком» ДПБ/П-20-02-01 П.16</t>
  </si>
  <si>
    <t>Работники ЛТУ не ознакомлены под роспись с «Жизненно важными правилами АО «Казахтелеком».</t>
  </si>
  <si>
    <t>Нарушение: требование приказа АО «Казахтелеком» №201 от 13.07.2023 года «Об утверждении жизненно важных правил АО Казахтелеком».</t>
  </si>
  <si>
    <t>Нет утвержденной программы первичного инструктажа по пожарной безопасности</t>
  </si>
  <si>
    <t>Отсутствует утвержденный план по замене аварийных опор линий связи.</t>
  </si>
  <si>
    <t>"Правила по безопасности и охране труда при работах на воздушных линиях связи" АО Казахтелеком распоряжение №200 от 03.09.2025 года, глава 10 пункт 79.</t>
  </si>
  <si>
    <t>Диэлектрические ковры не проходят периодический осмотр 1 раз в 6 месяцев с занесением  в «Журнал учета и содержания средств защиты.»</t>
  </si>
  <si>
    <t>Примечание пункт 3,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</si>
  <si>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г.Сергеевка</t>
  </si>
  <si>
    <t>Центральный вход в здание разрушается крыльцо.</t>
  </si>
  <si>
    <t>В коридоре 2 этажа порван линолеум. (вероятность спотыкания и падения)</t>
  </si>
  <si>
    <t>Не проведена проверка на водоотдачу пожарных гидрантов</t>
  </si>
  <si>
    <t>ПРАВИЛА ПОЖАРНОЙ БЕЗОПАСНОСТИ 
 В АО «КАЗАХТЕЛЕКОМ»
 СТ АО 80429 – 1/038 – 2024
 Глава 7 пункт 7.1 пп.2</t>
  </si>
  <si>
    <t>Протекает пожарный гидрант</t>
  </si>
  <si>
    <t>Не перемотаны пожарные рукава на другую складку</t>
  </si>
  <si>
    <t>Водитель автомашины УАЗ-390995 г/н 232 YТ02 пристегнул ремень безопасности на постоянной основе,ремни безопасности на задних сиденьях не используются</t>
  </si>
  <si>
    <t>требование подпункта 5 пункта 9 глава 2 Приказ Министра внутренних дел Республики Казахстан от 30 июня 2023 года № 534 «Об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схемам».</t>
  </si>
  <si>
    <t>1)Автомобиль  УАЗ-390995 г/н 232 YТ02  2)Автомобиль  Нива г/н 768 YТ02 3)Автомобиль  JAC г/н 253 YТ02 в аптечке первой помощи просроченные медикаменты</t>
  </si>
  <si>
    <t>Приложение к приказу Министра здравоохранения и социального развития Республики Казахстан от 18 ноября 2014 года № 237</t>
  </si>
  <si>
    <t>Автомобиль марки  УАЗ-390995 г/н 232 YТ02  -не оснащен наклейкой 360</t>
  </si>
  <si>
    <t>СТАНДАРТ АО «КАЗАХТЕЛЕКОМ»
  СТАНДАРТ ПО УПРАВЛЕНИЮ ПОЕЗДКАМИ И ВОЖДЕНИЮ
  СТ АО 80429-1/042-2022</t>
  </si>
  <si>
    <t>В помещении дизельной отсырела стена, осыпается штукатурка.</t>
  </si>
  <si>
    <t>Работники ЛТУ не ознакомлены под роспись со списками опасных пересечений.
 - Устранить и впредь не допускать.</t>
  </si>
  <si>
    <t>Правила безопасности и по охране труда при работах на воздушных линиях связи СТ АО 80429 – 1/012 – 2018
 П 11.1.6</t>
  </si>
  <si>
    <t>Директору СК ДЭСД Елисееву С.Г.</t>
  </si>
  <si>
    <t>Отсутствует специальное помещение для проведения предсменного\послесменного медицинского осмотра.
 - Устранить и впредь не допускать.</t>
  </si>
  <si>
    <t>Нарушение требований пункта 29, параграфа 3, приложения 2 - Приказ и.о. Министра здравоохранения Республики Казахстан от 15 октября 2020 года № ҚР ДСМ-131/2020.</t>
  </si>
  <si>
    <t>Отсутствует утвержденный план по замене аварийных опор линий связи.
 - Устранить и впредь не допускать.</t>
  </si>
  <si>
    <t>В журнале учета выдачи нарядов-допусков имеются исправления.
 - Устранить и впредь не допускать.</t>
  </si>
  <si>
    <t>В журнале учета содержания средств защиты имеются исправления.
 - Устранить и впредь не допускать.</t>
  </si>
  <si>
    <t>В журнале регистрации инструктажа по Б и ОТ на рабочем месте не опечатан.
 - Устранить и впредь не допускать.</t>
  </si>
  <si>
    <t>п. 64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СТ АО 80429-1/009/– 2024</t>
  </si>
  <si>
    <t>Не представлена программа противопожарного инструктажа.
 - Устранить и впредь не допускать.</t>
  </si>
  <si>
    <t>Требований пункта 11 Приказа №276 Министра ЧС РК от 9 июня 2014 года «Об утверждении Правил обучения работников организаций и населения мерам пожарной безопасности и требования к содержанию учебных программ по обучению мерам пожарной безопасности»</t>
  </si>
  <si>
    <t>Отсутствует Журнал учета, проверки и испытаний электроинструмента и вспомогательного оборудования.
 - Устранить и впредь не допускать.</t>
  </si>
  <si>
    <t>Пункта 38 «Правил безопасности
 при работе с инструментами и приспособлениями» приказа Министра энергетики Республики Казахстан от 16.03.2015 года №204</t>
  </si>
  <si>
    <t>Не представлены протокола проведения 3-й и 4-й ступеней контроля.</t>
  </si>
  <si>
    <t>Пунктов 5.4.2, 5.5.4 Стандарта «Правила по проведению четырехступенчатого контроля за состоянием Безопасности и охраны труда в филиалах АО «Казахтелеком»</t>
  </si>
  <si>
    <t>В журнале четырехступенчатого контроля за состоянием БиОТ имеются исправления даты.
 - Устранить и впредь не допускать</t>
  </si>
  <si>
    <t>Поадресный список аварийных опор не ознакомлены под роспись электромонтер Портушкин А.Н., Леднев Е.А. 
 - Устранить и впредь не допускать</t>
  </si>
  <si>
    <t>В журнале учета такеллажных средств, механизмов и приспособлений не внесены монтерские когти, лазы и монтерские пояса.   - Устранить и впредь не допускать.</t>
  </si>
  <si>
    <t>Требовании пункта 77 приказа Министра энергетики Республики Казахстан от 16 марта 2015 года №204 “Об утверждений Правил безопасности при работе с инструментами и приспособлениями”</t>
  </si>
  <si>
    <t>На стеллажах (склад и лаборатория ) отсутствуют таблички с указанием высот уровня хранения и максимальной допустимой нагрузки.
 - Устранить и впредь не допускать.</t>
  </si>
  <si>
    <t>требований пункта 6 приказа АО «Казахтелеком» от 13 мая 2024 года №124 Об утверждений Стандарта «Требования к эксплуатации стеллажей».</t>
  </si>
  <si>
    <t>Не проводятся периодические осмотры и испытания стеллажей. - Устранить и впредь не допускать.</t>
  </si>
  <si>
    <t>требований пункта 8 приказа АО «Казахтелеком» от 13 мая 2024 года №124  Об утверждений Стандарта «Требования к эксплуатации стеллажей».</t>
  </si>
  <si>
    <t>Не представлена информация о проведении обработки деревянных полок стеллажей огнеупорным составом.
 - Устранить и впредь не допускать.</t>
  </si>
  <si>
    <t>пп.3, п.25 «Об утверждении Технического регламента "Требования к безопасности деревянных конструкций" (Постановление Правительства Республики Казахстан от 26 декабря 2008 года № 1265)</t>
  </si>
  <si>
    <t>Электромонтеры Портушкин А.Н., Леднев Е.А.    не ознакомлены о проведении внеплановых инструктажей  о произошедших авариях и Н/С. в портфельных компаниях АО "Самрук-Казына". - Устранить и впредь не допускать.</t>
  </si>
  <si>
    <t>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П.54</t>
  </si>
  <si>
    <t>Работники ЛТУ не ознакомлены под роспись с «Жизненно важными правилами АО «Казахтелеком».
 - Устранить и впредь не допускать.</t>
  </si>
  <si>
    <t>Наряды-допуска на выполнение работ повышенной опасности с 1 по 29 ведутся с нарушениями пункта №7 мероприятия выполнил. 
 - Устранить и впредь не допускать.</t>
  </si>
  <si>
    <t>Наряд-допуск на выполнение работ повышенной опасности № 22 от 13.02.2026 г. пункт №11 отсутствует роспись допускающего. 
 - Устранить и впредь не допускать.</t>
  </si>
  <si>
    <t>В помещении не проведена пылевая профилактика.
 - Устранить и впредь не допускать.</t>
  </si>
  <si>
    <t>Инструменты с изолирующей рукояткой не проходят периодические испытания.
 - Устранить и впредь не допускать.</t>
  </si>
  <si>
    <t>Пункта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АО «Казахтелеком» СТ АО 80429 – 1/029 – 2024 (Приказ №39 от 20.02.2024г)</t>
  </si>
  <si>
    <t>Диэлектрические коврики не проходят периодический осмотр.
 - Устранить и впредь не допускать.</t>
  </si>
  <si>
    <t>Пункта 7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</si>
  <si>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Не актуализированы инструкции по БиОТ. - Устранить и впредь не допускать.</t>
  </si>
  <si>
    <t>Подпункта 16 пункта 2 статьи 182 Трудового кодекса Республики Казахстан.</t>
  </si>
  <si>
    <t>СТ АО 80429 - 1/010- 2018, п 5.3.8)</t>
  </si>
  <si>
    <t>Не актуализированы инструкции по БиОТ - Устранить и впредь не допускать.</t>
  </si>
  <si>
    <t>Диэлектрические ковры не проходят периодический осмотр 1 раз в 6 месяцев с занесением в «Журнал учета и содержания средств защиты.»
 - Устранить и впредь не допускать.</t>
  </si>
  <si>
    <t>Примечание пункт 3,7. Приложения В «Правил по безопасности и охране труда при работе в помещениях с установленным телекоммуникационным оборудованием» (распоряжение ЦА № 253 от 31.10.2025г)</t>
  </si>
  <si>
    <t>Не актуализированы инструкции по БиОТ.  - Устранить и впредь не допускать.</t>
  </si>
  <si>
    <t>Диэлектрические ковры не проходят периодический осмотр 1 раз в 6 месяцев с занесением в «Журнал учета и содержания средств защиты.»
 - Устранить и впредь не допускать</t>
  </si>
  <si>
    <t>Примечание пункт 3, Приложения В «Правил по безопасности и охране труда при работе в помещениях с установленным телекоммуникационным оборудованием» (распоряжение ЦА № 253 от 31.10.2025г)</t>
  </si>
  <si>
    <t>Отсутствует инструкция по оказанию доврачебной медицинской помощи.  - Устранить и впредь не допускать</t>
  </si>
  <si>
    <t>Нарушение требований пункта 3 «Правил разработки, утверждения и пересмотра инструкции по безопасности и охране труда работодателем» Приказ Министра здравоохранения и социального развития РК от 30 ноября 2015 года №927</t>
  </si>
  <si>
    <t>Житикаринский район</t>
  </si>
  <si>
    <t>г.Житикара</t>
  </si>
  <si>
    <t xml:space="preserve">Не обновлены карточки формы МБ-6 согласно актуализированному Регламенту обеспечения специальной одеждой, специальной обувью и средствами индивидуальной защиты работников АО "Казахтелеком». Требование: обновить карточки формы МБ-6
</t>
  </si>
  <si>
    <t xml:space="preserve">Приложение А Регламент обеспечения специальной одеждой, специальной обувью и средствами индивидуальной защиты работников АО "Казахтелеком»
ДПБ/Р-20-02-02. Распоряжение № 271 от 19.11.2025
</t>
  </si>
  <si>
    <t>Начальнику ТУСМ-8 Асенову А.К.</t>
  </si>
  <si>
    <t>Журнал результатов осмотров и испытаний стеллажей заполняется не в полном объеме</t>
  </si>
  <si>
    <t>Требования к эксплуатации стеллажей АО «Казахтелеком СТ АО  80429-1/043-2024</t>
  </si>
  <si>
    <t>ЦЛКС-82 г.Житикара ТУСМ-8 в помещении душевой на потолочном покрытии имеются участки поражения плесенью. В помещении присутствует устойчивый запах сырости</t>
  </si>
  <si>
    <t>п. 102, 103, 104 Об утверждении Санитарных правил "Санитарно-эпидемиологические требования к зданиям и сооружениям производственного назначения« (Приказ Министра здравоохранения Республики Казахстан от 3 августа 2021 года № ҚР ДСМ-72)</t>
  </si>
  <si>
    <t>Региональному директору СФ Мергенову А.К.</t>
  </si>
  <si>
    <t>ЦЛКС-82 г.Житикара ТУСМ-8 Отсутствует эвакуационный знак «Место сбора» при ЧС</t>
  </si>
  <si>
    <t>ЦЛКС-82 г.Житикара ТУСМ-8 Место для курения не обозначено информационной табличкой «Место для курения»</t>
  </si>
  <si>
    <t>п.58 Приказ Министра по чрезвычайным ситуациям Республики Казахстан от 21 февраля 2022 года № 55 Об утверждении Правил пожарной безопасности</t>
  </si>
  <si>
    <t>с.Силантьевка</t>
  </si>
  <si>
    <t>В Нарядах п 5.6 не указываться используемая в работе лестница</t>
  </si>
  <si>
    <t>П.30 6) Распоряжение №282 от 02.12.2025 г. Правила производства работ в условиях повышенной опасности по нарядам-допускам АО "Казахтелеком"</t>
  </si>
  <si>
    <t xml:space="preserve">В журнале учета содержания средств защиты  не правильно указываться дата следующего испытания. </t>
  </si>
  <si>
    <t>Не проведен контроль веса углекислотных огнетушителей в 2025г.</t>
  </si>
  <si>
    <t>П. 88 СТ РК 1487-2006 Техника пожарная. Огнетушители. Требования к эксплуатации.</t>
  </si>
  <si>
    <t>Уголок по БиОТ не обновлена памятка проведения1ступени четырехступенчатого контроля за состоянием Безопасности и охраны труда</t>
  </si>
  <si>
    <t>Распоряжение № 253 от 31.10.2025 (Приложение 4) Правила по проведению четырехступенчатого контроля за состоянием Безопасности и охраны труда в филиалах АО «Казахтелеком»</t>
  </si>
  <si>
    <t>Отсутствуют  табличка  с указанием категорийности и ответственных за помещения в  гаражах.</t>
  </si>
  <si>
    <t>п. 17 Правила пожарной безопасности, утв. Приказом Министра по чрезвычайным ситуациям РК от 21 февраля 2022 года № 55</t>
  </si>
  <si>
    <t>Отсутствует акт консервации заточного станка (не используются).</t>
  </si>
  <si>
    <t>требований статьи 184 Трудовой кодекс Республики Казахстан от 23 ноября 2015 года № 414-V (с изменениями и дополнениями по состоянию на 16.06.2025 г.).</t>
  </si>
  <si>
    <t xml:space="preserve">Отсутствуют  запрещающие знаки на  входе в котельную  "Не курить", "Запрещается пользоваться открытым огнем </t>
  </si>
  <si>
    <t xml:space="preserve">ПриказМинистра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6 , параграф 1. </t>
  </si>
  <si>
    <t xml:space="preserve">СГ ЦТПСР Не обновлен титульный лист Журнала четырехступенчатого контроля за состоянием Безопасности и охраны труда </t>
  </si>
  <si>
    <t>пункт 7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</si>
  <si>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 xml:space="preserve">В  аптечке   находится медикаменты с истекшим  сроком </t>
  </si>
  <si>
    <t>Приложение к приказу Министра здравоохранения Республики Казахстан от 10 июля 2023 года № 125 «Об утверждении состава аптечки для оказания первой помощи»</t>
  </si>
  <si>
    <t>ЭПУиК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защиты.</t>
  </si>
  <si>
    <t xml:space="preserve">В  аптечке дизельной  находится медикаменты с истекшим  сроком </t>
  </si>
  <si>
    <t>пункт 197 Правил по безопасности и охране труда при работе в помещениях с установленным телекоммуникационным оборудованием (распоряжение ЦА №200 от 03.09.2025 г)</t>
  </si>
  <si>
    <t xml:space="preserve">Срок перезарядки углекислотных огнетушителей, расположенные на производственных участках август 2023 г., </t>
  </si>
  <si>
    <t>Приказ Министра по ЧС РК № 55 от 21.02.2022 Об утверждении Правил пожарной безопасности п.18</t>
  </si>
  <si>
    <t>На окнах установлены решетки, препятствующие эвакуации при пожаре</t>
  </si>
  <si>
    <t>План эвакуации не соответствует  планировке помещений и путям эвакуации</t>
  </si>
  <si>
    <t xml:space="preserve">Приказ Министра ЧС РК от 21 февраля 2022 года №55 «Правила пожарной безопасности»,  Приложение 2 </t>
  </si>
  <si>
    <t>В кабинете медицинского освидетельствования водителей  не предусмотрена кварцевая  лампа, отсутствует  график кварцевания, график генеральной уборки помещения</t>
  </si>
  <si>
    <t>Нарушение требований пункта 29, параграфа 3, приложения 2 Приказ и.о. Министра здравоохранения Республики Казахстан от 15 октября 2020 года № ҚР ДСМ-131/2020. Зарегистрирован в Министерстве юстиции Республики Казахстан 16 октября 2020 года № 21443 Об утверждении целевых групп лиц, подлежащих обязательным медицинским осмотрам, а также правил и периодичности их проведения, объема лабораторных и функциональных исследований, медицинских противопоказаний, перечня вредных и (или) опасных производственных факторов, профессий и работ, при выполнении которых проводятся предварительные обязательные медицинские осмотры при поступлении на работу и периодические обязательные медицинские осмотры и правил оказания государственной услуги "Прохождение предварительных обязательных медицинских осмотров"</t>
  </si>
  <si>
    <t xml:space="preserve">Гаражи Нет табличек на входе с указанием категории помещения по степени опасности поражения электрическим током, взрыво- и пожароопасности и знаки безопасности по ГОСТ 12.4.026-76 
</t>
  </si>
  <si>
    <t xml:space="preserve">требования п. 17, п. 357 "Правила пожарной безопасности", утвержденные приказом Министра по ЧС РК  от 21.02. 2022 г. № 55.   </t>
  </si>
  <si>
    <t>Гаражи отсутствует схема расстановки автотранспорта</t>
  </si>
  <si>
    <t>: п.1072 Правил пожарной безопасности, утвержденные приказом МЧС РК от 21 февраля 2022 года № 55</t>
  </si>
  <si>
    <t>В гараже  и помещении наружного склада отсутствует пожарная сигнализация.</t>
  </si>
  <si>
    <t xml:space="preserve">Автомобиль марки УАЗ гос. номер 394 ур02 Огнетушитель углекислотный не закреплен, отсутствуют рукавицы </t>
  </si>
  <si>
    <t>СТ РК 1487-2006 п.9.3</t>
  </si>
  <si>
    <t>Не работает фонарь заднего хода.</t>
  </si>
  <si>
    <t>п13, главы 3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</t>
  </si>
  <si>
    <t>Нет  системы вентиляции  в помещении приема пищи</t>
  </si>
  <si>
    <t>Требуется ремонт здания с наружной стороны.</t>
  </si>
  <si>
    <t>Санитарные правила № 174 от 28.02.2015г. Подпункт 4 пункта 2 статья 182 ТК РК</t>
  </si>
  <si>
    <t>На двери запасного выхода сломан нижний навес</t>
  </si>
  <si>
    <t xml:space="preserve">ТК РК Статья 184. Требования безопасности рабочих мест п.3 В течение рабочего времени температура, освещение, а также вентиляция в помещении, где располагаются рабочие места, должны соответствовать санитарно-эпидемиологическим требованиям.
</t>
  </si>
  <si>
    <t>В помещениях ЦЛКС-86 не функционирует пожарная сигнализация.</t>
  </si>
  <si>
    <t>п.62 Приказа МЧС РК от 21.02.2022 № 55.</t>
  </si>
  <si>
    <t>Стояночный бокс: отсутствует план расстановки транспортных средств.</t>
  </si>
  <si>
    <t>п.1215 Правила пожарной безопасности №55 от 21.02.2022 года .</t>
  </si>
  <si>
    <t>В стояночном боксе не установлена пожарная сигнализация.</t>
  </si>
  <si>
    <t>В помещении с установленным технологическим оборудованием (гермозона) отсутствует аптечка.</t>
  </si>
  <si>
    <t>- Приказ АО «Казахтелеком» от 30 октября 2024 года №290 «Об утверждении Правил по безопасности и охране труда при работе в помещениях с установленным телекоммуникационным оборудованием.
 - Приказ Министра здравоохранения Республики Казахстан от 10 июля 2023 года №125 «Об утверждении состава аптечки для оказания первой помощи»</t>
  </si>
  <si>
    <t>Отсутствуют таблички с указанием категории помещения по взрыво- и пожароопасности, класса зон по ПУЭ и фамилии ответственного за состояние пожарной безопасности на воротах стояночных боксов.</t>
  </si>
  <si>
    <t>П. 17 приказа Министра по ЧС РК № 55 от 21.02.2022 «Об утверждении Правил пожарной безопасности».</t>
  </si>
  <si>
    <t>Не предоставлена программа первичного инструктажа на рабочем месте.</t>
  </si>
  <si>
    <t>П. 44 Приказа №1019 Министра здравоохранения и социального развития Республики Казахстан от 25 декабря 2015 года «Об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труда»</t>
  </si>
  <si>
    <t>В журнале регистрации инструктажа по Б и ОТ на рабочем месте имеются исправления даты .
 -впредь не допускать.</t>
  </si>
  <si>
    <t xml:space="preserve">и.о. Коммерческого директора В2С 
сегмента Северного региона 
Зтелеувой Д.А.             
</t>
  </si>
  <si>
    <t>Вторая ступень четырехступенчатого контроля проводиться с нарушением установленных сроков проведения не проводилась в 12.2025г,01.2026г.  -впредь не допускать.</t>
  </si>
  <si>
    <t xml:space="preserve">и.о. Коммерческого директора В2С 
сегмента Северного региона 
Зтелеувой Д.А.             
</t>
  </si>
  <si>
    <t>Джангельдинский</t>
  </si>
  <si>
    <t>с.Джангельды</t>
  </si>
  <si>
    <t>Журнал учета и содержания СИЗ: Форма журнала не актуальная.</t>
  </si>
  <si>
    <t>- Приложение Б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31.10.2025,  Приложение 1 к «Правилам по безопасности и охране труда при работах на КЛС», утв. Распоряжением №200 от 03.09.2025 года.</t>
  </si>
  <si>
    <t>Журнал инструктажа на рабочем месте – отсутствуют записи о проведении повторного инструктажа по БиОТ за 1 квартал 2026 г.</t>
  </si>
  <si>
    <t>ДПБ/П-20-02-04 Стандарт АО «Казахтелеком» Правила проведения обучения, инструктирования и проверки знаний работников АО «Казахтелеком» по вопросам безопасности и охраны труда, приложение 7.</t>
  </si>
  <si>
    <t>Журнал учета такелажных средств, механизмов и приспособлений: на титульном листе указан не актуальный стандарт.</t>
  </si>
  <si>
    <t>Приложение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</t>
  </si>
  <si>
    <t>Не предоставлены карточки МБ-6 (в связи с нахождением их на подписи у ЗГБ ОДС в г.Костанай).</t>
  </si>
  <si>
    <t>Стандарт АО «Казахтелеком» Регламент обеспечения специальной одеждой, специальной обувью и средствами индивидуальной защиты работников АО «Казахтелеком», раздел 4, п. 1, пп. 5-13</t>
  </si>
  <si>
    <t>Журнал 4-х ступенчатого контроля: нет записей о проведении 1-ой ступени контроля за февраль 2026г.</t>
  </si>
  <si>
    <t>Стандарт АО «Казахтелеком» Правила по проведению четырехступенчатого контроля за состоянием Безопасности и охраны труда в филиалах АО «Казахтелеком», утв. Распоряжением № 253 от 31.10.2025.</t>
  </si>
  <si>
    <t>Форма Журнала учета выдачи нарядов-допусков не соответствует требованиям.</t>
  </si>
  <si>
    <t>Приказ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</t>
  </si>
  <si>
    <t>Душевая, 1-этаж: не оборудована преддушевой. Повторно.</t>
  </si>
  <si>
    <t>П. 6.8 «Требования к санитарно-гигиеническим помещениям в филиалах АО "Казахтелеком" СТ АО 80429 – 1/019 –2024.</t>
  </si>
  <si>
    <t>По зданию не работают световые знаки пожарной безопасности «Выход». Повторно.</t>
  </si>
  <si>
    <t>п.6, п.35 Правил пожарной безопасности, утвержденных приказом МЧС РК от 21.02.2022 года № 55.</t>
  </si>
  <si>
    <t>Таблички с указанием категории помещения по взрыво- и пожароопасности, и ФИО ответственного за состояние пожарной безопасности на воротах стояночных боксов установлены с внутренней стороны.</t>
  </si>
  <si>
    <t>Стенки смотровой ямы в гаражном боксе не облицованы плиткой.</t>
  </si>
  <si>
    <t>п.232 Приказа Министра здравохранения РК от 23.09.2021 г. № ҚР ДСМ - 98 Об утверждении Санитарных правил "Санитарно-эпидемиологические требования к объектам по обслуживанию ТС и пассажиров".</t>
  </si>
  <si>
    <t>Низкий температурный режим в гаражном боксе. Повторно.</t>
  </si>
  <si>
    <t>Не предоставлена программа инструктажа по пожарной безопасности.</t>
  </si>
  <si>
    <t>п. 8 Приказа №276 Министра ЧС РК от 9 июня 2014 года «Об утверждении Правил обучения работников организаций и населения мерам пожарной безопасности и требования к содержанию учебных программ по обучению мерам пожарной безопасности»</t>
  </si>
  <si>
    <t>Коммерческому директору Северного региона ДРБ Ляпуновой А.В.</t>
  </si>
  <si>
    <t>Аптечка не соответствует утвержденному перечню. Повторно.</t>
  </si>
  <si>
    <t>Об утверждении нового состава аптечки для оказания первой помощи от 10.07.2023 г. № 125. Министерства здравоохранения РК</t>
  </si>
  <si>
    <t>Низкий температурный режим в абонентском зале. Повторно.</t>
  </si>
  <si>
    <t>Амангнельдинский</t>
  </si>
  <si>
    <t>с.Амангельды</t>
  </si>
  <si>
    <t>В Журнал учета и содержания СИЗ внесены записи по монтерским поясам, монтерским когтям.</t>
  </si>
  <si>
    <t>Приложение Б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31.10.2025,  Приложение 1 к «Правилам по безопасности и охране труда при работах на КЛС», утв. Распоряжением №200 от 03.09.2025 года..</t>
  </si>
  <si>
    <t>Журнал инструктажа на рабочем месте – не указана должность инструктирующего.</t>
  </si>
  <si>
    <t>Журнал учета такелажных средств, механизмов и приспособлений: титульный лист не обновлен</t>
  </si>
  <si>
    <t>Приложение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31.10.2025.</t>
  </si>
  <si>
    <t>Оконные проемы мажилис-зала обставлены коробками с документами.</t>
  </si>
  <si>
    <t>Приказ Министра по ЧС РК № 55 от 21.02.2022 «Об утверждении Правил пожарной безопасности»</t>
  </si>
  <si>
    <t>По зданию не работают световые знаки пожарной безопасности «Выход»., Система автоматической пожарной сигнализации не исправна.</t>
  </si>
  <si>
    <t>Амангельдинский</t>
  </si>
  <si>
    <t>На воротах гаражных помещений нечитаемы/отсутствуют знаки с указанием категории пожаровзрывоопасности и ФИО ответственного лица. Повторно.</t>
  </si>
  <si>
    <t>п.17, п.32, п.35 Правил пожарной безопасности, утвержденных приказом МЧС РК от 21.02.2022 года № 55.</t>
  </si>
  <si>
    <t>Не установлен новый пожарный щит, имеющийся в наличии.</t>
  </si>
  <si>
    <t>п.57,1576 приказа Министра по ЧС РК № 55 от 21.02.2022 «Об утверждении Правил пожарной безопасности»</t>
  </si>
  <si>
    <t>На стояночных боксах отсутствуют таблички с указанием категории помещения по взрыво- и пожароопасности, ФИО ответственного за состояние пожарной безопасности.</t>
  </si>
  <si>
    <t>п. 17 приказа Министра по ЧС РК № 55 от 21.02.2022 «Об утверждении Правил пожарной безопасности»</t>
  </si>
  <si>
    <t>Не производится вывоз ТБО.</t>
  </si>
  <si>
    <t>Журнал регистрации инструктажа на рабочем месте: повторный инструктаж за 1 квартал проведен несвоевременно. Впредь проводить в соответствии с требованиями Правил.</t>
  </si>
  <si>
    <t>п.51 Правила проведения обучения, инструктирования и проверки знаний работников АО «Казахтелеком» по вопросам безопасности и охраны труда, утв. Распоряжением № 253 от 31.10.2025</t>
  </si>
  <si>
    <t>Огнетушители ОУ не прошли ежегодную проверку (взвешивание и осмотр). Повторно.</t>
  </si>
  <si>
    <t>Пункт 18 Глава 1 Правила пожарной безопасности №55 от 21.02.2022 года, п. 6.1.2, 8.2 СТ РК 1487-2006</t>
  </si>
  <si>
    <t>с.Талшик</t>
  </si>
  <si>
    <t>Наряды-допуски ведутся с нарушением, нет записей продления НД</t>
  </si>
  <si>
    <t>пункт 5 приказа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</t>
  </si>
  <si>
    <t>Журнал учета нарядов-допусков не заменена обложка, нет записей в столбце продления НД</t>
  </si>
  <si>
    <t>пункт 13 приказа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</t>
  </si>
  <si>
    <t>Нет ознакомления с графиками 2 и 3 ступеней четырехступенчатого контроля за состоянием безопасности и охраны труда в филиалах АО «Казахтелеком»</t>
  </si>
  <si>
    <t>приложения Д,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</t>
  </si>
  <si>
    <t>На стеллажах отсутствуют информационные таблички с указанием высот уровней хранения и максимальной допустимой нагрузки</t>
  </si>
  <si>
    <t>Приказ  АО    «Казахтелеком» от 13 мая 2024 года №124   Об утверждений  Стандарта «Требования к эксплуатации стеллажей». Пункт 6</t>
  </si>
  <si>
    <t>В журнале осмотров и испытаний стеллажей занесены не все стеллажи</t>
  </si>
  <si>
    <t>Приказ  АО    «Казахтелеком» от 13 мая 2024 года №124   Об утверждений  Стандарта «Требования к эксплуатации стеллажей». Пункт 8</t>
  </si>
  <si>
    <t>В карточках формы МБ-6 заносится инструмент с изолированными рукоятками</t>
  </si>
  <si>
    <t xml:space="preserve">Пункт 4.1.13  «Регламента
обеспечения специальной одеждой, специальной обувью и средствами индивидуальной защиты работников АО «Казахтелеком» (распоряжение ЦА №271 от 19.11.2025г)
</t>
  </si>
  <si>
    <t>постоянно</t>
  </si>
  <si>
    <t>В карточках формы МБ-6 отсутствует подпись бухгалтера</t>
  </si>
  <si>
    <t xml:space="preserve">Приложение А  «Регламента
обеспечения специальной одеждой, специальной обувью и средствами индивидуальной защиты работников АО «Казахтелеком» (распоряжение ЦА №271 от 19.11.2025г)
</t>
  </si>
  <si>
    <t>В карточках формы МБ-6 нет записей по своевременному списанию СИЗ, спец.одежды, спец.обуви</t>
  </si>
  <si>
    <t xml:space="preserve">Пункт 5.3  «Регламента
обеспечения специальной одеждой, специальной обувью и средствами индивидуальной защиты работников АО «Казахтелеком» (распоряжение ЦА №271 от 19.11.2025г)
</t>
  </si>
  <si>
    <t>В кабинете инженера не подписана розетка напряжением 220В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</si>
  <si>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п.47</t>
  </si>
  <si>
    <t>В комнате монтеров не закреплен выключатель 220В</t>
  </si>
  <si>
    <t>В помещении дизельной отсутствует специально оборудованный металлический ящик для хранения ветоши и обтирочного материала</t>
  </si>
  <si>
    <t>В помещении ЛАЗ перед ВКО напряжением выше 42 В переменного тока отсутствуют резиновые диэлектрические коврики</t>
  </si>
  <si>
    <t xml:space="preserve">В помещении ЛАЗ в силовом щите не подписаны автоматические выключатели, на внутренней крышке СЩ отсутствует схема соединения </t>
  </si>
  <si>
    <t>Отсутствует указатель пункта сбора в случае чрезвычайной ситуации</t>
  </si>
  <si>
    <t>Территория ЛТУ не посыпается противоскользящими средствами</t>
  </si>
  <si>
    <t>п.п. 1 пункт 37 раздел 6 Коллективного договора от 14.03.2025 г.</t>
  </si>
  <si>
    <t>Отсутствуют схема движения транспортных средств и пешеходов по территории</t>
  </si>
  <si>
    <t>Пункт 7.7.1. Стандарт по обеспечению безопасной эксплуатации транспортных средств АО "Казахтелеком" (СТ АО 80429-1/022-2024)</t>
  </si>
  <si>
    <t>В ящике на пожарном щите (цокольный этаж) недостаточное количество песка</t>
  </si>
  <si>
    <t>ПРАВИЛА ПОЖАРНОЙ БЕЗОПАСНОСТИ В АО «КАЗАХТЕЛЕКОМ», СТ АО 80429 – 1/038 – 2024, Пункт 11.3</t>
  </si>
  <si>
    <t>На емкости для хранения ГСМ для АСО не определены категории по взрывопожарной и пожарной опасности</t>
  </si>
  <si>
    <t>Отсутствуют запрещающие знаки "Не курить", "Запрещается пользоваться открытым огнем</t>
  </si>
  <si>
    <t>Приказ Министра по ЧС РК от 15 июня 2021 года №286 «Правила обеспечения промышленной безопасности при эксплуатации и ремонте резервуаров для нефти и нефтепродуктов», глава 6, параграф 1</t>
  </si>
  <si>
    <t>Отсутствуют паспорта от завода-изготовителя на котельные установки</t>
  </si>
  <si>
    <t xml:space="preserve">Правила обеспечения промышленной безопасности при эксплуатации оборудования, работающего под давлением, утвержденные приказом Министра по инвестициям РК от 30 декабря 2014 года №358. Пункты 678,679  </t>
  </si>
  <si>
    <t>Отсутствуют паспорт на резервуар для хранения дизтоплива</t>
  </si>
  <si>
    <t>Приказ Министра по ЧС РК от 15 июня 2021 года №286 «Правила обеспечения промышленной безопасности при эксплуатации и ремонте резервуаров для нефти и нефтепродуктов», пункты 258,263</t>
  </si>
  <si>
    <t>В помещении АСО на манометре отсутствует красная черта на уровне деления величины рабочего давления, соответствующего условиям эксплуатации</t>
  </si>
  <si>
    <t xml:space="preserve">Правила обеспечения промышленной безопасности при эксплуатации оборудования, работающего под давлением, утвержденные приказом Министра по инвестициям РК от 30 декабря 2014 года №358. Пункт 185  </t>
  </si>
  <si>
    <t>Отсутствует система автоматического газового пожаротушения в помещении гермозоны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</si>
  <si>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п.58</t>
  </si>
  <si>
    <t>С территории не вывозится мусор, горючие материалы</t>
  </si>
  <si>
    <t>Пункт 163 Приказа Министра по чрезвычайным ситуациям Республики Казахстан от 21.02.2022 года № 55. «Об утверждении Правил пожарной безопасности».</t>
  </si>
  <si>
    <t>Пожарный щит в гаражном боксе отсутствует песок</t>
  </si>
  <si>
    <t>Недостаточное освещение территории в ночное время</t>
  </si>
  <si>
    <t>ТК РК Статья 184, пункт 5</t>
  </si>
  <si>
    <t>Помещение АСО отсутствует табличка ответственного за БиОТ, пожарную безопасность</t>
  </si>
  <si>
    <t>п. 17, п. 357 "Правила пожарной безопасности", утвержденные приказом Министра по ЧС РК  от 21.02. 2022 г. № 55.</t>
  </si>
  <si>
    <t>Водитель Нугманов Н.О. не обеспечен спец.одеждой</t>
  </si>
  <si>
    <t>п.п. 4) ст. 182 Трудового Кодекса  РК н от 23.11.2015 года № 414-V ЗРК, ( см. п) Приложение 8  к Коллективному договору АО "Казахтелеком"  от 14.03.2025 г.</t>
  </si>
  <si>
    <t>Отсутствует в душевой резиновые или пластиковые коврики</t>
  </si>
  <si>
    <t>Уалихановский район</t>
  </si>
  <si>
    <t>с.Кишкенеколь</t>
  </si>
  <si>
    <t>На входных дверях в помещение гермозоны отсутствует знак безопасности «Опасно. Лазерное излучение»</t>
  </si>
  <si>
    <t xml:space="preserve">Распоряжение №253 от 31.10.2025г.(приложение 3)
Правила по безопасности и охране труда при работе в помещениях с установленным телекоммуникационным оборудованием. Пункт 32
</t>
  </si>
  <si>
    <t>В помещении гермозоны перед ВКО напряжением выше 42 В переменного тока отсутствуют резиновый диэлектрический коврик</t>
  </si>
  <si>
    <t>В помещении гермозоны не закреплена розетка напряжением 220В</t>
  </si>
  <si>
    <t>В журнале учета и содержание средств защиты нет записи проведенного испытания диэлектрических перчаток (ЦТПСР)</t>
  </si>
  <si>
    <t xml:space="preserve">Распоряжение №253 от 31.10.2025г.(приложение 3)
Правила по безопасности и охране труда при работе в помещениях с установленным телекоммуникационным оборудованием. Пункт 87
</t>
  </si>
  <si>
    <t>Отсутствует журнал  учета, проверки и испытаний электроинструмента и вспомогательного оборудования</t>
  </si>
  <si>
    <t>Пункт 38 приказа Министра энергетики Республики Казахстан от 16 марта 2015 года №204 “Об утверждений Правил безопасности  при работе с инструментами и приспособлениями</t>
  </si>
  <si>
    <t>Помещение дизельной, АСО отсутствует табличка ответственного за БиОТ, пожарную безопасность</t>
  </si>
  <si>
    <t>Не обозначены места ввода заземляющих проводников в здание</t>
  </si>
  <si>
    <t>Приказ Министра энергетики РК от 19 марта 2015 года №222 "Правила техники безопасности при эксплуатации электроустановок потребителей" Глава 15, параграф 1 пункт 130 подпункт 6</t>
  </si>
  <si>
    <t>На территории ЛТУ наледь, скользко. Риск подскальзывания и падения</t>
  </si>
  <si>
    <t xml:space="preserve">ТРУДОВОЙ КОДЕКС РК 
ст.182.п.15
</t>
  </si>
  <si>
    <t>В здании ЛТУ не работает пожарно-охранная сигнализация, не работает звуковое оповещение, не работают световые табло оповещения основного и аварийного выходов</t>
  </si>
  <si>
    <t>Отсутствуют запрещающие знаки "Не курить", "Запрещается пользоваться открытым огнем"</t>
  </si>
  <si>
    <t>Склад на территории ЛТУ сломаны (сгнили) полы, ступени лестницы для подъема</t>
  </si>
  <si>
    <t xml:space="preserve">ТРУДОВОЙ КОДЕКС РК 
ст.181.п.1 
</t>
  </si>
  <si>
    <t>При входе в сервис-бюро отслаивается плитка на крыльце. Не установлен эл. пандус</t>
  </si>
  <si>
    <t>Отсутствует в душевой резиновые или пластиковые коврики, полки для размещения банных принадлежностей</t>
  </si>
  <si>
    <t>Душевая, 2-эь: в кабинках отсутствуют противоскользящие коврики, скамейки и вешалка для одежды. Сломаны настенные держатели душевого шланга</t>
  </si>
  <si>
    <t>п6.8 "Требования к санитарно-гигиеническим помещениям в филиалах АО "Казахтелеком" СТ АО 80429-1/019-2024</t>
  </si>
  <si>
    <t>По зданию не работают/отсутствуют  световые знаки пожарной безопасности «Выход».</t>
  </si>
  <si>
    <t>Кабинет СГ: Требуется замена линолеума на полу в рабочей зоне специалистов СГ. Риск спотыкания и падения работников.</t>
  </si>
  <si>
    <t>п.3, п.17 ст.22 Трудового кодекса РК.</t>
  </si>
  <si>
    <t xml:space="preserve">Кабинет СГ: Окна помещения пропускают холодный воздух (продуваются) в зимнее время.
Отсутсвуют форточки, нет возможности проветривания помещения в летнее время.  
</t>
  </si>
  <si>
    <t xml:space="preserve">На потолке тамбура парадного входа в здание сыплется штукатурка, просачивается вода.
Сломан доводчик пластиковой двери. 
</t>
  </si>
  <si>
    <t>В плане эвакуации не отображено место сбора людей, не указано расположение телефона для вызова пожарной команды. Требуется обновление</t>
  </si>
  <si>
    <t>П.12 Правила пожарной безопасности, утв. Приказом Министра по чрезвычайным ситуациям Республики Казахстан от 21 февраля 2022 года № 55</t>
  </si>
  <si>
    <t>Не работает пожарная сигнализация АПС (ВЭРС-16) и датчики дыма.</t>
  </si>
  <si>
    <t>Над выходом во двор ступеньки находятся в аварийном состоянии, требуется ремонт</t>
  </si>
  <si>
    <t>Сушильный шкаф не подключен к системе вентиляции здания.</t>
  </si>
  <si>
    <t>п66 ст 1 ТК РК</t>
  </si>
  <si>
    <t>В кабинетах медицинского освидетельствования работников не предусмотрена кварцевая лампа, отсутствует график кварцевания, график генеральной уборки помещения</t>
  </si>
  <si>
    <t>Санитарные правила № 174 от 28.02.2015г</t>
  </si>
  <si>
    <t>Не производится очистка и вывоз снега</t>
  </si>
  <si>
    <t>Гл.3, Параграф 1, п.26, пп1 ОБ утверждении "типовых правил благоустройства территорий городов и населенных пунктов</t>
  </si>
  <si>
    <t>Требуется установка снегозадержателей по периметру крыши здания.</t>
  </si>
  <si>
    <t>Трудовой Кодекс Республики Казахстан от 23 ноября 2015 годаСтатья 184. Требования безопасности рабочих мест п 4 Опасные зоны должны быть четко обозначены. Если рабочие места находятся в опасных зонах, в которых ввиду характера работы существует риск для работника, то такие места должны оснащаться устройствами, преграждающими доступ в эти зоны посторонним.  Трудовой Кодекс Республики Казахстан от 23 ноября 2015 годаСтатья 182. Права и обязанности работодателя в области безопасности и охраны труда 15) принять неотложные меры по предотвращению развития аварийной ситуации и воздействия травмирующих факторов на других лиц;</t>
  </si>
  <si>
    <t>На всех воротах гаражных помещений отсутствуют знаки с указанием категории пожаровзрывоопасности и ФИО ответственного лица</t>
  </si>
  <si>
    <t>ОУ не прошли ежегодную проверку (взвешивание и осмотр).</t>
  </si>
  <si>
    <t xml:space="preserve">Пункт 18 Глава 1 Правила пожарной безопасности №55 от 21.02.2022 года.
Пункт 6.1.2, 8.2 СТ РК 1487-2006
</t>
  </si>
  <si>
    <t>План расстановки транспортных средств в боксах №№ 1,2 и 3 отсутствует.</t>
  </si>
  <si>
    <t>п.1215 Правила пожарной безопасности №55 от 21.02.2022 года</t>
  </si>
  <si>
    <t>На воротах стояночных боксов №№1,2,3 отсутствуют знаки габаритов ворот.</t>
  </si>
  <si>
    <t>Пункт 17 Глава 1 Правила пожарной безопасности №55 от 21.02.2022 года.</t>
  </si>
  <si>
    <t>Не производится вывоз ТБО с территории ЛТЦ</t>
  </si>
  <si>
    <t>П.59 Правила пожарной безопасности №55 от 21.02.2022 года</t>
  </si>
  <si>
    <t>Не обновлены чек-листы на транспорт</t>
  </si>
  <si>
    <t>Приложение 2 Стандарта по обеспечению безопасной эксплуатации транспортных средств АО «Казахтелеком» от 27.05.2024 №141</t>
  </si>
  <si>
    <t>Отсутствует схема движения транспортных средств и пешеходов по территории ЦТО.</t>
  </si>
  <si>
    <t>Требование пункта 7.7.1. Стандарт по обеспечению безопасной эксплуатации транспортных средств в АО "Казахтелеком" (СТ АО 80429-1/022-2025).</t>
  </si>
  <si>
    <t>с.Явленка</t>
  </si>
  <si>
    <t>Работники ЛТУ Темиргалиев К.Ж., Плотников Д.М., Борейко В.Ю.,Исин Б.К., Литвин А.М. на момент проверки были без спец. обуви.
 - устранить и впредь не допускать</t>
  </si>
  <si>
    <t>Директору СК ДЭСД Елисеев С.Г.</t>
  </si>
  <si>
    <t>Инструменты с изолирующей рукояткой не проходят периодические испытания .
 - устранить и впредь не допускать</t>
  </si>
  <si>
    <t>Правила по БиОТ на ВЛС СТ АО 80429 – 1/012 – 2018, п. 14.7</t>
  </si>
  <si>
    <t>Журнал четырехступенчатого контроля, не прошнурован, не скреплен печатью/подписью (шахта)  - устранить и впредь не допускать</t>
  </si>
  <si>
    <t>Истек срок действия удостоверения по ПТМ у ведущего инженера Литвинова А.М.
 - устранить и впредь не допускать</t>
  </si>
  <si>
    <t>Инструкция по БиОТ по выполнению работ в помещении ввода кабелей (шахте) не актуальная с истекшим сроком.   
 устранить и впредь не допускать</t>
  </si>
  <si>
    <t>16 пункта 2 статьи 182 Трудового кодекса Республики Казахстан.</t>
  </si>
  <si>
    <t>В журнале регистрации инструктажа по Б и ОТ на рабочем месте имеются исправления .
 -устранить и впредь не допускать</t>
  </si>
  <si>
    <t>В журнале учета выдачи нарядов-допусков имеются исправления.
 -устранить и впредь не допускать</t>
  </si>
  <si>
    <t>Не представлены протокола проведения 3-й и 4-й ступеней контроля.
 -устранить и впредь не допускать</t>
  </si>
  <si>
    <t>В журнале четырехступенчатого контроля за состоянием БиОТ имеются исправления 
 -устранить и впредь не допускать</t>
  </si>
  <si>
    <t>Не все работники ЛТУ ознакомлены под роспись с «Жизненно важными правилами АО «Казахтелеком».
 - Устранить и впредь не допускать.</t>
  </si>
  <si>
    <t>Наряды-допуска на выполнение работ повышенной опасности с1 по 21ведутся с нарушениями пункта №7 мероприятия выполнил. 
 -устранить и впредь не допускать</t>
  </si>
  <si>
    <t>Наряды-допуска на выполнение работ повышенной опасности с1 по 21ведутся с нарушениями пункта п. 8  
    -устранить и впредь не допускать</t>
  </si>
  <si>
    <t>Не актуализированы инструкции по БиОТ. (2018-2022г)</t>
  </si>
  <si>
    <t xml:space="preserve">П. 19 Правила разработки, утверждения и пересмотра инструкции по безопасности
и охране труда работодателем Утверждены приказом Министра
здравоохранения и социального
развития Республики Казахстан
от 30 ноября 2015 года № 927
</t>
  </si>
  <si>
    <t>Не проведена проверка на водоотдачу пожарных гидрантов 
 - устранить и впредь не допускать</t>
  </si>
  <si>
    <t>03.04.2026г</t>
  </si>
  <si>
    <t>Не перемотаны пожарные рукава на другую складку 
 - устранить и впредь не допускать</t>
  </si>
  <si>
    <t>Комната приема пищи отсутствует раковина.
 - устранить и впредь не допускать</t>
  </si>
  <si>
    <t>П. 6.11 «Требования к санитарно-гигиеническим помещениям в филиалах АО "Казахтелеком"»
 СТ АО 80429 – 1/019 –2024</t>
  </si>
  <si>
    <t>В помещении приема пищи отсутствует система вентиляции.
 - устранить и впредь не допускать</t>
  </si>
  <si>
    <t>Отсутствуют указатели направления движения персонала к эвакуационным выходам в здании.
 - устранить и впредь не допускать</t>
  </si>
  <si>
    <t>П. 32 Правила пожарной безопасности, утв. Приказом Министра по чрезвычайным ситуациям Республики Казахстан от 21 февраля 2022 года № 55</t>
  </si>
  <si>
    <t>В ЛТУ на первом и втором этажах отсутствуют планы эвакуации. - устранить и впредь не допускать</t>
  </si>
  <si>
    <t>требование пункта 12 Приказ Министра по ЧС РК № 55 от 21.02.2022 Об утверждении Правил пожарной безопасности</t>
  </si>
  <si>
    <t>В гаражах №1 №2 отсутствует информация об ответственных лицах за состояние пожарной безопасности. 
 - устранить и впредь не допускать</t>
  </si>
  <si>
    <t>Отсутствуют акты консервации оборудования и станков (не используются)
 - устранить и впредь не допускать</t>
  </si>
  <si>
    <t>Нарушение требований статьи 184 Трудовой кодекс Республики Казахстан от 23 ноября 2015 года № 414-V (с изменениями и дополнениями по состоянию на 16.06.2025 г.)</t>
  </si>
  <si>
    <t>Смотровая яма не облицована плиткой.
 - устранить и впредь не допускать</t>
  </si>
  <si>
    <t>Отсутствует актуальная инструкция о мерах пожарной безопасности с листом ознакомления.
 - устранить и впредь не допускать</t>
  </si>
  <si>
    <t>требование пункта 5 Приказ Министра по чрезвычайным ситуациям Республики Казахстан от 21 февраля 2022 года № 55 Об утверждении Правил пожарной безопасности.</t>
  </si>
  <si>
    <t>Наличие схем и знаков передвижение транспортных средств по территорий Общества
 - устранить и впредь не допускать</t>
  </si>
  <si>
    <t>пункт 1072 Приказа Министра по чрезвычайным ситуациям Республики Казахстан от 21.02.2022 года № 55. «Об утверждении Правил пожарной безопасности».</t>
  </si>
  <si>
    <t>В помещение для проведения предсменного\послесменного медицинского осмотра отсутствует график уборки.
 - устранить и впредь не допускать</t>
  </si>
  <si>
    <t>В помещение для проведения предсменного\послесменного медицинского осмотра линолеум находиться в непригодном состояние.</t>
  </si>
  <si>
    <t>Отсутствует противоскользящий коврик. Отсутствуют крючки/вешалки для одежды.
 - устранить и впредь не допускать</t>
  </si>
  <si>
    <t>П.6.8 «Требования к санитарно-гигиеническим помещениям в филиалах АО "Казахтелеком" СТ АО 80429 – 1/019 –2024</t>
  </si>
  <si>
    <t>Потолок не покрыт в душевой водостойким материалом.</t>
  </si>
  <si>
    <t>п. 5.4.4.8 СН РК 3.02-08-2013
 п. 102 приказ №ҚР ДСМ 72 от 03.08.2021</t>
  </si>
  <si>
    <t>Вторая ступень четырехступенчатого контроля проводиться с нарушением установленных сроков проведения 28.01.2026г.</t>
  </si>
  <si>
    <t>09.04.2026г</t>
  </si>
  <si>
    <t xml:space="preserve">Коммерчекому директору В2С
сегмента Северного региона 
Ляпуновой А.В.             
</t>
  </si>
  <si>
    <t>На стеллаже отсутствуют таблички с указанием высот уровня хранения и максимальной допустимой нагрузки.</t>
  </si>
  <si>
    <t>пункта 6 приказа АО «Казахтелеком» от 13 мая 2024 года №124  Об утверждений Стандарта «Требования к эксплуатации стеллажей».</t>
  </si>
  <si>
    <t xml:space="preserve">Коммерчекому директору В2С
сегмента Северного региона 
Ляпуновой А.В.             
</t>
  </si>
  <si>
    <t>Не назначены по приказу ответственные за эксплуатацию стеллажей в складских помещении</t>
  </si>
  <si>
    <t>пункта 8 приказа АО «Казахтелеком» от 13 мая 2024 года №124  Об утверждений Стандарта «Требования к эксплуатации стеллажей».Республики Казахстан от 9 июня 2014 года № 276</t>
  </si>
  <si>
    <t>Отсутствует программа первичного инструктажа по БиОТ.</t>
  </si>
  <si>
    <t>требований пункта 44 приказа Министра здравоохранения и социального развития Республики Казахстан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</si>
  <si>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Денисовский</t>
  </si>
  <si>
    <t>с.Денисовка</t>
  </si>
  <si>
    <t>При оформлении второй ступени контроля в Журнале четырехступенчатого контроля за состоянием безопасности и охраны труда не указана полностью комиссия согласно Приказа № 73 от 29.01.2026 «Еңбек қауіпсіздігі және еңбекті қорғау жағдайына төрт сатылы бақылау жүргізу туралы/ О проведении четырехступенчатого контроля за состоянием безопасности и охраны труда»</t>
  </si>
  <si>
    <t>п.5.3.2 6.3 Правил по проведению четырехступенчатого контроля за состоянием Безопасности и охраны труда в филиалах АО «Казахтелеком». Распоряжение № 253 от 31.10.2025 (Приложение 4)</t>
  </si>
  <si>
    <t>ЦЭиК не обновлен титульный лист Журнала четырехступенчатого контроля за состоянием безопасности и охраны труда. Требование: обновить титульный лист</t>
  </si>
  <si>
    <t>ЦЭиК на диэлектрических ботах отсутствует штамп с датой следующего испытания. Требование: вложить в боты копию протокола</t>
  </si>
  <si>
    <t>п.86 Правила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</si>
  <si>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ЦЭиК в ме¬таллическом ящике кроме обтирочного материала хранятся и другие материалы. Требование: навести порядок</t>
  </si>
  <si>
    <t>п.197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</si>
  <si>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 xml:space="preserve">ЦЭиК не внесена информация в Журнал учета, проверки и испытаний электроинструмента и вспомогательного оборудования к нему. Требование: внести информацию
</t>
  </si>
  <si>
    <t>Нарушение: п.38 Правил безопасности при работе с инструментами и приспособлениями. Приказ Министра энергетики Республики Казахстан от 16 марта 2015 года № 204</t>
  </si>
  <si>
    <t>ЦЭиК не внесены диэлектрические коврики в Журнал учета и содержания средств защиты. Требование: в Журнал учета и содержания средств защиты внести всю информацию</t>
  </si>
  <si>
    <t>Примечание 3 Приложения В Правила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</si>
  <si>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ЦЭиК в протоколе испытания диэлектрических бот неверно указана дата (год) следующего испытания. Требование: проводить испытания диэлектрических бот 1 раз в 12 месяцев</t>
  </si>
  <si>
    <t>Приложение 2 «Нормы и сроки эксплуатационных испытаний средств защиты» Правил безопасности и охраны труда на кабельных линиях связи. Распоряжение № 200 от 03.09.2025 года</t>
  </si>
  <si>
    <t>ЦТПСР не обновлен титульный лист Журнала учета и содержания средств защиты. Требование: обновить титульный лист</t>
  </si>
  <si>
    <t>Приложение Б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</si>
  <si>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ЦТПСР не внесены диэлектрические коврики в Журнал учета и содержания средств защиты. Требование: в Журнал учета и содержания средств защиты внести всю информацию</t>
  </si>
  <si>
    <t>Примечание 3 Приложения В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</si>
  <si>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ЦТПСР не обновлена карточка МБ-6. Требование: обновить карточку МБ-6</t>
  </si>
  <si>
    <t>Приложение А Регламент обеспечения специальной одеждой, специальной обувью и средствами индивидуальной защиты работников АО "Казахтелеком». Распоряжение № 271 от 19.11.2025</t>
  </si>
  <si>
    <t>ЦТПСР диэлектрические перчатки с просроченной датой испытаний 25.02.2026 г. Требование: отправить на испытание</t>
  </si>
  <si>
    <t>п.54, Приложение 2 «Нормы и сроки эксплуатационных испытаний средств защиты» Правил безопасности и охраны труда на кабельных линиях связи. Распоряжение № 200 от 03.09.2025 года</t>
  </si>
  <si>
    <t>ЛТУ технологические карты неактуализированы. Требование: актуализировать технологические карты и ознакомить работников</t>
  </si>
  <si>
    <t>Нарушение: Утверждаю № 2 от 25.02.2026. Технологические карты ЦТО МС</t>
  </si>
  <si>
    <t>ЛТУ у электромонтера Бигаренова А. на инструменте с изолирующими рукоятками отсутствует бирка об испытании. Требование: закрепить бирку согласно протокола испытания</t>
  </si>
  <si>
    <t>Нарушение: п.86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</si>
  <si>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ЛТУ Журнал учета и содержания средств защиты заполняется не в полном объеме - не заносится информация по периодическому осмотру. Требование: информацию в журнал вносить в полном объеме</t>
  </si>
  <si>
    <t>Нарушение: Приложение Б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3), Примечание 1 Приложения 2 Правил безопасности и охраны труда на кабельных линиях связи. Распоряжение № 200 от 03.09.2025 года</t>
  </si>
  <si>
    <t>В производственных помещениях отсутствует инструкция о мерах пожарной безопасности. Требование: ознакомить работников  с Инструкцией по пожарной безопасности на объектах Костанайского ДЭСД  (№ 8 от 05.12.2025) и вывесить на видных местах</t>
  </si>
  <si>
    <t>Нарушение: Пункт 6.7 Правил пожарной безопасности в АО "Казахтелеком". СТ АО 80429–1/038–2024</t>
  </si>
  <si>
    <t>КСУ, Шахта отсутствует пожарная сигнализация - была демонтирована на время проведения ремонтных работ, ремонтные работы завершены, пожарная сигнализация не восстановлена. Требование: восстановить пожарную сигнализацию в КСУ и Шахте</t>
  </si>
  <si>
    <t xml:space="preserve">п.6 Правил пожарной безопасности, утвержденные приказом МЧС РК от 21 февраля 2022 года № 55
</t>
  </si>
  <si>
    <t>Гаражи Таблички на входе с указанием категории помещения по степени опасности поражения электрическим током, взрыво- и пожароопасности и знаки безопасности по ГОСТ 12.4.026-76 и фамилии ответственного за состояние охраны труда не читаема, в связи с воздействием на них погодных явлений
Требование: обновить таблички</t>
  </si>
  <si>
    <t>Нарушение: п.17 Правил пожарной безопасности от 21 февраля 2022 года № 55; приложение 16 Технического регламента "Общие требования к пожарной безопасности" от 17 августа 2021 года № 405</t>
  </si>
  <si>
    <t>Гаражи отсутствует пожарная сигнализация
Требование: обеспечить наличие пожарной сигнализации</t>
  </si>
  <si>
    <t>Нарушение: п.6 Правил пожарной безопасности, утвержденные приказом МЧС РК от 21 февраля 2022 года № 55</t>
  </si>
  <si>
    <t>Отсутствуют схема движения транспортных средств и пешеходов по территории. Требование: обеспечить наличие схемы расстановки</t>
  </si>
  <si>
    <t>Нарушение: Пункт 7.7.1. Стандарт по обеспечению безопасной эксплуатации транспортных средств АО "Казахтелеком" (СТ АО 80429-1/022-2024)</t>
  </si>
  <si>
    <t>Гаражи отсутствует схема расстановки автотранспорта
Требование: обеспечить наличие схемы расстановки</t>
  </si>
  <si>
    <t>Нарушение: п.1072 Правил пожарной безопасности, утвержденные приказом МЧС РК от 21 февраля 2022 года № 55</t>
  </si>
  <si>
    <t>Планы эвакуации не соответствуют требуемым нормам. Требование: разработать план эвакуации в соответствии с нормами</t>
  </si>
  <si>
    <t>Нарушение: п.12 Правил пожарной безопасности, утвержденные приказом МЧС РК от 21 февраля 2022 года № 55</t>
  </si>
  <si>
    <t xml:space="preserve">Отсутствуют Эксплуатационные паспорта на огнетушители
Требование: завести эксплуатационные паспорта </t>
  </si>
  <si>
    <t>Нарушение: Приложение 7 к Правилам пожарной безопасности в АО "Казахтелеком" СТ АО 80429-1/038-2024</t>
  </si>
  <si>
    <t xml:space="preserve">Душевая. После ремонтных работ водопровода подрядной организацией, не восстановлено напольное и настенное покрытие (керамическая плитка) в душевой, в связи с этим не представляется возможным ее эксплуатация. Требование: восстановить покрытие </t>
  </si>
  <si>
    <t xml:space="preserve">Нарушение: п.102, 103, 104 Санитарных правил "Санитарно-эпидемиологические требования к зданиям и сооружениям производственного назначения" от 3 августа 2021 года № ҚР ДСМ-72
</t>
  </si>
  <si>
    <t>Монтерская Сушильный шкаф для одежды не подключен к вытяжной системе
Требование: выполнить подключение</t>
  </si>
  <si>
    <t>Нарушение: п.114, 115 Санитарных правил "Санитарно-эпидемиологические требования к зданиям и сооружениям производственного назначения" от 3 августа 2021 года № ҚР ДСМ-72</t>
  </si>
  <si>
    <t xml:space="preserve">Гаражный бокс стрелка манометра ОП-5 в красной зоне
Требование: заменить огнетушитель, направить служебную записку в СФ о перезарядке/замене огнетушителя.
На время перезарядки огнетушитель должен быть заменен резервным огнетушителям с аналогичными параметрами. </t>
  </si>
  <si>
    <t>Нарушение: п.8.10 , п.9.1 СТ РК 1487-2006 Техника пожарная. Огнетушители. Требования к эксплуатации</t>
  </si>
  <si>
    <t>Участок транспортного обеспечения Денисовского района в БОКСе № 1 смотровая яма не закрыта защитным настилом, не облицована плиткой. Пол не очищается от смазочных масел и нефтепродуктов, настил/решетка в неисправном состоянии (сломан, имеется повреждения)
Требование: устранить</t>
  </si>
  <si>
    <t>Нарушение: п. 232, п. 233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</si>
  <si>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Разрушение наружной стены здания: трещины, отслоение штукатурного слоя на стене головного здания, обрушается облицовка 
Требование: устранить повреждение</t>
  </si>
  <si>
    <t>Нарушение: п.1, п.4 статьи 184 Трудового кодекса РК</t>
  </si>
  <si>
    <t>Канализационная труба в неудовлетворительном состоянии: имеет сильную коррозию, разрушение  покрытия, подтеки и следы протечек. 
Требование: устранить повреждение</t>
  </si>
  <si>
    <t>Не приняты меры по устранению протекания кровли гаражного бокса, что приводит к образованию скоплений воды на полу, намоканию строительных конструкций и транспортных средств, повреждения электрических коммуникаций, короткого замыкания</t>
  </si>
  <si>
    <t>п.1, п.4, п.5 статьи 184 Трудового кодекса РК</t>
  </si>
  <si>
    <t>Отсутствует приказ об утверждении состава комиссии по проведению 2 и 3 ступеней 4-х ступенчатого контроля за состоянием Безопасности и охраны труда</t>
  </si>
  <si>
    <t>Нарушение требований пункта 5 подпунктов 5.3.4., 5.4.1. «Правил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</si>
  <si>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>Начальнику ЦТПК Карамысовой Р.Т.</t>
  </si>
  <si>
    <t>Отсутствует утвержденная программа первичного инструктажа по пожарной безопасности</t>
  </si>
  <si>
    <t>Нарушении требований пункта 8 приказа Министра по ЧС РК от 9 июня 2014 года №276</t>
  </si>
  <si>
    <t>Отсутствует утвержденная программа обучения по БиОТ</t>
  </si>
  <si>
    <t>Нарушение требований пункта 5, стандарта «Типовая программа обучения и проверки знаний по безопасности и охране труда», утвержденного распоряжением ЦА №253 от 31.10.2025г</t>
  </si>
  <si>
    <t>Отсутствуют протокола о проведении обучения по утвержденной программе БиОТ</t>
  </si>
  <si>
    <t>Состав аптечки для оказания первой помощи не соответствует утвержденному перечню.</t>
  </si>
  <si>
    <t>Нарушение требований приказа
 Министра здравоохранения
 Республики Казахстан
 от 8 октября 2020 года
 № ҚР ДСМ-118/2020 «Об утверждении состава аптечки для оказания первой помощи»</t>
  </si>
  <si>
    <t>Не проводится первая ступень четырехступенчатого контроля, отсутствует журнал первой ступени четырехступенчатого контроля.</t>
  </si>
  <si>
    <t>Нарушение требований пункта 5 подпунктов 5.1.3., 5.1.4. , 5.1.7, 5.2 «Правил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</si>
  <si>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 xml:space="preserve">и.о. Коммерческого директора Макрорегиона Северный Ефимову О.В.  </t>
  </si>
  <si>
    <t>Вторая ступень четырехступенчатого контроля проводится не полным составом комиссии, а так же с нарушением сроков проведения.</t>
  </si>
  <si>
    <t>Нарушение требований пункта 5 подпункта 5.3. «Правил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</si>
  <si>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>Отсутствует приказ для ЦКП об утверждении состава комиссии по проведению 2 и 3 ступеней 4-х ступенчатого контроля за состоянием Безопасности и охраны труда</t>
  </si>
  <si>
    <t>Состав аптечки для оказания первой помощи не соответствует утвержденному составу.</t>
  </si>
  <si>
    <t>Журнал результатов осмотров и испытаний стеллажей не прошит, не скреплен печатью, не пронумерован.</t>
  </si>
  <si>
    <t>Нарушение требований пункта 23 «Интегрированная система менеджмента. 
  Управление документированной информацией»  Приказ АО "Казахтелеком" №9 от 02.02.2026 года</t>
  </si>
  <si>
    <t xml:space="preserve">Коммерческому директору В2С сегмента Северного региона Ляпуновой А.В. </t>
  </si>
  <si>
    <t>Вторая ступень четырехступенчатого контроля проводится с нарушением сроков проведения.</t>
  </si>
  <si>
    <t>Нарушение требований пункта 5 подпункта 5.3. «Правил по проведению четырехступенчатого контроля за состоянием Безопасности и охраны труда в филиалах АО «Казахтелеком». Распоряжение № 253 от 31.10.2025 года</t>
  </si>
  <si>
    <t>Нарушение требований пункта 5 подпунктов 5.3.4., 5.4.1. «Правил по проведению четырехступенчатого контроля за состоянием Безопасности и охраны труда в филиалах АО «Казахтелеком». Распоряжение № 253 от 31.10.2025 года</t>
  </si>
  <si>
    <t>Отсутствует журнал учета и осмотра такелажных средств, механизмов и приспособлений.</t>
  </si>
  <si>
    <t>Нарушение требований пункта 69 «Правил по безопасности и охране труда при работе в помещениях с установленным телекоммуникационным оборудованием» приказ АО "Казахтелеком" от 30.10.2024 № 290</t>
  </si>
  <si>
    <t>Нарушение требований пункта 18 «Правила пожарной безопасности» Приказ Министра по чрезвычайным ситуациям Республики Казахстан от 21 февраля 2022 года № 55</t>
  </si>
  <si>
    <t>Нарушен срок пересмотра инструкций по БиОТ.</t>
  </si>
  <si>
    <t>Нарушение требований пунктов 19, 20  «Правила разработки, утверждения и пересмотра инструкции по безопасности
 и охране труда работодателем» Утверждены приказом Министра
 здравоохранения и социального
 развития Республики Казахстан
 от 30 ноября 2015 года № 927</t>
  </si>
  <si>
    <t>Отсутствует  сертификат по БиОТ у главного специалиста по продажам Байтенизова А.А.</t>
  </si>
  <si>
    <t>Нарушение требований пункта 33 главы 3 "Правил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труда" Приказ Министра здравоохранения и социального развития РК от 25 декабря 2015 года №1019</t>
  </si>
  <si>
    <t>Отсутствует удостоверение по пожарной безопасности у главного специалиста по продажам Байтенизова А.А.</t>
  </si>
  <si>
    <t>Отсутствует приказ о назначении ответственных лиц за пожарную безопасность.</t>
  </si>
  <si>
    <t>Нарушение требований  пункта 4 «Правил пожарной безопасности» Приказ Министра по ЧС РК № 55 от 21.02.202</t>
  </si>
  <si>
    <t>Отсутствует приказ об утверждении состава комиссии по проведению 2 и 3 ступеней 4-х ступенчатого контроля за состоянием Безопасности и охраны труда.</t>
  </si>
  <si>
    <t>Отсутствует утвержденная программа первичного инструктажа по БиОТ.</t>
  </si>
  <si>
    <t>Нарушение требований пункта 44 «Правил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труда» Приказ Министра здравоохранения и социального развития Республики Казахстан от 25 декабря 2015 года № 1019</t>
  </si>
  <si>
    <t>Отсутствуют протокола о проведении обучения по утвержденной программе БиОТ.</t>
  </si>
  <si>
    <t>Нарушении требований пункта 8 «Правил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безопасности» Приказ Министра по ЧС РК от 9 июня 2014 года №276</t>
  </si>
  <si>
    <t>Отсутствуют инструкции по БиОТ по профессиям и видам работ.</t>
  </si>
  <si>
    <t>Нарушении требований пункта 19 «Правил разработки, утверждения и пересмотра инструкции по безопасности и охране труда работодателем» Приказ Министра здравоохранения и социального развития РК от 30 ноября 2015 года №927</t>
  </si>
  <si>
    <t>Журнал первой ступени четырехступенчатого контроля не скреплен печатью.</t>
  </si>
  <si>
    <t>Нарушение требований пункта 23 «Интегрированной системы менеджмента. Управление документированной информацией»  Приказ АО "Казахтелеком" №9 от 02.02.2026 года</t>
  </si>
  <si>
    <t>Журнал регистрации инструктажа по безопасности и охране труда на рабочем месте не прошит, не скреплен печатью, не пронумерован.</t>
  </si>
  <si>
    <t>Журнал учета проведения инструктажей по пожарной безопасности не прошит, не скреплен печатью, не пронумерован.</t>
  </si>
  <si>
    <t>Вторая ступень четырехступенчатого контроля не проводится.</t>
  </si>
  <si>
    <t>На входе в кабинет 120А на полу находится сетевой кабель, есть риск спотыкания и падения работников.</t>
  </si>
  <si>
    <t>Нарушение требований статьи 184 Трудового кодекса Республики Казахстан от 23 ноября 2015 года № 414-V (с изменениями и дополнениями по состоянию на 16.06.2025 г.)</t>
  </si>
  <si>
    <t>Сарыкольский район</t>
  </si>
  <si>
    <t>Сарыколь</t>
  </si>
  <si>
    <t>В  пункте 5.6 наряда-допуска не указана используемая в работе лестница.</t>
  </si>
  <si>
    <t>п.30 6) Распоряжение №282 от 02.12.2025 г. Правила производства работ в условиях повышенной опасности по нарядам-допускам АО "Казахтелеком"</t>
  </si>
  <si>
    <t xml:space="preserve">Директору Костанайского ДЭСД  Искакову С.К.
</t>
  </si>
  <si>
    <t>Повторный инструктаж по безопасности и охраны труда за 1 квартал 2026 г. не проведен с электромонтером Горбунов А.Ю.</t>
  </si>
  <si>
    <t>п 51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</t>
  </si>
  <si>
    <t>Не обновлен титульный лист журнала регистрации инструктажа по безопасности и охране труда на рабочем месте.</t>
  </si>
  <si>
    <t>В журнале учета содержания средств защиты для диэлектрических ковриков не указываться дата следующего осмотра.</t>
  </si>
  <si>
    <t>Примечание пункт 3, Приложения В « Правил по безопасности и охране труда при работе в помещениях с установленным телекоммуникационным оборудованием» (распоряжение ЦА  №253 от 31.10.2025г)</t>
  </si>
  <si>
    <t>Не обновлена памятка проведения 1 ступени четырехступенчатого контроля за состоянием Безопасности и охраны труда</t>
  </si>
  <si>
    <t>На рабочих местах используется электроинструмент без проведённых испытаний и инвентарных номеров.</t>
  </si>
  <si>
    <t xml:space="preserve">пункта 39 «Правил безопасности
при работе с инструментами и приспособлениями» приказа Министра энергетики Республики Казахстан от 16.03.2015 года №204
</t>
  </si>
  <si>
    <t>ЦЭиК  Не обновлен титульный лист журнала четырехступенчатого контроля за состоянием безопасности и охраны труда.</t>
  </si>
  <si>
    <t>Электрический провод  светильника коридора  3этажа проходит через деревянную раму окна.</t>
  </si>
  <si>
    <t xml:space="preserve">п. 2098 ПУЭ РК — 7.35. Электроустановки жилых, общественных. адмистративных и бытовых зданий </t>
  </si>
  <si>
    <t xml:space="preserve">Дизельная Не указаны  на табличке категории взрыво  и пожаробезопасности помещения </t>
  </si>
  <si>
    <t>Отсутствует ящик для хранения обтирочного материала.</t>
  </si>
  <si>
    <t>пункта 197 Правил по безопасности и охране труда при работе в помещениях с установленным телекоммуникационным оборудованием (распоряжение ЦА №200 от 03.09.2025 г)</t>
  </si>
  <si>
    <t xml:space="preserve">Бойлерная Нет  запрещающих знаков "Не курить", "Запрещается пользоваться открытым огнем" </t>
  </si>
  <si>
    <t>: 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6 , параграф 1.</t>
  </si>
  <si>
    <t xml:space="preserve">Отсутствует аварийное электрическое освещение. </t>
  </si>
  <si>
    <t xml:space="preserve">Заявка на аварийное освещение создана и отправлена </t>
  </si>
  <si>
    <t>На огнетушителях отсутствуют порядковые номера</t>
  </si>
  <si>
    <t>Требований пункта 6.1.2. Техника пожарная. Огнетушители. Требования к эксплуатации (СТ РК 1487-2006)</t>
  </si>
  <si>
    <t>Стрелка манометра огнетушителя ОП-5 расположенного в колидоре3 этажа находиться в красном секторе.</t>
  </si>
  <si>
    <t>Санитарные правила № 174 от 28.02.2015г.</t>
  </si>
  <si>
    <t>Региональному директору СФ СР Мергенову А.К.</t>
  </si>
  <si>
    <t xml:space="preserve">Необходимо установить защитный барьер на окне лестничной площадке  для предотвращения возможности выпадения с окна вследствии спотыкания во время спуска с 3 этажа по лестничному переходу. </t>
  </si>
  <si>
    <t>Статья 182. Т.К Права и обязанности работодателя в области безопасности и охраны труда п.15</t>
  </si>
  <si>
    <t>В душевой отсутствуют защитный буртик для предотвращения попадания влаги на кафельный пол.</t>
  </si>
  <si>
    <t>: П.1 статьи 181, П.2 статьи 182 Трудового кодекса РК</t>
  </si>
  <si>
    <t>Приказ Министра ЧС РК от 21 февраля 2022 года №55 «Правила пожарной безопасности»,  Приложение 2 "Форма по состоавлению плана эвакуации".</t>
  </si>
  <si>
    <t xml:space="preserve">В Гаражах 1,2,3, 4 отсутствует пожарная сигнализация. </t>
  </si>
  <si>
    <t>п.6 Правил пожарной безопасности, утвержденные приказом МЧС РК от 21 февраля 2022 года № 55</t>
  </si>
  <si>
    <t xml:space="preserve">На воротах гаражных помещений отсутствуют знаки габаритов ворот и категория пожаропасности здания </t>
  </si>
  <si>
    <t>Гараж №1 Разрушение  бетонного пола гаража, присутствует вероятность получение трамвы</t>
  </si>
  <si>
    <t xml:space="preserve">П.1 статьи 181, П.2 статьи 182 Трудового кодекса РК </t>
  </si>
  <si>
    <t>Отсутствует схема расстановки транспортных средств с указанием путей движения автомобилей к эвакуационным выездам.</t>
  </si>
  <si>
    <t>Резервуар для дизтоплива в помещении находиться в неудовлетворительном техническом состоянии. Присутствуют следы дизтоплива на полу.</t>
  </si>
  <si>
    <t xml:space="preserve">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4 , параграф 1. </t>
  </si>
  <si>
    <t>Не производиться откачка септика здания ЛТУ</t>
  </si>
  <si>
    <t xml:space="preserve">Линейно-кабельный участок:
Журнал инструктажа на рабочем месте – нет подписей инструктируемых кабельщика-спайщика 7 разряда Шауткенова И.Д., электромонтера 7 разряда Шершун А.В. о прохождении целевого инструктажа.
</t>
  </si>
  <si>
    <t xml:space="preserve">- п.25 «Интегрированной системы менеджмента. Управление документированной информацией»,  Приказ АО "Казахтелеком" №9 от 02.02.2026.
- СТ АО 80429-1/009/–2024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электробезопасности, приложение 7.
</t>
  </si>
  <si>
    <t xml:space="preserve">Складское помещение ЛТЦ: Линолеум на полу требует замены.
Оформить заявку в СФ.
</t>
  </si>
  <si>
    <t>п.1 статьи 181, п.2 статьи 182 Трудового кодекса РК</t>
  </si>
  <si>
    <t xml:space="preserve">ЛТЦ: Сушильные шкафы не оборудованы вытяжной вентиляцией.
Оформить заявку в СФ.
</t>
  </si>
  <si>
    <t>п. 6.7 «Требования к санитарно-гигиеническим помещениям в филиалах АО "Казахтелеком" СТ АО 80429-1/019-2024</t>
  </si>
  <si>
    <t>ЦЭиК: Выпрямительная – Диэлектрические коврики не пронумерованы, нет бирки с датой следующего частичного технического освидетельствования.</t>
  </si>
  <si>
    <t>Приказ АО «Казахтелеком» от 30 октября 2024 года №290 «Об утверждении Правил по безопасности и охране труда при работе в помещениях с установленным телекоммуникационным оборудованием»</t>
  </si>
  <si>
    <t xml:space="preserve">Мастерская ЦЭиК: в помещении находятся посторонние предметы, спецодежда.
В помещении требуется частичный ремонт - оформить заявку в СФ. 
</t>
  </si>
  <si>
    <t>п. 11.3 Правил пожарной безопасности в АО «Казахтелеком», СТ АО 80429-1/038-2024, п. 1, ст.184 Трудового кодекса РК</t>
  </si>
  <si>
    <t xml:space="preserve">Мастерская ЦЭиК: на стеллажах отсутствует информационные таблички с указанием высот уровня хранения и максимальной допустимой нагрузки. </t>
  </si>
  <si>
    <t>п. 6 приказа АО «Казахтелеком» от 13.05.2024 года №124 Об утверждении Стандарта «Требования к эксплуатации стеллажей».</t>
  </si>
  <si>
    <t>Запасный выход на 1 этаже закрыт на висячий замок.
 Отсутствует информация о местонахождении ключа.</t>
  </si>
  <si>
    <t>Раздел 2, п.14, пп.2 Об утверждении технического регламента "Общие требования к пожарной безопасности"
 Приказ Министра по чрезвычайным ситуациям Республики Казахстан от 17 августа 2021 года № 405.</t>
  </si>
  <si>
    <t>п. 44 приказа Министра здравоохранения и социального развития РК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</si>
  <si>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В кабинках душевой отсутствуют шторки, нет подставок для принадлежностей.</t>
  </si>
  <si>
    <t>Отсутствует пожарная сигнализация в кабинете ИТР линейного участка, в гаражных боксах, помещении склада СУ, комнате приема пищи на 3 этаже.</t>
  </si>
  <si>
    <t>п. 6 Правила пожарной безопасности, утв. Приказом Министра по ЧС РК от 21.02.2022 г. № 55</t>
  </si>
  <si>
    <t>Комнаты приема пищи, 2 и 3 этажи – отсутствует раковина, водоснабжение не подведено. Место стыка линолеума на полу не закреплено (повторно).</t>
  </si>
  <si>
    <t>- п. 6.11 «Требования к санитарно-гигиеническим помещениям в филиалах АО «Казахтелеком»».
 - п.1 статьи 181, П.2 статьи 182 Трудового кодекса РК.
 - п.38 Правила пожарной безопасности, утв. Приказом Министра по ЧС РК от 21.02.2022 г. № 55</t>
  </si>
  <si>
    <t>Пожарные краны по зданию в нерабочем состоянии:
 рукава не подсоединены. отсутствуют/не исправны соединительные головки, не проверены на водоотдачу.</t>
  </si>
  <si>
    <t>п.1576, 1585 Правила пожарной безопасности, утв. Приказом Министра по ЧС РК от 21.02.2022 г. № 55</t>
  </si>
  <si>
    <t>Место для курения не обеспечено первичными средствами пожаротушения (повторно).</t>
  </si>
  <si>
    <t>П.7.3  58 Правила пожарной безопасности, утв. Приказом Министра по ЧС РК от 21.02.2022 г. № 55</t>
  </si>
  <si>
    <t>Гаражные боксы – Инструкции по БиОТ не обновлены.</t>
  </si>
  <si>
    <t>УТО: Чек-листы проверки ТС не обновлены.</t>
  </si>
  <si>
    <t>П. 7.1. Приказ №141 от 27.05.2024 г. Станадарт по обеспечению безопасной эксплуатации ТС АО "Казахтелеком"</t>
  </si>
  <si>
    <t>Гаражные боксы – отсутствуют/нечитаемы таблички с указанием категорийности, ответственного за помещение.</t>
  </si>
  <si>
    <t>- п. 17, 32 Правил пожарной безопасности, 
 утвержденных приказом Министра по 
 чрезвычайным ситуациям Республики 
 Казахстан от 21 февраля 2022 года № 55
 - п.7.3, пп.11 СТ АО 80429 – 1/038 – 2024 Правила пожарной безопасности в АО «Казахтелеком»</t>
  </si>
  <si>
    <t>В гаражном боксе находятся посторонние предметы – диван с мягкой обивке из ткани, работающий холодильник с продуктами питания, микроволновая печь, посуда (повторно).</t>
  </si>
  <si>
    <t>- п.9, пп.11,1 СТ АО 80429 – 1/038 – 2024 Правила пожарной безопасности в АО «Казахтелеком».
 - п. 6.11 СТ АО 80429 – 1/019 –2024 Требования к санитарно-гигиеническим помещениям в филиалах АО «Казахтелеком»
 - Приказ Министра по ЧС РК № 55 от 21.02.2022 Об утверждении Правил пожарной безопасности, п. 1077, п.1083</t>
  </si>
  <si>
    <t>В гаражном боксе смотровая яма не облицована плитками</t>
  </si>
  <si>
    <t>П.232 Приказа Министра дравоохранения РК от 23.09.2021 г. № ҚР ДСМ – 98 Об утверждении Санитарных правил «Санитарно-эпидемиологические требования к объектам по обслуживанию ТС и пассажиров».</t>
  </si>
  <si>
    <t>На полу гаражного бокса пролитый горюче-смазочный материал засыпан древесными опилками. Места пролива ГСМ на полу не обсыпаются песком своевременно (повторно).</t>
  </si>
  <si>
    <t>п.1073 Правил пожарной безопасности, 
 утвержденных приказом Министра по 
 чрезвычайным ситуациям Республики 
 Казахстан от 21 февраля 2022 года № 55</t>
  </si>
  <si>
    <t>На колоннах перехода 2 этажа отслаивается покрытие.</t>
  </si>
  <si>
    <t>ТК РК Статья 22.</t>
  </si>
  <si>
    <t>Отсутствует схема и знаки передвижения транспортных средств по территории</t>
  </si>
  <si>
    <t>пункт 1072 Приказа Министра по чрезвычайным ситуациям РК от 21.02.2022 года № 55. «Об утверждении Правил пожарной безопасности».</t>
  </si>
  <si>
    <t xml:space="preserve">И.о. начальника ТУСМ-8 ОДС Ступак В.В.
</t>
  </si>
  <si>
    <t>Отсутствует противопожарный щит на территорий</t>
  </si>
  <si>
    <t>Пункт 18., Гл. 1., приложение 3 Правил пожарной безопасности, утвержденных приказом МЧСРК от 21 февраля 2022года №55</t>
  </si>
  <si>
    <t>Место для курения не оснащено огнетушителем</t>
  </si>
  <si>
    <t>Приказ Министра ЧС РК от 21 февраля 2022 года №55 «Правила пожарной безопасности», пункт 58 раздел 1 глава 1</t>
  </si>
  <si>
    <t>ЦЛКС82: На д/э ковриках нет инвентарных номеров и информации о дате следующего осмотра</t>
  </si>
  <si>
    <t>Распоряжение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п.83, 84, 87</t>
  </si>
  <si>
    <t>ЦЛКС-82: На электрическом кабеле-удлинителе отсутствует бирка с номером и датой следующей проверки</t>
  </si>
  <si>
    <t>Об утверждении Правил безопасности при работе с инструментами и приспособлениями
 Приказ Министра энергетики РК от 16.03.2015 года № 204., п.39</t>
  </si>
  <si>
    <t>Отсутствует система вентиляции в помещениях приема пищи</t>
  </si>
  <si>
    <t>ЦЛКС-82: в Журнале результатов осмотров и испытаний стеллажей не произведена запись за февраль-месяц.</t>
  </si>
  <si>
    <t>СТ АО 80429-1/043-2024
 Требования к эксплуатации стеллажей</t>
  </si>
  <si>
    <t>У механика АТЦ Чернокульского Д.В. отстутствует сертификат о прохождении обучения по курсу "Пожарно-технический минимум"</t>
  </si>
  <si>
    <t>п. 28 Приказа Министра по чрезвычайным ситуациям Республики Казахстан от 9 июня 2014 года № 276</t>
  </si>
  <si>
    <t>Не предоставлена утвержденная программа первичного инструктажа по противопожарной безопасности.</t>
  </si>
  <si>
    <t>п.5 Правила обучения работников организаций и населения мерам
 пожарной безопасности и требования к содержанию учебных программ по обучению мерам пожарной безопасности (Приказ Министра по чрезвычайным ситуациям Республики Казахстан от 9 июня 2014 года № 276)</t>
  </si>
  <si>
    <t>В гаражных боксах отсутствует система пожарной сигнализации и оповещения людей о пожаре.</t>
  </si>
  <si>
    <t>п. 62 Приказ Министра по чрезвычайным ситуациям Республики Казахстан от 21 февраля 2022 года № 55 Об утверждении Правил пожарной безопасности.</t>
  </si>
  <si>
    <t>Лисаковск</t>
  </si>
  <si>
    <t>г.Лисаковск, ул.Мира</t>
  </si>
  <si>
    <t xml:space="preserve">Отсутствует программа повторного инструктажа по пожарной безопасности
</t>
  </si>
  <si>
    <t>п. 8 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безопасности. Приказ Министра по чрезвычайным ситуациям Республики Казахстан от 9 июня 2014 года № 276</t>
  </si>
  <si>
    <t xml:space="preserve">ЦЭиК в Группе энергетиков при работе используется металлическая стремянка  
Требование: обеспечить диэлектрической лестницей/стремянкой 
</t>
  </si>
  <si>
    <t>Нарушение: п.67, 68 Правила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</si>
  <si>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ЦТПСР в СГ результаты испытаний/осмотра приставных лестниц/стремянок не фиксируются в Журнале учета и осмотра такелажных средств, механизмов и приспособлений. Требование: результаты испытаний/осмотра приставных лестниц/стремянок заносить в Журнале учета и осмотра такелажных средств, механизмов и приспособлений</t>
  </si>
  <si>
    <t>Нарушение: п.69 Правила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</si>
  <si>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ЦТПСР СГ Журнал учета и содержания средств защиты не соответствует утвержденной форме. Требование: обеспечить ведение журнала в соответствии с установленными требованиями</t>
  </si>
  <si>
    <t>Нарушение: Приложения Б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</si>
  <si>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ЛТУ при посещении КРОССа не предоставлен для заполнения Журнал посещения помещения кросса. Требование: лицами, не указанных в списках Приказа при посещении КРОССа, заносить в журнал</t>
  </si>
  <si>
    <t>Нарушение: Приказ  № 32 от 10.02.2025. О допуске в помещения объектов связи ЦТО МС</t>
  </si>
  <si>
    <t>ЛТУ Газоанализатор не поверен. Требование: направить на поверку</t>
  </si>
  <si>
    <t>Нарушение: п. 2, п.5 Правил проведения поверки средств измерений, установления периодичности поверки средств измерений и формы сертификата о поверке средств измерений, Приказ Министра по инвестициям и развитию Республики Казахстан от 27 декабря 2018 года № 934</t>
  </si>
  <si>
    <t>ЛТУ в п.7 нарядов-допусков на выполнение работ повышенной опасности Мероприятия выполнил: не требуется проставление даты. Требование: обеспечить заполнение нарядов согласно утвержденной формы</t>
  </si>
  <si>
    <t>Нарушение: Приложение 3 Правил производства работ в условиях повышенной опасности по нарядам-допускам АО "Казахтелеком". Распоряжение №282 от 02.12.2025 г.</t>
  </si>
  <si>
    <t>ЛТУ Наряд-допуск № 40 на выполнение работ повышенной опасности от 11.03.2026 г. в п.13 отсутствует подпись в строке Наряд принял. Требование: поставить подпись</t>
  </si>
  <si>
    <t>ЛТУ В журнале учета и содержания средств защиты не указан номер протокола в графе 10 «Примечания». Требование: при выдаче протоколов об испытании номер протокола указывается в графе 10 «Примечания»</t>
  </si>
  <si>
    <t>Нарушение: Примечание  Приложения Б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</si>
  <si>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ЛТУ На стеллажах информационные таблички не соответствует утвержденной форме. Требование: установить информационные таблички утвержденной формы</t>
  </si>
  <si>
    <t>Нарушение: п.6, Приложение А Требований к эксплуатации стеллажей АО «Казахтелеком СТ АО  80429-1/043-2024. Приказ № 124 от 13.05.2024</t>
  </si>
  <si>
    <t>ЛТУ Журнал учета и осмотра такелажных средств, механизмов заполняется не в полном объеме не вносится информация по грузоподъемности, дата и результат испытаний. Требование: вносить информацию в полном объеме</t>
  </si>
  <si>
    <t>Нарушение: Приложение А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</si>
  <si>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ЛТУ В листах ознакомления с инструкциями по БиОТ отсутствует подпись об ознакомлении кабельщика-спайщика Зяблицева В.И.. Требование: Инструкции по БиОТ должны быть доведены до работников в листе ознакомления на бумажном носителе под личную роспись</t>
  </si>
  <si>
    <t>Нарушение: Пункт 5.5 Сборник инструкций по безопасности и охране труда по видам работ в подразделениях филиалов АО «Казахтелеком» СТ АО 80429 – 1/029 – 2024 Приказ № 39 от 20.02.2024</t>
  </si>
  <si>
    <t>ЛТУ При производстве работ в кабельных колодцах с оформлением наряда-допуска численность бригады должна составлять не менее трёх человек</t>
  </si>
  <si>
    <t>Нарушение: п. 334 Правил техники безопасности при эксплуатации электроустановок потребителей. Приказ Министра энергетики РК от 19 марта 2015 года № 222</t>
  </si>
  <si>
    <t>В Карточках МБ-6 не у всех работников внесена дата поступления на работу (Зяблицев В.П., Шурин Б.М.). Требование: внести дату поступления на работу</t>
  </si>
  <si>
    <t>Нарушение: Регламент обеспечения специальной одеждой, специальной обувью и средствами индивидуальной защиты работников АО "Казахтелеком". Распоряжение № 271 от 19.11.2025</t>
  </si>
  <si>
    <t>В производственных помещениях отсутствует инструкция о мерах пожарной безопасности.Требование: ознакомить работников  с Инструкцией по пожарной безопасности на объектах Костанайского ДЭСД  (№ 8 от 05.12.2025) и вывесить на видных местах</t>
  </si>
  <si>
    <t>Нарушение: Пункт 6.7 Правил пожарной безопасности в АО "Казахтелеком" СТ АО 80429–1/038–2024</t>
  </si>
  <si>
    <t>Все транспортные средства не оснащены наклейками «360°», которые служат напоминанием по выполнению обхода вокруг транспортного средства. Требование: обеспечить наклейками «360°»</t>
  </si>
  <si>
    <t>Нарушение: Приложение 7 Стандарт по обеспечению безопасной эксплуатации транспортных средств АО "Казахтелеком" (СТ АО 80429-1/022-2025, Распоряжение №288 от 03.12.2025)</t>
  </si>
  <si>
    <t>Нарушение: Пункт 7.7.1. Стандарт по обеспечению безопасной эксплуатации транспортных средств АО "Казахтелеком" (СТ АО 80429-1/022-2025, Распоряжение №288 от 03.12.2025)</t>
  </si>
  <si>
    <t>Отсутствуют Эксплуатационные паспорта на огнетушители. Требование: завести эксплуатационные паспорта</t>
  </si>
  <si>
    <t>Нарушение: п.6.1.2 СТ РК 1487-2006 «Техника пожарная. Огнетушители. Требования к эксплуатации»; Приложение 7 к Правилам пожарной безопасности в АО "Казахтелеком" СТ АО 80429-1/038-2024</t>
  </si>
  <si>
    <t>Не произведен ежегодный технический осмотр огнетушителей. Требование: произвести ежегодный осмотр огнетушителей</t>
  </si>
  <si>
    <t>Нарушение: п.9.1, 9.3 СТ РК 1487-2006 «Техника пожарная. Огнетушители. Требования к эксплуатации»</t>
  </si>
  <si>
    <t>гл.1, п.18, гл.10, п.12 Правил пожарной безопасности, утвержденные приказом МЧС РК от 21 февраля 2022 года № 55.</t>
  </si>
  <si>
    <t>Форма бланков наряд-допусков не соответствует утвержденной в Обществе форме</t>
  </si>
  <si>
    <t>приложения 3 «Правил производства работ в условиях повышенной опасности по нарядам-допускам» (распоряжение ЦА №282 от 02.12.2025г)</t>
  </si>
  <si>
    <t>У заведующих складом Кромчаниной Н.В. и Черкас С.М. истек срок действия удостоверений по ПТМ.</t>
  </si>
  <si>
    <t>п.73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СТ АО 80429-1/009-2024</t>
  </si>
  <si>
    <t>Инициирована СЗ в службу HR о необходимости проведения обучения (передана 18.03.26, автор Семейкина Т.)</t>
  </si>
  <si>
    <t>Не актуализирована часть инструкций по БиОТ</t>
  </si>
  <si>
    <t>пп. 16 п. 2 статьи 182 Трудового кодекса Республики Казахстан.</t>
  </si>
  <si>
    <t>Инструкции по БиОТ по профессиям и видам работ по группе Центральный склад - не актуальна по деятельности завсклада, не предоставлена - машинист</t>
  </si>
  <si>
    <t>п. 3 Приказа Министра здравоохранения и социального развития Республики Казахстан от 30 ноября 2015 года № 927.</t>
  </si>
  <si>
    <t>Деревянные полки стеллажей на центральном складе не обработаны огнеупорным составом</t>
  </si>
  <si>
    <t>Инициирована СЗ на имя ведущего инженера по пожарной безопасности СФ (передана 18.03.26, автор Щербак В.)</t>
  </si>
  <si>
    <t>У заведующей складом Черкас С.М., которая является допускающим и ответственным руководителем по наряду-допуску отсутствует сертификат по БиОТ (лица, которые проводят инструктажи и являются ответственными по наряду-допуску)</t>
  </si>
  <si>
    <t xml:space="preserve">Приказ Министра здравоохранения и социального развития РК от 25.12.2015 № 1019«Правила и сроки проведения обучения, инструктирования и проверок знаний по вопросам безопасности и охраны труда работников, руководителей и лиц, ответственных за обоспечение безопасности и охраны труда» гл. 3, п.33 </t>
  </si>
  <si>
    <t>Журнал осмотра и испытаний стеллажей не пронумерован</t>
  </si>
  <si>
    <t>глава 8 приказа АО «Казахтелеком» от 13 мая 2024 года №124 Об утверждении Стандарта «Требования к эксплуатации стеллажей» (СТ АО 80429-1/043-2024)</t>
  </si>
  <si>
    <t>Руководителями не проводится поведенческий аудит безопасности</t>
  </si>
  <si>
    <t>п.13, 15, 16, 18 Стандарт поведенческого аудита безопасности в АО «Казахтелеком» Распоряжение № 180 от 07.08.2025</t>
  </si>
  <si>
    <t>Шкафы для одежды работников ОМТО не подписаны, в шкафчиках грязно, посторонние предметы.</t>
  </si>
  <si>
    <t>П.6.12 «Требования к санитарно-гигиеническим помещениям в филиалах АО "Казахтелеком"» СТ АО 80429 – 1/019 –2024</t>
  </si>
  <si>
    <t>Нет графика дежурства в комнате приема пищи</t>
  </si>
  <si>
    <t>п.97 приказа №ҚР ДСМ 72 от 03.08.2021</t>
  </si>
  <si>
    <t>Перенести весы для взвешивания металлолома из неэксплуатируемого здания</t>
  </si>
  <si>
    <t>Будет устранено до 01.07.26</t>
  </si>
  <si>
    <t>Подходы к противопожарным щитам на территории занесены снегом</t>
  </si>
  <si>
    <t>п. 18., Гл. 1., приложение 3 Правил пожарной безопасности, утвержденных приказом МЧСРК от 21 февраля 2022года №55</t>
  </si>
  <si>
    <t>Требуется ремонт в складе</t>
  </si>
  <si>
    <t>Приказ Министра здравохранения РК от 3 августа 2021 года №КР ДСМ -72 Санитарные правила "Санитарно-эпидемиологические требования к зданиям и сооружениям производственного назначения", Глава 2, Параграф 2, пункт 17.</t>
  </si>
  <si>
    <t>Инициирована СЗ на имя Регионального директора СФ с приложением фото  (передана 18.03.26, автор  Щербак В.)</t>
  </si>
  <si>
    <t>Некорректно указана категория по пожарной опасности на складах и других производственных помещениях ОМТО</t>
  </si>
  <si>
    <t>п.  17 приказа Министра по ЧС РК № 55 от 21.02.2022 «Об утверждении Правил пожарной безопасности»</t>
  </si>
  <si>
    <t>Журнал четырехступенчатого контроля за состоянием безопасности и охраны труда не скреплен печатью.</t>
  </si>
  <si>
    <t>(Приложение В) Правил по проведению четырехступенчатого контроля за состоянием Безопасности и охраны труда в филиалах АО «Казахтелеком» Распоряжение № 253 от 31.10.2025</t>
  </si>
  <si>
    <t>Журнал учета и осмотра такелажных средств, механизмов и приспособлений заполняется не в полном объеме - не заносится информация подинамической нагрузки при проверки монтерских когтей, поясов и лестниц</t>
  </si>
  <si>
    <t>Правила по безопасности и охране труда при работе в помещениях с установленным телекоммуникационным оборудованием, утверждены распоряжением АО "Казахтелеком" от 31.10.2025 № 253 Приложение А</t>
  </si>
  <si>
    <t xml:space="preserve"> </t>
  </si>
  <si>
    <t>Журнал учета и содержания средств защиты заполняется не в полном объеме - не заносится дата выдачи и подпись  получателя диалектических ковриков</t>
  </si>
  <si>
    <t>Приложение Б Правил по безопасности и охране труда при работе в помещениях с установленным телекоммуникационным оборудованием Распоряжение № 253 от 31.10.2025</t>
  </si>
  <si>
    <t>Огнетушитель автомобиля УАЗ не укомплектован соплом.</t>
  </si>
  <si>
    <t xml:space="preserve">П.8.6 СТ РК 1487-2006 Техника пожарная. Огнетушители. Требования к эксплуатации.  </t>
  </si>
  <si>
    <t>Не исправный компрессор гаража не законсервирован и не выписан акт консервации.</t>
  </si>
  <si>
    <t>Не исправен сушильный шкаф.</t>
  </si>
  <si>
    <t xml:space="preserve">ТК РК Статья 23 Основные права и обязанности работодателя пп.9 </t>
  </si>
  <si>
    <t>Составлена СЗ ремонт сушильного шкафа</t>
  </si>
  <si>
    <t>Не удовлетворительно работает канализация</t>
  </si>
  <si>
    <t>Составлена СЗ ремонт канализации</t>
  </si>
  <si>
    <t>Необходим капитальный ремонт душевой, сан узла.</t>
  </si>
  <si>
    <t xml:space="preserve">п. 5.12 Гл. 5 СН РК 1.04.-26-2022
п.47 Приказ Минздрава РК от 26.07.2022г. №ҚР ДСМ-67 пп.3) п.25 от 09.06.2023г. №435
</t>
  </si>
  <si>
    <t>Составлена СЗ ремонт санузла и душевой</t>
  </si>
  <si>
    <t>Наряд-допуск на выполнение работ повышенной опасности № 28 от 24.02.2026г. 
 В пункте № 5.10 указан номер старой технологической карты № 17, вместо новой технологической карты № 8.</t>
  </si>
  <si>
    <t>Нарушение требований пункта 30 подпункта 5 «Правил производства работ в условиях повышенной опасности по нарядам-допускам АО "Казахтелеком" Распоряжение №282 от 02.12.2025 г.</t>
  </si>
  <si>
    <t>Старший электромеханик оборудования электропитающих устройств Пашкевич Е.В. не ознакомлен с технологическими картами под личную роспись</t>
  </si>
  <si>
    <t>Нарушение требований пункта 46 «Интегрированной системы менеджмента. Управление документированной информацией»  Приказ АО "Казахтелеком" №9 от 02.02.2026</t>
  </si>
  <si>
    <t>Не актуализирован Перечень работ с повышенной опасностью (2022г.)</t>
  </si>
  <si>
    <t>Нарушение требований пункта 41 «Правил производства работ в условиях повышенной опасности по нарядам-допускам АО "Казахтелеком" Распоряжение №282 от 02.12.2025 г.</t>
  </si>
  <si>
    <t>Нарушение требований пункта 8 «Правил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безопасности» Приказ Министра по ЧС РК от 9 июня 2014 года №276</t>
  </si>
  <si>
    <t>Журнал учета, проверки и испытаний электроинструмента и вспомогательного оборудования не прошит, не скреплен печатью, не пронумерован.</t>
  </si>
  <si>
    <t>Нарушение требований пункта 23 «Интегрированная система менеджмента. Управление документированной информацией» Приказ АО "Казахтелеком" №9 от 02.02.2026 года</t>
  </si>
  <si>
    <t>В помещении дизельной отсутствует специально оборудованный металлический ящик для хранения ветоши и обтирочного материала.</t>
  </si>
  <si>
    <t>Нарушение требований пункта 197 «Правил по безопасности и охране труда при работе в помещениях с установленным телекоммуникационным оборудованием» Приложение 3 к Распоряжению №253 от 31.10.2025г. АО «Казахтелеком»</t>
  </si>
  <si>
    <t>Наличие актуальных инструкции по БиОТ на рабочих местах (тиски, заточный станок, сверлильный станок).</t>
  </si>
  <si>
    <t>Нарушение требований пункта 3 "Правил разработки, утверждения и пересмотра инструкции по безопасности и охране труда работодателем" Приказ Министра здравоохранения и социального развития РК от 30 ноября 2015 года №927</t>
  </si>
  <si>
    <t>с.Саумалколь</t>
  </si>
  <si>
    <t>Результаты периодических осмотров и испытаний лестниц и стремянок не фиксируются в “Журнале учета и осмотра такелажных средств, механизмов и приспособлений”</t>
  </si>
  <si>
    <t>РД 34.03.204 «Правила безопасности при работе с инструментом и приспособлениями», пункт 5.1.44</t>
  </si>
  <si>
    <t>Пункт 38 приказа Министра энергетики Республики Казахстан от 16 марта 2015 года №204 “Об утверждений Правил безопасности  при работе с инструментами и приспособлениями”</t>
  </si>
  <si>
    <t>Не пронумерованы диэлектрические коврики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</si>
  <si>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п.84</t>
  </si>
  <si>
    <t>Передвижные БГА не укомплектованы переносными заземлениями</t>
  </si>
  <si>
    <t xml:space="preserve">Приказ ЦА АО "Казахтелеком" № 39 от 20.02.24г.
СТ АО 80429 – 1/029 – 2024
Инструкция №35
</t>
  </si>
  <si>
    <t>Помещение АСО нет контакта заземляющего проводника на силовом щитке</t>
  </si>
  <si>
    <t>ПУЭ от 20.10.2015г.</t>
  </si>
  <si>
    <t xml:space="preserve">В помещении АСО в силовом щите на внутренней крышке СЩ отсутствует схема соединения </t>
  </si>
  <si>
    <t>Территория ЛТЦ. Не очищается и не вывозится снег</t>
  </si>
  <si>
    <t>Пункт 15, статьи 182 Трудового Кодекса Республики Казахстан</t>
  </si>
  <si>
    <t>Территория ЛТЦ. Складирование, несвоевременный вывоз  горючих материалов и мусора</t>
  </si>
  <si>
    <t>Приказ Министра по чрезвычайным ситуациям Республики Казахстан от 21.02.2022 года № 55. «Об утверждении Правил пожарной безопасности», пункт 163.</t>
  </si>
  <si>
    <t>Не проверяются краны на водоотдачу, не перематываются пожарные рукава</t>
  </si>
  <si>
    <t>Приказ Министра по чрезвычайным ситуациям Республики Казахстан от 21.02.2022 года № 55. «Об утверждении Правил пожарной безопасности», пункт 9</t>
  </si>
  <si>
    <t xml:space="preserve">Задняя стена гаражного бокса №1 в аварийном состоянии, требуется капитальный ремонт стены </t>
  </si>
  <si>
    <t>Пункт 1, статьи 184 Трудового Кодекса Республики Казахстан</t>
  </si>
  <si>
    <t>ПОВТОРНО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</si>
  <si>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пункт 58</t>
  </si>
  <si>
    <t>Отсутствует паспорт от завода-изготовителя на резервную котельную установку</t>
  </si>
  <si>
    <t>Не проведены освидетельствования котельных установок. Отсутствует информация о проведении освидетельствования</t>
  </si>
  <si>
    <t xml:space="preserve">Правила обеспечения промышленной безопасности при эксплуатации оборудования, работающего под давлением, утвержденные приказом Министра по инвестициям РК от 30 декабря 2014 года №358. 
Глава 20 Техническое освидетельствование Пункт 896  
</t>
  </si>
  <si>
    <t>На воротах гаражных боксов отсутствуют таблички с указанием категории по опасности поражения электрическим током</t>
  </si>
  <si>
    <t xml:space="preserve">Требования п. 17, п. 357 "Правила пожарной безопасности", утвержденные приказом Министра по ЧС РК  от 21.02. 2022 г. № 55. </t>
  </si>
  <si>
    <t>Водители Вербицкий А., Пьянов А. не обеспечены спец.одеждой</t>
  </si>
  <si>
    <t>Наличие не менее 2-х противооткатных упоров в ТС (на грузовых автомобилях с разрешенной максимальной массой свыше 3,5 т и автобусах)</t>
  </si>
  <si>
    <t>Нарушение требований пункта 38, главы 7, Приложение к Основным положениям по допуску транспортных средств к эксплуатации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схемам.</t>
  </si>
  <si>
    <t>Отсутствует на спецтехнике табличка (надпись) с указанием модели, заводского номера, учетного (регистрационного) номера, грузоподъемности и сроков проведения очередных ЧТО и ПТО</t>
  </si>
  <si>
    <t>Нарушение требований пункта 959 , параграфа 10, глава 8 Приказ Министра по инвестициям и развитию Республики Казахстан от 30 декабря 2014 года № 359 Об утверждении Правил обеспечения промышленной безопасности при эксплуатации грузоподъемных механизмов</t>
  </si>
  <si>
    <t>Отсутствует на съемных грузозахватных приспособлениях клеймо или прочно прикрепленная металлическая бирка с указанием номера, грузоподъемности и даты испытания</t>
  </si>
  <si>
    <t>Нарушение требований пункта 178, параграфа 3, главы 3 Приказ Министра по инвестициям и развитию Республики Казахстан от 30 декабря 2014 года № 359 Об утверждении Правил обеспечения промышленной безопасности при эксплуатации грузоподъемных механизмов</t>
  </si>
  <si>
    <t>Отсутствует система ограждения зоны работы спецтехники (конусы, ленты, знаки)</t>
  </si>
  <si>
    <t>Нарушение требований пункта 434 (965 - для АГП), параграфа 20 (10 - для АГП), глава 4 (8 - для АГП) Приказ Министра по инвестициям и развитию Республики Казахстан от 30 декабря 2014 года № 359 Об утверждении Правил обеспечения промышленной безопасности при эксплуатации грузоподъемных механизмов</t>
  </si>
  <si>
    <t>Нет переносного заземления на спецтехнике</t>
  </si>
  <si>
    <t>Нарушение требований пункта 161, 478 Приказ Министра энергетики Республики Казахстан от 31 марта 2015 года № 253 Об утверждении Правил техники безопасности при эксплуатации электроустановок</t>
  </si>
  <si>
    <t>Не ведется график кварцевания помещения</t>
  </si>
  <si>
    <t>Отсутствует кварцевая лампа в кабинете ПМО/ПСМО</t>
  </si>
  <si>
    <t>Нет графика уборки в помещении проведения предсменного медицинского осмотра работников</t>
  </si>
  <si>
    <t>Отсутствуют акты консервации оборудования и станков (не используются)</t>
  </si>
  <si>
    <t>На ГПМ отсутствуют таблички (надпись) с указанием модели, заводского номера, учетного (регистрационного) номера, грузоподъемности и сроков проведения очередных ЧТО и ПТО</t>
  </si>
  <si>
    <t>Не соответствует количество тросов и штанг норме — не менее 1 единицы на каждые 10 транспортных средств</t>
  </si>
  <si>
    <t>Не ведется 3-я ступень контроля</t>
  </si>
  <si>
    <t>Нарушение требований пункта 5.1 Правила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</si>
  <si>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>Не проводится анализ дорожно-транспортных происшествий</t>
  </si>
  <si>
    <t>Нарушение требований пункта 9.3. Стандарт по обеспечению безопасной эксплуатации транспортных средств АО "Казахтелеком" (СТ АО 80429-1022-2024)</t>
  </si>
  <si>
    <t>Не предоставлена утвержденная программа первичного инструктажа по противопожарной безопасности</t>
  </si>
  <si>
    <t>Приказ Министра по ЧС РК от 9 июня 2014 года №276 "Правила обучения работников организаций и населения мерам пожарной безопасности и требованиям к содержанию учебных программ по обучению мерам пожарной безопасности" , пункт 8</t>
  </si>
  <si>
    <t>Нет паспортов на огнетушители</t>
  </si>
  <si>
    <t>Нарушение требований пункта 6.1.2. Техника пожарная. Огнетушители. Требования к эксплуатации (СТ РК 1487-2006)</t>
  </si>
  <si>
    <t>На огнетушителях нет порядковых номеров</t>
  </si>
  <si>
    <t>Нарушение пункта 6.1.2. Техника пожарная. Огнетушители. Требования к эксплуатации (СТ РК 1487-2006).</t>
  </si>
  <si>
    <t>Не предоставлен перечень  идентифицированных опасностей и рисков с росписями об ознакомлении</t>
  </si>
  <si>
    <t>Нарушение требований статьи 23 Трудовой кодекс Республики Казахстан от 23 ноября 2015 года № 414-V (с изменениями и дополнениями по состоянию на 16.06.2025 г.)</t>
  </si>
  <si>
    <t>Не поставлены на учет в территориальном подразделении уполномоченного органа в области промышленной безопасности краны самоходные стрелового типа грузоподъемностью до 20 тонн включительно</t>
  </si>
  <si>
    <t>Нарушение требований параграфа 2, главы 1 приказа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</t>
  </si>
  <si>
    <t>Не верно оформлен титульный лист журнала регистрации инструктажа по безопасности и охране труда на рабочем месте</t>
  </si>
  <si>
    <t>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</t>
  </si>
  <si>
    <t>Не верно оформлен титульный лист журнала регистрации инструктажа по пожарной безопасности</t>
  </si>
  <si>
    <t>СТ АО 80429-1/038-2024 «Правила пожарной безопасности в АО "Казахтелеком", приказ от 22.01.2025 г. № 6</t>
  </si>
  <si>
    <t>Гардеробная водителей - шкафы не подписаны, в шкафу хранятся посторонние предметы (машинное масло)</t>
  </si>
  <si>
    <t>Нарушение требований СТ АО 80429-1/019-2024 «Требования к санитарно-гигиеническим помещениям в филиалах АО «Казахтелеком»</t>
  </si>
  <si>
    <t>Не закрыта электрическая распределительная коробка в боксе № 30.</t>
  </si>
  <si>
    <t>п. 82 Правил пожарной безопасности Приказ Министра по чрезвычайным ситуациям Республики Казахстан от 21 февраля 2022 года № 55.</t>
  </si>
  <si>
    <t>Не предоставлен приказ/распоряжение о назначении ответственных за эксплуатацию стеллажей в складских помещениях.</t>
  </si>
  <si>
    <t>Нарушение пункта 8 приказа АО «Казахтелеком» от 13 мая 2024 года №124 Об утверждений Стандарта «Требования к эксплуатации стеллажей».</t>
  </si>
  <si>
    <t>Складское помещение и моторный цех не читабельна информация о категории помещения и ответственных лицах.</t>
  </si>
  <si>
    <t>Нарушение пункта 6.6. Правила пожарной безопасности в АО «Казахтелеком» (СТ АО 80429 – 1/038 – 2024).</t>
  </si>
  <si>
    <t>Некорректно указана категория по пожарной опасности в производственных помещениях.</t>
  </si>
  <si>
    <t>Нарушение пункта 17 приказа Министра по ЧС РК № 55 от 21.02.2022 «Об утверждении Правил пожарной безопасности»</t>
  </si>
  <si>
    <t>Отсутствуют на видном месте памятки и графики проведения 2, 3 ступени контроля.</t>
  </si>
  <si>
    <t>Нарушение п.п.5.1.7 Стандарт «Правила по проведению четырехступенчатого контроля за состоянием безопасности и охраны труда в филиалах АО «Казахтелеком» 2025 г.</t>
  </si>
  <si>
    <t>Личные карточки МБ-6 форма бланка не соответствует утвержденной форме.</t>
  </si>
  <si>
    <t>Нарушение приложение А «Регламента обеспечения специальной одеждой, специальной обувью и средствами индивидуальной защиты работников АО «Казахтелеком»</t>
  </si>
  <si>
    <t>Не предоставлен журнал результатов осмотров и испытаний стеллажей.</t>
  </si>
  <si>
    <t>Нарушение гл. 8 «Требования к эксплуатации стеллажей» (СТ АО 80429-1/043-2024).</t>
  </si>
  <si>
    <t>Стеллажи на складе не имеют информационной таблички размером не менее А4 с указанием высот уровней хранения и максимальной допустимой нагрузки на каждый из уровней хранения бирки с указанием номера, грузоподьемности и даты освидетельствования.</t>
  </si>
  <si>
    <t>Нарушение гл. 6 «Требования к эксплуатации стеллажей» (СТ АО 80429-1/043-2024).</t>
  </si>
  <si>
    <t>Нарушение п. 176, 177, 178 приказа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механизмов".</t>
  </si>
  <si>
    <t>Не предоставлен приказ о назначении ответственных лиц по наряду-допуску.</t>
  </si>
  <si>
    <t>Нарушение п. 7 главы 5, глава 6 Стандарт АО «Казахтелеком» «Правила производства работ в условиях повышенной опасности по нарядам-допускам».</t>
  </si>
  <si>
    <t>Боксы не обеспечены системой пожарной сигнализации и оповещения людей о пожаре.</t>
  </si>
  <si>
    <t>Нарушение п. 62 Приказ Министра по чрезвычайным ситуациям Республики Казахстан от 21 февраля 2022 года № 55 Об утверждении Правил пожарной безопасности.</t>
  </si>
  <si>
    <t>Нарушение п. 6.6. Правила пожарной безопасности в АО «Казахтелеком» (СТ АО 80429 – 1/038 – 2024).</t>
  </si>
  <si>
    <t>Не предоставлен график проведения обучения по курсам: "Безопасность и охрана труда", "Пожарно-технический минимум", "Промышленная безопасность".</t>
  </si>
  <si>
    <t>Нарушение гл. 2,3 приложение 3 Правила и сроки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 Приказ Министра труда и социальной защиты населения Республики Казахстан от 28 августа 2020 года № 346 О внесении изменений в некоторые приказы Министра здравоохранения и социального развития Республики Казахстан</t>
  </si>
  <si>
    <t>Установлены решетки на окнах.</t>
  </si>
  <si>
    <t>Нарушение п. 24, 28 Приказ Министра по чрезвычайным ситуациям Республики Казахстан от 21 февраля 2022 года № 55 Об утверждении Правил пожарной безопасности</t>
  </si>
  <si>
    <t>Дверь на путях эвакуации открывается не по направлению выхода.</t>
  </si>
  <si>
    <t>Нарушение п. 30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пассажиров".</t>
  </si>
  <si>
    <t>В моторном цехе отсутствует актуальный план эвакуации.</t>
  </si>
  <si>
    <t>Нарушение п. 12 Приказ Министра по ЧС РК № 55 от 21.02.2022 Об утверждении Правил пожарной безопасности</t>
  </si>
  <si>
    <t>В боксе № 30 и моторном цехе протекает крыша.</t>
  </si>
  <si>
    <t>Не обновлена памятка проведения 1ступени четырехступенчатого контроля за состоянием Безопасности и охраны труда в учебном классе.</t>
  </si>
  <si>
    <t>Отсутствует в кабинете медицинского освидетельствования аптечка для оказания первой реанимационной помощи</t>
  </si>
  <si>
    <t>Нарушение требований пункта 29, параграфа 3, приложения 2 Приказ и.о. Министра здравоохранения Республики Казахстан от 15 октября 2020 года № ҚР ДСМ-131/2020. Зарегистрирован в Министерстве юстиции Республики Казахстан 16 октября 2020 года № 21443</t>
  </si>
  <si>
    <t>Прокладка кабелей между 2 и  3этажах не соответствует требованиям пожарной безопасности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</si>
  <si>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п.31</t>
  </si>
  <si>
    <t>Составлена СЗ</t>
  </si>
  <si>
    <t>Нет знаков обозначения мест расположений огнетушителей</t>
  </si>
  <si>
    <t>: гл.1, п.18, гл.10, п.12 Правил пожарной безопасности, утвержденные приказом МЧС РК от 21 февраля 2022 года № 55.</t>
  </si>
  <si>
    <t>В помещении ЦАТС не проведена пылевая профилактика.</t>
  </si>
  <si>
    <t>п. 5.2.3,5.3.6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</si>
  <si>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>ЭПУиК Не обновлен титульный лист журнала учета и содержания средств защиты.</t>
  </si>
  <si>
    <t xml:space="preserve">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6 , параграф 1. </t>
  </si>
  <si>
    <t>Отсутствует аварийное электрическое освещение</t>
  </si>
  <si>
    <t>Составлена СЗ на аварийное освещение</t>
  </si>
  <si>
    <t>Отсутствует специально оборудованный металлический ящик для хранения ветоши и обтирочного материала.</t>
  </si>
  <si>
    <t>Требований пункта 197 «Правил по безопасности и охране труда при работе в помещениях с установленным телекоммуникационным оборудованием» Приложение 3 к Распоряжению №253 от 31.10.2025г. АО «Казахтелеком»</t>
  </si>
  <si>
    <t>В комнате отдыха 3 этажа   не проведена уборка помещения</t>
  </si>
  <si>
    <t>Гараж Стрелка манометра огнетушителя ОП-5 находиться в красном секторе.</t>
  </si>
  <si>
    <t>Гараж Не достаточно песка в пожарном ящике пожарного щита.</t>
  </si>
  <si>
    <t>Санузел 2 этажа – сломана ручка двери, отсутствует 2 плитки на стене</t>
  </si>
  <si>
    <t xml:space="preserve">Пластиковые панели верха козырька поломаны, при осадках влага попадает на ступени крыльца и 
приводит к образованию наледи.
</t>
  </si>
  <si>
    <t>Пожарный краны на 1-2-3 этажах не подключен к системе водоснабжения. Пожарные рукава отсутствуют</t>
  </si>
  <si>
    <t>Двери  на путях эвакуации открываются не в сторону выхода из помещения.</t>
  </si>
  <si>
    <t>требований пункта 33 Приказ Министра по чрезвычайным ситуациям Республики Казахстан от 21 февраля 2022 года № 55 Об утверждении Правил пожарной безопасности.</t>
  </si>
  <si>
    <t>Поломка манометра котла АСО № 28195 , отсутствует контроль давления воды в системе отопления</t>
  </si>
  <si>
    <t>Район имени Габита Мусрепова</t>
  </si>
  <si>
    <t>с.Новоишимское</t>
  </si>
  <si>
    <t>Наряды-допуски ведутся с нарушением: не прописываются наименование инструкций по БиОТ, наименование технологических карт</t>
  </si>
  <si>
    <t>Журнал учета нарядов-допусков ведется с нарушением:  нет записей в столбце продления нарядов-допусков</t>
  </si>
  <si>
    <t>В помещении дизельной не  проведена пылевая  профилактика на оборудовании</t>
  </si>
  <si>
    <t>Пункт 11.1 Правил по БиОТ в помещениях с установленным телекоммуникационным оборудованием СТ АО 80429 – 1/034 – 2024</t>
  </si>
  <si>
    <t xml:space="preserve">В силовых щитках на внутренней крышке отсутствуют схемы соединения </t>
  </si>
  <si>
    <t>На монтерских когтях электромонтера Нуркина Ж.Б. не затянуты шипы к площадке (подножке)</t>
  </si>
  <si>
    <t xml:space="preserve">Распоряжение №200 от 03.09.2025г.(приложение 1)
Правила по безопасности и охране труда при работе на воздушных линиях связи. Пункт 23
</t>
  </si>
  <si>
    <t>с.Рузаевка</t>
  </si>
  <si>
    <t xml:space="preserve">В журнале учета и содержание средств защиты нет записи проведенных осмотров диэлектрических ковриков </t>
  </si>
  <si>
    <t xml:space="preserve">В помещении монтерской комнаты на стенде не обновлены инструкции по БиОТ, пожарной безопасности </t>
  </si>
  <si>
    <t xml:space="preserve">В рабочих сумках линейного персонала не обновлена нумерация инструмента с изолирующими рукоятками </t>
  </si>
  <si>
    <t>У электромонтера Астанкина В.А. инструмент с изолированными рукоятками(пассатижи) не пригодны к эксплуатации</t>
  </si>
  <si>
    <t>Отсутствуют аварийное освещение в помещении АСО</t>
  </si>
  <si>
    <t>Приказ Министра энергетики РК от 30 марта 2015 года №247, «Правила технической эксплуатации электрических станций и сетей» Глава 7 Параграф 12 пункт 903</t>
  </si>
  <si>
    <t>Не проведены освидетельствования котельной установки. Отсутствует информация о проведении освидетельствования</t>
  </si>
  <si>
    <t>В помещении АСО трубы прямой и обратной подачи воды подвержены коррозии, гниют. Возможность возникновения аварийной ситуации</t>
  </si>
  <si>
    <t xml:space="preserve">ТРУДОВОЙ КОДЕКС РК, ст.182.п.15
Работодатель обязан принять неотложные меры по предотвращению развития аварийной ситуации и воздействия травмирующих факторов на других лиц
</t>
  </si>
  <si>
    <t>Отсутствует схема расстановки автотехники и указателями путей движения ТС к эвакуационному выезду гаража</t>
  </si>
  <si>
    <t>Гараж. В смотровой яме используется освещение напряжением 36 В</t>
  </si>
  <si>
    <t xml:space="preserve">Приказ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пассажиров", пункт 225.
Классификация производственных помещений, особо опасные помещения
</t>
  </si>
  <si>
    <t>В гаражном боксе беспорядок, посторонние предметы</t>
  </si>
  <si>
    <t xml:space="preserve">В гаражном боксе порошковые огнетушители не закреплены </t>
  </si>
  <si>
    <t>ПРАВИЛ ПОЖАРНОЙ БЕЗОПАСНОСТИ В АО «КАЗАХТЕЛЕКОМ», СТ АО 80429 – 1/038 – 2024, пункт 16.8</t>
  </si>
  <si>
    <t>На воротах гаражного бокса отсутствуют таблички с указанием категории по опасности поражения электрическим током, взрыво- или пожароопасным категориям, табличка с указанием высоты проема</t>
  </si>
  <si>
    <t>Планы эвакуации не актуальны, требуется корректировка</t>
  </si>
  <si>
    <t>Октябрьский</t>
  </si>
  <si>
    <t>Внеплановый инструктаж  по безопасности и охраны труда согласно СЗ от 02.02. 2026 г. не проведен с кабельщиком- спайщиком Сурошниковым Д.В</t>
  </si>
  <si>
    <t>п 55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труда.</t>
  </si>
  <si>
    <t>Журнал учета такелажных средств, механизмов и приспособлений - нет записи  результата испытаний монтерских когтей и поясов</t>
  </si>
  <si>
    <t>В карточках формы МБ-6 нет записей по своевременному списанию и подписи в получении  СИЗ и спец.одежды</t>
  </si>
  <si>
    <t>Пункт 5.3  «Регламента обеспечения специальной одеждой, специальной обувью и средствами индивидуальной защиты работников АО «Казахтелеком» (распоряжение ЦА №271 от 19.11.2025г)</t>
  </si>
  <si>
    <t>ЦТПСР  диэлектрические коврики в Журнал учета и содержания средств защиты указаны общим списком 1-12, нет информации по конкретному диэлектрическому коврику.</t>
  </si>
  <si>
    <t xml:space="preserve">Нарушение требований пункта 29, параграфа 3, приложения 2 Приказ и.о. Министра здравоохранения Республики Казахстан от 15 октября 2020 года № ҚР ДСМ-131/2020. Зарегистрирован в Министерстве юстиции Республики Казахстан 16 октября 2020 года № 21443 </t>
  </si>
  <si>
    <t>В кабинете инженера ЛТЦ не указан номинал напряжения на эл. розетке</t>
  </si>
  <si>
    <t>Пункт 402 Правил устройства электроустановок</t>
  </si>
  <si>
    <t xml:space="preserve">Отсутствуют  запрещающие знаки на  входе в котельную  "Не курить", "Запрещается пользоваться открытым огнем" </t>
  </si>
  <si>
    <t>Дизельная Отсутствует ящик для хранения обтирочного материала.</t>
  </si>
  <si>
    <t>Отсутствует отметка о месте нахождения человека в плане эвакуации при чрезвычайной ситуации.</t>
  </si>
  <si>
    <t>Пункт 5 приложение 2 Правил пожарной безопасности, утвержденных приказом МЧС РК от 21 февраля 2022 года № 55</t>
  </si>
  <si>
    <t>Пожарный краны на 1-2-3 этажах  не подключен к системе водоснабжения. Пожарные рукава присутствуют но использовать их для тушения не возможно ввиду отсутствия воды.</t>
  </si>
  <si>
    <t>В кабинете медицинского освидетельствования водителей  не предусмотрена кварцевая  лампа, отсутствует  график кварцевания, график генеральной уборки помещения.</t>
  </si>
  <si>
    <t>В помещении душе  не работает система  вентиляции</t>
  </si>
  <si>
    <t>П. 6.9 Требования к санитарно-гигиеническим помещениям АО "Казахтелеком"</t>
  </si>
  <si>
    <t xml:space="preserve">Отсутствует знак по пожарной безопасности «огнетушитель» над первичные средства пожаротушения </t>
  </si>
  <si>
    <t xml:space="preserve">Пункт 18 Правил пожарной безопасности, утвержденных приказом Министерства по чрезвычайным ситуациям Республики Казахстан от 21 февраля 2022 года № 55 </t>
  </si>
  <si>
    <t>Не вывозиться ТБО с территории ЛУ</t>
  </si>
  <si>
    <t>Не производиться откачка септика здания ЛУ</t>
  </si>
  <si>
    <t xml:space="preserve">Неисправны створки ворот гаража № 1., поломка  1 навеса. </t>
  </si>
  <si>
    <t>ТК РК Статья 22. Основные права и обязанности работника пп.17</t>
  </si>
  <si>
    <t>Аулиеколь</t>
  </si>
  <si>
    <t xml:space="preserve">Наряд № 444 от 17.03.2026г.- не указаны в пункте 5.6 используемые в работе лазы. </t>
  </si>
  <si>
    <t xml:space="preserve">Наряд № 408  от 18.02.2026г. в пункте 11 не правильно указан численный состав бригады. </t>
  </si>
  <si>
    <t>п.31 2) Распоряжение №282 от 02.12.2025 г. Правила производства работ в условиях повышенной опасности по нарядам-допускам АО "Казахтелеком"</t>
  </si>
  <si>
    <t xml:space="preserve">Не внесены диэлектрические коврики в Журнал учета и содержания средств защиты </t>
  </si>
  <si>
    <t xml:space="preserve">Не представлен протокол испытания лазов. </t>
  </si>
  <si>
    <t>Не обновлены карточки МБ-6</t>
  </si>
  <si>
    <t>Технологические карты не актуализированы</t>
  </si>
  <si>
    <t>№ 2 от 25.02.2026. Технологические карты ЦТО МС</t>
  </si>
  <si>
    <t>В производственных помещениях отсутствует инструкция о мерах пожарной безопасности.</t>
  </si>
  <si>
    <t xml:space="preserve">Приложение 3 к Распоряжению №253 от 31.10.2025г. АО «Казахтелеком» ДПБ/П-20-02-05 «Правила по безопасности и охране труда при работе в помещениях с установленным </t>
  </si>
  <si>
    <t>Пожарные краны на 1-2-3 этажах  не подключены к системе водоснабжения. Пожарные рукава присутствуют, но использовать их для тушения не возможно ввиду отсутствия воды.</t>
  </si>
  <si>
    <t>Нет пожарной сигнализации в коридоре 3 этажа.</t>
  </si>
  <si>
    <t>Не проведена перезарядка  углекислотных огнетушителей.</t>
  </si>
  <si>
    <t>П. 8 СТ РК 1487-2006 Техника пожарная. Огнетушители. Требования к эксплуатации.</t>
  </si>
  <si>
    <t>Разбитое  окно на лестничном переходе между 2 и 3 этажах.</t>
  </si>
  <si>
    <t xml:space="preserve">Разбитое  окно гостиницы </t>
  </si>
  <si>
    <t>Гостиница  №301 Нет пожарной сигнализации.</t>
  </si>
  <si>
    <t xml:space="preserve">Гостиница комната №311 Старые окна продуваются,  требуется замена окон. </t>
  </si>
  <si>
    <t>Нет вентиляции в помещении душа на 3 этаже.</t>
  </si>
  <si>
    <t>П. 6.9 Приказ № 245 от17.09.2024г.Требования к санитарно-гигиеническим помещениям АО "Казахтелеком"</t>
  </si>
  <si>
    <t>п.1072 Правил пожарной безопасности, утвержденные приказом МЧС РК от 21 февраля 2022 года № 55</t>
  </si>
  <si>
    <t>Не производиться откачка септика здания ЛТЦ</t>
  </si>
  <si>
    <t>Аккайынский район</t>
  </si>
  <si>
    <t>с.Смирново</t>
  </si>
  <si>
    <t>Журнал учета нарядов-допусков нет записей в столбце продления НД</t>
  </si>
  <si>
    <t xml:space="preserve">Диэлектрические коврики не проходят периодический осмотр, не заносятся в журнал учета и содержания СИЗ 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</si>
  <si>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п.7, приложение В</t>
  </si>
  <si>
    <t>В помещении гермозоны перед СЩ и оборудованием, напряжением выше 42 В переменного тока, отсутствуют резиновые диэлектрические коврики</t>
  </si>
  <si>
    <t xml:space="preserve">В силовых щитках на внутренней крышке отсутствует схема соединения </t>
  </si>
  <si>
    <t>Складские помещения не отнесены к взрыво- или пожароопасным категориям, отсутствуют таблички</t>
  </si>
  <si>
    <t>Приказ Министра ЧС РК от 21 февраля 2022 года №55 «Правила пожарной безопасности», пункт 17  раздел 1 глава 1</t>
  </si>
  <si>
    <t xml:space="preserve">В гаражном боксе №2 имеется трещина на корпусе электрической розетки 220В </t>
  </si>
  <si>
    <t>Приказ Министра энергетики РК от 19 марта 2015 года №222 "Правила техники безопасности при эксплуатации электроустановок потребителей" Глава 15, параграф 1 пункт 130 подпункт 6.</t>
  </si>
  <si>
    <t>В помещении кабельной шахты недостаточная освещенность</t>
  </si>
  <si>
    <t>ТК РК Статья 184. Требования безопасности рабочих мест п.5 В течение рабочего времени температура, освещение, а также вентиляция в помещении, где располагаются рабочие места, должны соответствовать санитарно-эпидемиологическим требованиям</t>
  </si>
  <si>
    <t>В гаражном боксе №2 отсутствует схема расстановки автотехники и указателями путей движения ТС к эвакуационному выезду гаража</t>
  </si>
  <si>
    <t>В гаражных боксах отсутствуют таблички ответственного за БиОТ, пожарную безопасность</t>
  </si>
  <si>
    <t>Гаражные боксы не обеспечены системой пожарной сигнализации и оповещения людей о пожаре</t>
  </si>
  <si>
    <t>Требование пункта 62 Приказ Министра по чрезвычайным ситуациям Республики Казахстан от 21 февраля 2022 года № 55 Об утверждении Правил пожарной безопасности.</t>
  </si>
  <si>
    <t>В гаражном боксе №1 расширительный бачок выполнен из пластиковой канистры</t>
  </si>
  <si>
    <t>Отсутствует паспорт на резервуар для хранения дизтоплива</t>
  </si>
  <si>
    <t>В помещении АСО на резервном котле отсутствует манометр</t>
  </si>
  <si>
    <t>Приказ Министра по ЧС РК от 15 июня 2021 года №286 «Правила обеспечения промышленной безопасности при эксплуатации и ремонте резервуаров для нефти и нефтепродуктов», глава 2, параграф 6</t>
  </si>
  <si>
    <t xml:space="preserve">В помещении АСО не загерметизировано отверстие на улицу не горючими материалами </t>
  </si>
  <si>
    <t xml:space="preserve">п.п. 1) ст. 184 Трудового Кодекса  РК н от 23.11.2015 года
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п.31
</t>
  </si>
  <si>
    <t>В ящике на пожарном щите (территория ЛТУ) недостаточное количество песка</t>
  </si>
  <si>
    <t>Приказ Министра ЧС РК от 21 февраля 2022 года №55 «Правила пожарной безопасности», глава 10, Приложение 3 "минимальный объем необходимых первичных средств пожаротушения".</t>
  </si>
  <si>
    <t>В пролете лестничного марша отслаивается кафельная плитка</t>
  </si>
  <si>
    <t>Подпункт 15) пункта 2 статьи 182 Трудового кодекса Республики Казахстан</t>
  </si>
  <si>
    <t>Отсутствует лейка-распылитель в душевой, отсутствуют резиновые либо пластиковые коврики, полки, крючки для банных принадлежностей.</t>
  </si>
  <si>
    <t>Отсутствует программа повторного инструктажа по пожарной безопасности</t>
  </si>
  <si>
    <t>Требования п. 8 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безопасности. Приказ Министра по чрезвычайным ситуациям Республики Казахстан от 9 июня 2014 года № 276</t>
  </si>
  <si>
    <t>Наурзумский район</t>
  </si>
  <si>
    <t>Караменды</t>
  </si>
  <si>
    <t>Пожарные краны на 1-2-3 этажах  не подключены к системе водоснабжения. Пожарные рукава присутствуют, но использовать  для тушения не возможно ввиду отсутствия воды</t>
  </si>
  <si>
    <t>Пожарные краны  заключены в деревянных  шкафах.</t>
  </si>
  <si>
    <t>п.1576 Правил пожарной безопасности, утвержденных Приказом Министра по чрезвычайным ситуациям Республики Казахстан от 21 февраля 2022 года №55</t>
  </si>
  <si>
    <t>План эвакуации не соответствует  планировке помещений и путям эвакуации.</t>
  </si>
  <si>
    <t>Приказ Министра ЧС РК от 21 февраля 2022 года №55 «Правила пожарной безопасности»,  Приложение 2</t>
  </si>
  <si>
    <t>Отсутствует пожарная сигнализация в коридоре 3 этажа, в кабинете инженера ЦЭиК и  комнаты отдыха.  Датчики пожарной сигнализация закрыты натяжным потолком.</t>
  </si>
  <si>
    <t>В помещении душе  3 этажа отсутствует вентиляция.</t>
  </si>
  <si>
    <t>п. 6.9 Требования к санитарно-гигиеническим помещениям АО "Казахтелеком"</t>
  </si>
  <si>
    <t>Смотровая яма гаража № 2 не облицована плиткой или другим устойчивым покрытием, соответствующим требованиям безопасности.</t>
  </si>
  <si>
    <t>требовании пункта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</si>
  <si>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Не вывозиться ТБО с территории ЛТУ.</t>
  </si>
  <si>
    <t xml:space="preserve">В коридоре 3 этажа  порванный линолеум. </t>
  </si>
  <si>
    <t>Журнал учета выдачи нарядов-допусков- не правильно указываться дата выдачи нарядов</t>
  </si>
  <si>
    <t xml:space="preserve">п.22 Правила производства работ в условиях повышенной опасности по нарядам-допускам АО "Казахтелеком", утверждены распоряжением АО "Казахтелеком" от 02.12.2025 № 282
Приложение 4
</t>
  </si>
  <si>
    <t>Не обновлен титульный лист Журнала учета и содержания средств защиты</t>
  </si>
  <si>
    <t xml:space="preserve">Кабинет инженера ЛТУ - в аптечке находится медикаменты с истекшим  сроком. </t>
  </si>
  <si>
    <t>Отсутствует шип на монтерских когтях кабельщика – спайщика  Искакова А. М.</t>
  </si>
  <si>
    <t>п 5.2.3 Правила по проведению четырехступенчатого контроля за состоянием Безопасности и охраны труда в филиалах АО «Казахтелеком» утверждены распоряжением АО "Казахтелеком" от 31.10.2025 № 253 Приложение В</t>
  </si>
  <si>
    <t>На всех огнетушителях отсутствуют порядковые номера</t>
  </si>
  <si>
    <t>пункт 6.1.2. Техника пожарная. Огнетушители. Требования к эксплуатации (СТ РК 1487-2006)</t>
  </si>
  <si>
    <t>Противопожарный щит в гараже №1  не укомплектован.</t>
  </si>
  <si>
    <t>18., Гл. 1., приложение 3 Правил пожарной безопасности, утвержденных приказом МЧСРК от 21 февраля 2022года  №55</t>
  </si>
  <si>
    <t xml:space="preserve">В гараже №2 на стеллажах отсутствует информационные таблички с указанием высот уровня хранения и максимальной допустимой нагрузки. </t>
  </si>
  <si>
    <t>требований пункта 6 приказа  АО    «Казахтелеком» от 13 мая 2024 года №124   Об утверждений  Стандарта «Требования к эксплуатации стеллажей».</t>
  </si>
  <si>
    <t>пункта 197 Правил по безопасности и охране труда при работе в помещениях с установленным телекоммуникационным оборудованием (распоряжение ЦА №235 от 03.09.2025 г)</t>
  </si>
  <si>
    <t>Мендыкаринский р-н</t>
  </si>
  <si>
    <t>с.Мендыкара</t>
  </si>
  <si>
    <t xml:space="preserve">Душевая 2 этаж Отсутствует противоскользящий коврик, не оборудована влагозащитной шторкой, дверь в душевую не закрывается. 
Нет полок и крючков для банных принадлежностей. 
</t>
  </si>
  <si>
    <t xml:space="preserve">П. 6.8 «Требования к санитарно-гигиеническим помещениям в филиалах АО "Казахтелеком" СТ АО 80429 – 1/019 –2024. </t>
  </si>
  <si>
    <t>25.04.2026г.</t>
  </si>
  <si>
    <t>В санузле на 3-м этаже не закреплен унитаз, не исправен смеситель, отсутствует горячая вода</t>
  </si>
  <si>
    <t>п. 5.10 приказ АО "Казахтелеком" №245 от 17.09.2024</t>
  </si>
  <si>
    <t xml:space="preserve">Комната для командированного персонала 3 этаж в зимнее время холодно, окна старые, продуваются. Требуется ремонт помещения.
</t>
  </si>
  <si>
    <t xml:space="preserve">Комната приема пищи отсутствует </t>
  </si>
  <si>
    <t xml:space="preserve">п. 5.4.4.25 СН РК 3.02-08-2013 п.97 приказа №ҚР ДСМ 72 от 03.08.2021
</t>
  </si>
  <si>
    <t xml:space="preserve">Гараж № 1 Не достаточно песка в пожарном ящике пожарного щита.
</t>
  </si>
  <si>
    <t>Приказ Министра по чрезвычайным ситуациям Республики Казахстан от21февраля 2022 года № 55 Об утверждении Правил пожарной безопасности п.1072</t>
  </si>
  <si>
    <t>Пожарные краны не подключены к водопроводу.</t>
  </si>
  <si>
    <t xml:space="preserve">Сервис-бюро протекает крыша. Требуется ремонт потолочного покрытия и стен.
</t>
  </si>
  <si>
    <t xml:space="preserve">В технологических помещениях установлены порошковые огнетушители вместо углекислотных.
Отсутствуют подставки под огнетушители.  
Отсутствуют указатели размещения огнетушителей. 
</t>
  </si>
  <si>
    <t>Планы эвакуации не соответствует  планировке помещений и путям эвакуации.</t>
  </si>
  <si>
    <t>Место для курения не оборудовано</t>
  </si>
  <si>
    <t>Не заключен договор на вывоз  ТБО с территории ЛТУ</t>
  </si>
  <si>
    <t>Не обновлен титульный лист Журнала четырехступенчатого контроля за состоянием безопасности и охраны труда</t>
  </si>
  <si>
    <t>15.04.2026г</t>
  </si>
  <si>
    <t>Журнал учета такелажных средств, механизмов и приспособлений - нет записи  результата испытаний монтерских когтей и поясов.</t>
  </si>
  <si>
    <t>В карточках формы МБ-6 частично отсутствуют  подписи в получении  СИЗ и спец.одежды.</t>
  </si>
  <si>
    <t>Пункт 6.7 Правил пожарной безопасности в АО "Казахтелеком" СТ АО 80429–1/038–2024</t>
  </si>
  <si>
    <t>ЦТПСР СГ Не обновлен титульный лист Журнала четырехступенчатого контроля за состоянием безопасности и охраны труда</t>
  </si>
  <si>
    <t xml:space="preserve">Бойлерная отсутствуют  запрещающие знаки на  входе   "Не курить", "Запрещается пользоваться открытым огнем" </t>
  </si>
  <si>
    <t>Дизельная отсутствует ящик для хранения обтирочного материала</t>
  </si>
  <si>
    <t>Не актуализированы технологические карты организации труда (2022г.)</t>
  </si>
  <si>
    <t>Нарушение требований пункта 40 «Правил производства работ в условиях повышенной опасности по нарядам-допускам», Распоряжение АО "Казахтелеком №282 от 02.12.2025 г.</t>
  </si>
  <si>
    <t>17.04.2026г.</t>
  </si>
  <si>
    <t>В журнале регистрации выдачи технологических карт на производство работ в графе группа по электробезопасности не указывается группа по электробезопасности работников, журнал заполняется с отступлением граф.</t>
  </si>
  <si>
    <t>Нарушение требований пункта 25 «Интегрированной системы менеджмента. Управление документированной информацией», Приказ АО "Казахтелеком" №9 от 02.02.2026</t>
  </si>
  <si>
    <t>Протокола о проведении обучения по БиОТ оформлены не на все темы, согласно утвержденной программе БиОТ.</t>
  </si>
  <si>
    <t>Таблички на стеллажах не соответствуют рекомендованной форме.</t>
  </si>
  <si>
    <t>Нарушение требований Приложения А «Требования к эксплуатации стеллажей» приказ АО «Казахтелеком» № 124 от 13 мая 2024 года №124</t>
  </si>
  <si>
    <t>Отсутствует распоряжение о назначении ответственных лиц за исправное состояние когтей и лазов по структурному подразделению.</t>
  </si>
  <si>
    <t>Нарушение требований пункта 70 "Правил безопасности при работе с инструментами и приспособлениями", Приказ Министра энергетики РК от 16 марта 2015 года №204</t>
  </si>
  <si>
    <t>Инженер линейных сооружений связи и абонентских устройств 1 категории Серикбаев Т.М. не прошел внеплановый инструктаж.</t>
  </si>
  <si>
    <t>03.04.2026г.</t>
  </si>
  <si>
    <t>Отсутствует распоряжение о назначении ответственных лиц за исправное состояние когтей и лазов по структурному подразделению (только для тех подразделении которые применяют когти и лазы)</t>
  </si>
  <si>
    <t>Отсутствует перечень инструкций по БиОТ</t>
  </si>
  <si>
    <t>Нарушение требований пункта 3 "Правил разработки, утверждения и пересмотра инструкции по безопасности и охране труда работодателем", Приказ Министра здравоохранения и социального развития РК от 30 ноября 2015 года №927</t>
  </si>
  <si>
    <t>с.Бесколь</t>
  </si>
  <si>
    <t>У электромонтеров линейных сооружений электросвязи Сагитова Ж.Р. и Кусаинова М.К. затуплены и откручены шипы на монтёрских когтях.
 (Устранено в ходе проверки)</t>
  </si>
  <si>
    <t>Нарушение требований пункта 5.2.5  «Правила по проведению четырехступенчатого контроля за состоянием Безопасности и охраны труда в филиалах АО «Казахтелеком» , Распоряжение № 253 от 31.10.2025</t>
  </si>
  <si>
    <t>10.04.2026г.</t>
  </si>
  <si>
    <t>У всех работников инструмент с диэлектрическими рукоятками не прошел периодическое испытание.</t>
  </si>
  <si>
    <t>Стремянка не прошла периодическое испытание.</t>
  </si>
  <si>
    <r>
      <t xml:space="preserve">Нарушение требований пунктов 18, </t>
    </r>
    <r>
      <rPr>
        <rFont val="Times New Roman"/>
        <color rgb="FF000000"/>
        <sz val="11.0"/>
      </rPr>
      <t xml:space="preserve">Инструкция по безопасности и охране труда при работе на лестницах и стремянках </t>
    </r>
    <r>
      <rPr>
        <rFont val="Times New Roman"/>
        <color theme="1"/>
        <sz val="11.0"/>
      </rPr>
      <t>№18</t>
    </r>
    <r>
      <rPr>
        <rFont val="Times New Roman"/>
        <color theme="1"/>
        <sz val="11.0"/>
      </rPr>
      <t xml:space="preserve"> Стандарта АО «Казахтелеком» Сборник инструкций по безопасности и охране труда по видам работ в подразделениях филиалов АО «Казахтелеком» СТ АО 80429 – 1/029 – 2024 (Приказ №39 от 20.02.2024г)</t>
    </r>
  </si>
  <si>
    <t>30.04.2026г.</t>
  </si>
  <si>
    <t>Электромонтер линейных сооружений электросвязи Тенизов А.А., Кабельщик - спайщик Капенов М.С. не прошли внеплановый инструктаж согласно СЗ от 03.11.2025г.</t>
  </si>
  <si>
    <t>Нарушение требований пункта 54 «Правил проведения обучения, инструктирования и проверки знаний работников АО «Казахтелеком» по вопросам безопасности и охраны труда» Распоряжение № 253 от 31.10.2025 (Приложение 1)</t>
  </si>
  <si>
    <t>Электромонтер линейных сооружений электросвязи Тенизов А.А. не прошел повторный инструктаж за 4 квартал 2025 года</t>
  </si>
  <si>
    <t>Нарушение требований пункта 51 «Правил проведения обучения, инструктирования и проверки знаний работников АО «Казахтелеком» по вопросам безопасности и охраны труда» Распоряжение № 253 от 31.10.2025 (Приложение 1)</t>
  </si>
  <si>
    <t>Журнал 1-й ступени четырехступенчатого контроля не прошит, не скреплен печатью, не пронумерован.</t>
  </si>
  <si>
    <t>17.03.2026г.</t>
  </si>
  <si>
    <t>Работники не ознакомлены под личную роспись с графиком сдачи экзаменов по БиОТ</t>
  </si>
  <si>
    <t>Нарушение требований пункта 13 «Правил проведения обучения, инструктирования и проверки знаний работников АО «Казахтелеком» по вопросам безопасности и охраны труда» Распоряжение № 253 от 31.10.2025 (Приложение 1)</t>
  </si>
  <si>
    <t>Журнал учета такелажных средств, механизмов и приспособлений - нет записи результата испытаний монтерских когтей и поясов</t>
  </si>
  <si>
    <t>17.04.2026г</t>
  </si>
  <si>
    <t>Направлена СЗ</t>
  </si>
  <si>
    <t>Гигрометр психометрический ВИТ-2 № Я8487 не прошел периодическую калибровку, питатель находится без воды.</t>
  </si>
  <si>
    <t>Инструкция по применению гигрометра ВИТ-2</t>
  </si>
  <si>
    <t>Нарушен срок пересмотра инструкций по БиОТ.
 (устранено в ходе проверки)</t>
  </si>
  <si>
    <t>Инженер по техническому обслуживанию оборудования сети телекоммуникаций Бейсембай Н.Е. не прошел повторный инструктаж за 1 квартал 2026 года.</t>
  </si>
  <si>
    <t>с.Соколовка</t>
  </si>
  <si>
    <t>Приказ АО «Казахтелеком» №201 от 13.07.2023 года «Об утверждении жизненно важных правил АО Казахтелеком».</t>
  </si>
  <si>
    <t>Частичное техническое освидетельствование стеллажей проводится 1 раз в 6 месяцев</t>
  </si>
  <si>
    <t>Нарушение требований пункта 8 Требования к эксплуатации стеллажей АО «Казахтелеком» СТ АО 80429-1/043-2024, утверждены приказом АО "Казахтелеком" от 13.05.2024 № 124.</t>
  </si>
  <si>
    <t>Лестница-стремянка металлическая имеет дефекты.</t>
  </si>
  <si>
    <t>направлена СЗ</t>
  </si>
  <si>
    <t>Планы эвакуации не актуальны (отсутствуют обозначения размещения огнетушителей)</t>
  </si>
  <si>
    <t>Приказ Министра ЧС РК от 21 февраля 2022 года №55 «Правила пожарной безопасности», Приложение 2 "Форма по составлению плана эвакуации".</t>
  </si>
  <si>
    <t>24.04.2026г.</t>
  </si>
  <si>
    <t xml:space="preserve">Региональному директору СР СФ Мергенову А.К.
</t>
  </si>
  <si>
    <t>Пожарный щит № 1
 У огнетушителя № 32 марки ОП-5 манометр находится в красной зоне</t>
  </si>
  <si>
    <t>Нарушение требований пунктов 6.2.5, 8.2 СТ РК 1487-2006 Техника пожарная. Огнетушители. Требования к эксплуатации</t>
  </si>
  <si>
    <t>Прицеп ПТС-6 г/н AFD 053 
 Шины находятся в неудовлетворительном состоянии (трещины, износ)</t>
  </si>
  <si>
    <t>Нарушение требований пункта 5.6.5, главы 5, приложение № 8 к техническому регламенту Таможенного союза «О безопасности колесных транспортных средств» (ТР ТС 018/2011)</t>
  </si>
  <si>
    <t>УАЗ г/н 526YT02
 На передней оси автомобиля установлены шины с разным рисунком протектора (запасное колесо).</t>
  </si>
  <si>
    <t>Нарушение требований пункта 5.7.4, главы 5, приложение № 8 к техническому регламенту Таможенного союза «О безопасности колесных транспортных средств» (ТР ТС 018/2011)</t>
  </si>
  <si>
    <t>На первом этаже в санузле не исправен унитаз.</t>
  </si>
  <si>
    <t>Нарушение требований пункта  5.4.4.9 СН РК 3.02-08-2013</t>
  </si>
  <si>
    <t>Нарушение требований пункта 43 приказ №ҚР ДСМ 16 от 03.08.2021</t>
  </si>
  <si>
    <t>В комнате приема пищи отсутствует умывальник для мытья рук</t>
  </si>
  <si>
    <t>Нарушение требований пункта 5.4.4.29 СН РК 3.02-08-2013</t>
  </si>
  <si>
    <t>Отсутствует паспорт на резервуар для хранения дизтоплива.</t>
  </si>
  <si>
    <t>Нарушение требований пунктов 678, 679 Приказа Министра по чрезвычайным ситуациям Республики Казахстан от 15 июня 2021 года № 286. «Об утверждении Правил обеспечения промышленной безопасности при эксплуатации и ремонте резервуаров для нефти и нефтепродуктов»</t>
  </si>
  <si>
    <t>Отсутствует молниеотвод в районе размещения резервуара с дизельным топливом.</t>
  </si>
  <si>
    <t>Нарушение требований параграфа 3 галвы 6 Приказа Министра по чрезвычайным ситуациям Республики Казахстан от 15 июня 2021 года № 286. «Об утверждении Правил обеспечения промышленной безопасности при эксплуатации и ремонте резервуаров для нефти и нефтепродуктов»</t>
  </si>
  <si>
    <t>Водитель автомашины УАЗ г/н 461 YТ02 зафиксировал проволокой ремни безопасности на передних сидениях.</t>
  </si>
  <si>
    <t>Нарушение требований подпункта 5 пункта 9 главы 2 Приказ Министра внутренних дел Республики Казахстан от 30 июня 2023 года № 534 «Об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схемам».</t>
  </si>
  <si>
    <t>На автомобиле УАЗ г/н 461 YТ02 не работают предусмотренные конструкцией транспортного средства стеклоомыватели.</t>
  </si>
  <si>
    <t>Нарушение требований пункта 18 Главы 4 Приложение к Основным положениям по допуску транспортных средств
 к эксплуатации Приказ Министра внутренних дел Республики Казахстан от 30 июня 2023 года № 534 «Об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схемам».</t>
  </si>
  <si>
    <r>
      <t xml:space="preserve">На воротах гаражей отсутствуют указания  категории по взрывопожарной и пожарной опасности, а также классы зон в соответствии с требованиями </t>
    </r>
    <r>
      <rPr>
        <rFont val="Times New Roman"/>
        <color rgb="FF000000"/>
        <sz val="11.0"/>
      </rPr>
      <t>Правил</t>
    </r>
    <r>
      <rPr>
        <rFont val="Times New Roman"/>
        <color theme="1"/>
        <sz val="11.0"/>
      </rPr>
      <t xml:space="preserve"> устройства электроустановок и фамилии ответственного за состояние пожарной безопасности.</t>
    </r>
  </si>
  <si>
    <t>Отсутствует специальное помещение для проведения предсменного\ послесменного медицинского осмотра.</t>
  </si>
  <si>
    <t xml:space="preserve">Коммерческому директору В2С сегмента Северного региона
Ляпуновой А.В. 
</t>
  </si>
  <si>
    <t>Отсутствуют таблички на стеллажах.</t>
  </si>
  <si>
    <t>Отсутствует приказ или распоряжение о назначении ответственных за эксплуатацию стеллажей в складских помещениях</t>
  </si>
  <si>
    <t>Нарушение требований пункта 8 приказа АО «Казахтелеком» от 13 мая 2024 года №124 Об утверждений Стандарта «Требования к эксплуатации стеллажей».</t>
  </si>
  <si>
    <t>Вторая ступень четырехступенчатого контроля проводится не полным составом комиссии.</t>
  </si>
  <si>
    <r>
      <t xml:space="preserve">На входной двери в архив отсутствуют указания  категории по взрывопожарной и пожарной опасности, а также классы зон в соответствии с требованиями </t>
    </r>
    <r>
      <rPr>
        <rFont val="Times New Roman"/>
        <color rgb="FF000000"/>
        <sz val="11.0"/>
      </rPr>
      <t>Правил</t>
    </r>
    <r>
      <rPr>
        <rFont val="Times New Roman"/>
        <color theme="1"/>
        <sz val="11.0"/>
      </rPr>
      <t xml:space="preserve"> устройства электроустановок и фамилии ответственного за состояние пожарной безопасности.</t>
    </r>
  </si>
  <si>
    <t>Не обновлена памятка проведения 1ступени четырехступенчатого контроля за состоянием Безопасности и охраны труда</t>
  </si>
  <si>
    <t>Нарушение требований приложения 4  «Правил по проведению четырехступенчатого контроля за состоянием Безопасности и охраны труда в филиалах АО «Казахтелеком». Распоряжение № 253 от 31.10.2025 года</t>
  </si>
  <si>
    <t>В душевых отсутствуют резиновые или пластиковые коврики</t>
  </si>
  <si>
    <t>Нарушение требований пункта 38 приказ №ҚР ДСМ 67 от 26.07.2022</t>
  </si>
  <si>
    <t>На втором этаже в санузле не исправен унитаз.</t>
  </si>
  <si>
    <t>Нарушение требований пункта 5.4.4.9 СН РК 3.02-08-2013</t>
  </si>
  <si>
    <t>В женском санузле на первом этаже не установлены электрополотенца и не предусмотрены бумажные полотенца.</t>
  </si>
  <si>
    <t>Нарушение требований пункта  105 приказ №ҚР ДСМ 72 от 03.08.2021</t>
  </si>
  <si>
    <t>Нарушение требований пункта  43 приказ №ҚР ДСМ 16 от 03.08.2021</t>
  </si>
  <si>
    <t>Отсутствуют удостоверения по промышленной безопасности у всех водителей спецтехники. (Работники прошли обучение в 2025 году, оригиналы удостоверений не получены)</t>
  </si>
  <si>
    <t>Нарушение требований главы 2, Приказ Министра по чрезвычайным ситуациям Республики Казахстан от 9 июля 2021 года Об утверждении Правил подготовки, переподготовки и проверки знаний специалистов, работников в области промышленной безопасности, пункта 105 приказа Министра по инвестициям и развитию Республики Казахстан от 30 декабря 2014 года № 359. "Об утверждении Правил обеспечения промышленной безопасности при эксплуатации грузоподъемных механизмов"</t>
  </si>
  <si>
    <t>На автомобилях УАЗ г/н 542YT02, Нива г/н 573 YT02 не исправны стоп сигналы.</t>
  </si>
  <si>
    <t>Нарушение требований пункта 13, главы 3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</t>
  </si>
  <si>
    <t>Перед выпуском ТС на линию не заполняется чек-лист. (JAC г/н 313ED02, УАЗ г/н  796YT02, Кобальт г/н  706BP02, Кобальт г/н 243ED02, Хюндай г/н  455YT02)</t>
  </si>
  <si>
    <t>В кабинете медицинского освидетельствования состав аптечки для оказания первой помощи не соответствует утвержденному составу.</t>
  </si>
  <si>
    <t>Количество тросов и штанг не соответствует норме — не менее 1 единицы на каждые 10 транспортных средств</t>
  </si>
  <si>
    <t xml:space="preserve">Смотровая яма не облицована плиткой. </t>
  </si>
  <si>
    <t>Съемные грузоподъемные приспособления не прошли необходимые испытания.</t>
  </si>
  <si>
    <t>Нарушение требований пунктов 176, 177, 178 приказа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</t>
  </si>
  <si>
    <t xml:space="preserve">Автовышки  не поставлены на учет в территориальном подразделении уполномоченного органа в области промышленной безопасности </t>
  </si>
  <si>
    <t>Нарушение требований пункта 77 приказа Министра по инвестициям и развитию Республики Казахстан от 30 декабря 2014 года № 359 "Об утверждении Правил обеспечения промышленной безопасности при эксплуатации грузоподъемных механизмов"</t>
  </si>
  <si>
    <t>В комнате приёма пищи не закреплена розетка напряжением 220В</t>
  </si>
  <si>
    <t>Нарушение требований оодпункта 1), пункт 2, ст.182 ТК РК</t>
  </si>
  <si>
    <t>В стояночном боксе у огнетушителей № 219 марки ОП-35 и № 318 марки ОП-5 манометры находятся в красной зоне.</t>
  </si>
  <si>
    <t>В ремонтном боксе не указан номинал напряжения на электрической розетке</t>
  </si>
  <si>
    <t>Нарушение требований пункта  402 Правил устройства электроустановок</t>
  </si>
  <si>
    <t>В ремонтном боксе  состав аптечки для оказания первой помощи не соответствует утвержденному составу.</t>
  </si>
  <si>
    <t>Нарушение требований приказа Министра здравоохранения
 Республики Казахстан
 от 8 октября 2020 года
 № ҚР ДСМ-118/2020 «Об утверждении состава аптечки для оказания первой помощи»</t>
  </si>
  <si>
    <t>В ремонтных боксах №1, №3 отсутствуют таблички на стеллажах.</t>
  </si>
  <si>
    <t>В РЩ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</si>
  <si>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Нарушение требований пункта 399 «Правил технической эксплуатации электроустановок потребителей» Утверждены приказом Министра энергетики Республики Казахстан от 30 марта 2015 года № 246</t>
  </si>
  <si>
    <t>Приложение Д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</t>
  </si>
  <si>
    <t>Не проводятся периодические осмотры и испытания стеллажей, отсутствует журнал</t>
  </si>
  <si>
    <t>Приказ  АО    «Казахтелеком» от 13 мая 2024 года №124   Об утверждений  Стандарта «Требования к эксплуатации стеллажей», пункт 8.</t>
  </si>
  <si>
    <t>В здании, гаражном боксе отсутствуют планы эвакуации</t>
  </si>
  <si>
    <t>Приказ Министра ЧС РК от 21 февраля 2022 года №55 «Правила пожарной безопасности»,  Приложение 2 "Форма по составлению плана эвакуации".</t>
  </si>
  <si>
    <t xml:space="preserve">Здание, гаражный бокс не обеспечены системой пожарной сигнализации и оповещения людей о пожаре </t>
  </si>
  <si>
    <t>Приказ Министра ЧС РК от 21 февраля 2022 года №55 «Правила пожарной безопасности», пункты 6, 62</t>
  </si>
  <si>
    <t>Транспортные средства не обеспечены наклейками 360°</t>
  </si>
  <si>
    <t xml:space="preserve">Распоряжение №288 от 03.12.2025г.
Приложение 7 Стандарта по обеспечению безопасной эксплуатации ТС АО «Казахтелеком», ДПБ/СТ-20-02-02
</t>
  </si>
  <si>
    <t>В душевой отсутствуют резиновые либо пластиковые коврики, полки, крючки для банных принадлежностей</t>
  </si>
  <si>
    <t>Камыстинский</t>
  </si>
  <si>
    <t>с.Камысты, ул.Ленина,35</t>
  </si>
  <si>
    <t>В Журнале учета и содержания средств защиты не указаны номера протоколов в графе «Примечание»
 Требование: внести номера протоколов</t>
  </si>
  <si>
    <t>Примечание Приложения Б Правил по безопасности и охране труда при работе в помещениях с установленным телекоммуникационным оборудованием
 Распоряжение № 253 от 31.10.2025 (Приложение 3)</t>
  </si>
  <si>
    <t>п.84 Правил по безопасности и охране труда при работе в помещениях с установленным телекоммуникационным оборудованием
 Распоряжение № 253 от 31.10.2025 (Приложение 3)</t>
  </si>
  <si>
    <t>Диэлектрические коврики не внесены в Журнал учета и содержания средств защиты
Требование: внести в журнал учета и содержания средств защиты</t>
  </si>
  <si>
    <t>Отсутствуют записи результатов испытаний монтерских когтей и поясов в Журнале учета такелажных средств, механизмов и приспособлений
 Требование: внести результаты</t>
  </si>
  <si>
    <t>Приложение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 (Приложение 3)</t>
  </si>
  <si>
    <t>ЛТУ у электромонтера Штергель С. на инструменте с изолирующими рукоятками отсутствует бирка об испытании
 Требование: закрепить бирку согласно протокола испытания</t>
  </si>
  <si>
    <t>п.86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</si>
  <si>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ЦЭиК В дизельной отсутствует специально оборудованный металлический ящик для хранения ветоши и обтирочного материала
 Требование: обеспечить ящиком</t>
  </si>
  <si>
    <t>с.Камысты, ул.Ленина, 35</t>
  </si>
  <si>
    <t>Отсутствуют схема и знаки передвижения транспортных средств по территории. Требование: разработать схему передвижения транспортных средств по территории</t>
  </si>
  <si>
    <t>Нарушение: п.7.7.1. Стандарт по обеспечению безопасной эксплуатации транспортных средств АО «Казахтелеком» (СТ АО 80429-1/022-2025)</t>
  </si>
  <si>
    <t>Гаражи отсутствует пожарная сигнализация. Требование: обеспечить наличие пожарной сигнализации</t>
  </si>
  <si>
    <t>Гаражи отсутствует схема расстановки автотранспорта. Требование: обеспечить наличие схемы расстановки</t>
  </si>
  <si>
    <t>Нарушение: Приложение 7 к Правилам пожарной безопасности в АО «Казахтелеком» СТ АО 80429-1/038-2024</t>
  </si>
  <si>
    <t>Помещение, где расположен газовый котел при входе отсутствует табличка с указанием категории помещения по степени опасности поражения электрическим током, взрыво- и пожароопасности и и фамилии ответственного за состояние охраны труда. Требование: разместить табличку</t>
  </si>
  <si>
    <t>Помещение, где расположен газовый котел при входе отсутствуют запрещающие знаки "Не курить", "Запрещается пользоваться открытым огнем", "Посторонним проход запрещен". Требование: укомплектовать знаками</t>
  </si>
  <si>
    <t>Нарушение: 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6 , параграф 1.</t>
  </si>
  <si>
    <t>Отсутствуют сведения о проведении технического освидетельствования котлов</t>
  </si>
  <si>
    <t>Нарушение: п.891, 896 Правил обеспечения промышленной безопасности при эксплуатации оборудования, работающего под давлением</t>
  </si>
  <si>
    <t>Отсутствует документация по поверке манометра</t>
  </si>
  <si>
    <t>Нарушение: п.864, 865, 867, 868 Правил обеспечения промышленной безопасности при эксплуатации оборудования, работающего под давлением</t>
  </si>
  <si>
    <t>Отсутствует информация о проведении обследования специализированной экспертной организацией котлов, так как закончился  нормативный срок службы</t>
  </si>
  <si>
    <t>Нарушение: ст. 73 Закона Республики Казахстан «О гражданской защите» №188-V от 11.04.2014</t>
  </si>
  <si>
    <t>Фёдоровский район</t>
  </si>
  <si>
    <t>Отсутствует схема и знаки передвижения транспортных средств по территории Общества.</t>
  </si>
  <si>
    <t>п. 1072 Приказа Министра по чрезвычайным ситуациям РК от 21.02.2022 года № 55. «Об утверждении Правил пожарной безопасности».</t>
  </si>
  <si>
    <t>Место для курения не оснащено огнетушителем.</t>
  </si>
  <si>
    <t>ЛТУ, ЦТПСР - Не предоставлена утвержденная программа первичного инструктажа по пожарной безопасности</t>
  </si>
  <si>
    <t>ЦТПСР – не предоставлена утвержденная программа первичного инструктажа по БиОТ.</t>
  </si>
  <si>
    <t>П. 44 приказа Министра здравоохранения и социального развития РК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</si>
  <si>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ЦТПСР - На корпусах электроинструмента не указаны инвентарные номера и даты следующих проверок.</t>
  </si>
  <si>
    <t>Об утверждении Правил безопасности при работе с инструментами и приспособлениями, Приказ Министра энергетики РК от 16.03.2015 года № 204, п.39.</t>
  </si>
  <si>
    <t>Каб. №211: в помещении склада ЦТПСР на стеллажах отсутствует информационные таблички с указанием высот уровня хранения и максимальной допустимой нагрузки.</t>
  </si>
  <si>
    <t>п. 6 приказа АО «Казахтелеком» от 13 мая 2024 года №124  Об утверждений Стандарта «Требования к эксплуатации стеллажей».,</t>
  </si>
  <si>
    <t>В помещениях КРОСС и АТС диэлектрические коврики не пронумерованы, нет бирки с датой следующего частичного технического освидетельствования, не занесены в журнал учета СИЗ.
 На полу под д/э ковриками грязно.</t>
  </si>
  <si>
    <t>ЦЭиК: Журнал учета, проверки и испытаний электроинструмента и вспомогательного оборудования не предоставлен.</t>
  </si>
  <si>
    <t>ЦЭиК: Не проводится 2-ступень 4-ступенчатого контроля за состоянием БиОТ.
 Титульный лист журнала 4-х ступенчатого контроля не обновлен.</t>
  </si>
  <si>
    <t>Правила по проведению четырехступенчатого контроля за состоянием Безопасности и охраны труда в филиалах АО «Казахтелеком» Распоряжение № 253 от 31.10.2025</t>
  </si>
  <si>
    <t>ЦЭиК: Карточки МБ-6 не обновлены.</t>
  </si>
  <si>
    <t>Распоряжение № 271 от 19.11.2025 Регламент обеспечения специальной одеждой, специальной обувью и средствами индивидуальной защиты работников АО "Казахтелеком» ДПБ/Р-20-02-02</t>
  </si>
  <si>
    <t>ЦЭиК: не обновлены инструкции БиОТ по видам работ.</t>
  </si>
  <si>
    <t>Дизельная: топливный резервуар не заземлен.</t>
  </si>
  <si>
    <t>Параграф 4 Главы 6 Требования по промышленной безопасности,  Правил обеспечения промышленной безопасности при эксплуатации и ремонте резервуаров для нефти и нефтепродуктов, утвержденных приказом Министра по чрезвычайным ситуациям Республики Казахстан от 15 июня 2021 года № 286</t>
  </si>
  <si>
    <t>В душевой кабинке сломан поддон, отсутствует лейка.
 Душ не функционирует.</t>
  </si>
  <si>
    <t>Отсутствует пожарная сигнализация в комнате отдыха для командированного персонала, в гаражных боксах.</t>
  </si>
  <si>
    <t>П. 6 Правила пожарной безопасности, утв. Приказом Министра по ЧС РК от 21.02.2022 г. № 55</t>
  </si>
  <si>
    <t>1-ый этаж. Не работает световой знак пожарной безопасности «Выход».</t>
  </si>
  <si>
    <t>Правила пожарной безопасности, утв. Приказом Министра по ЧС РК от 21.02.2022 г. № 55</t>
  </si>
  <si>
    <t>пункт 163 Приказа Министра по чрезвычайным ситуациям РК от 21.02.2022 года № 55. «Об утверждении Правил пожарной безопасности».</t>
  </si>
  <si>
    <t>Отсутствует схема передвижения транспортных средств и пешеходов по территории</t>
  </si>
  <si>
    <t>п. 7.7.1. Стандарт по обеспечению безопасной эксплуатации транспортных средств АО "Казахтелеком" (СТ АО 80429-1/022-2024)</t>
  </si>
  <si>
    <t>Противопожарный щит в гаражном боксе укомплектован не полностью.</t>
  </si>
  <si>
    <t>Пункт 18., Гл. 1., приложение 3 Правил пожарной безопасности, утвержденных приказом МЧС РК от 21 февраля 2022года №55</t>
  </si>
  <si>
    <t>В гаражных боксах отсутствует схема расстановки автотехники и указателями путей движения ТС к эвакуационным выездам со стояночных боксах и гаражах.</t>
  </si>
  <si>
    <t>п. 1072, параграфа 1, главы 1, раздела 9 Приказ Министра по чрезвычайным ситуациям РК от 21 февраля 2022 года № 55 Об утверждении Правил пожарной безопасности</t>
  </si>
  <si>
    <t>В стояночном боксе электрический ЩО-8 расположен в свободном доступе, дверь не закрыта на замок.</t>
  </si>
  <si>
    <t>п. 26 приказа Министра энергетики РК от 31 марта 2015 года № 253 «Об утверждении Правил техники безопасности при эксплуатации электроустановок».</t>
  </si>
  <si>
    <t>- п. 17, 32 Правил пожарной безопасности, утвержденных приказом Министра по 
 ЧС  РК от 21 февраля 2022 года № 55.
 - п.7.3, пп.11 СТ АО 80429 – 1/038 – 2024 Правила пожарной безопасности в АО «Казахтелеком»</t>
  </si>
  <si>
    <t>А/м ВАЗ Нива ГРНЗ 410 – раструб огнетушителя не присоединен.</t>
  </si>
  <si>
    <t>П. 3.2 Стандарта по обеспечению безопасной эксплуатации транспортных средств АО "Казахтелеком"</t>
  </si>
  <si>
    <t>Дверь на путях эвакуации на 2-ом этаже открывается не по направлению выхода.</t>
  </si>
  <si>
    <t>п 30 приказа Министра здравоохранения РК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пассажиров".</t>
  </si>
  <si>
    <t>Карабалыкский район</t>
  </si>
  <si>
    <t>ЛТЦ: Журнал учета выдачи нарядов-допусков – не обновлен титульный лист. Форма журнала не соответствует требованиям.</t>
  </si>
  <si>
    <t>СТ АО 80429 -1/022-2025 Правила производства работ в условиях повышенной опасности по нарядам-допускам, Приложение 4.</t>
  </si>
  <si>
    <t>ЛТЦ: Журнал учета СИЗ – титульный лист не обновлен, нет записей учета и осмотра диэлектрических ковриков.</t>
  </si>
  <si>
    <t>ЛТЦ: Журнал учета такелажных средств, механизмов и приспособлений: титульный лист не обновлен</t>
  </si>
  <si>
    <t>- Приложение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31.10.2025.</t>
  </si>
  <si>
    <t>ЛТЦ: в карточке МБ-6 нет подписей Орефкова М.В. и притуленко Е.В. о возврате спецодежды.</t>
  </si>
  <si>
    <t>Распоряжение № 271 от 19.11.2025 Регламент обеспечения специальной одеждой, специальной обувью и средствами индивидуальной защиты работников АО "Казахтелеком»
 ДПБ/Р-20-02-02</t>
  </si>
  <si>
    <t>ЛТЦ: Не предоставлены обновленные/пересмотренные инструкции ОДС по БиОТ по видам работ.</t>
  </si>
  <si>
    <t>СГ: Титульный лист журнала 4-х ступенчатого контроля не обновлен.</t>
  </si>
  <si>
    <t>СГ, ЦЭиК: диэлектрические коврики не пронумерованы, нет бирки с датой следующего частичного технического освидетельствования, не занесены в журнал учета СИЗ. Под д/э ковриками грязно (каб.215).</t>
  </si>
  <si>
    <t>Дизельная: не оборудован металлический ящик для хранения ветоши и обтирочного материала.</t>
  </si>
  <si>
    <t>Дизельная: топливный бак не заземлен.</t>
  </si>
  <si>
    <t>Параграф 4 Главы 6 Требования по промышленной безопасности, Правил обеспечения промышленной безопасности при эксплуатации и ремонте резервуаров для нефти и нефтепродуктов, утвержденных приказом Министра по чрезвычайным ситуациям РК от 15 июня 2021 года № 286</t>
  </si>
  <si>
    <t>Помещения КСУ, Щитовая
  (1 этаж): диэлектрические коврики не пронумерованы, нет бирки с датой следующего частичного технического освидетельствования, не занесены в журнал учета СИЗ.</t>
  </si>
  <si>
    <t>Помещения КСУ, Щитовая
  (1 этаж): в помещении отсутствует аптечка первой помощи.</t>
  </si>
  <si>
    <t>КСУ (1 этаж): Индикатор напряжения с истекшим сроком проверки.</t>
  </si>
  <si>
    <t>КСУ (1 этаж): Дверь помещения не закрыт на ключ, находилось в свободном доступе.</t>
  </si>
  <si>
    <t>Помещение с индивидуальными шкафами работников: На трубах отопления вне шкафа сушится спецобувь работников. В индивидуальных шкафах эл.монтеров Иванова Р.А., Степанец В.Н. – посторонние предметы, беспорядок.</t>
  </si>
  <si>
    <t>Требования к санитарно-гигиеническим помещениям в филиалах АО "Казахтелеком" СТ АО 80429 – 1/019 –2024</t>
  </si>
  <si>
    <t>- п. 17, 32 Правил пожарной безопасности, утвержденных приказом Министра по 
 ЧС РК от 21 февраля 2022 года № 55.
 - п.7.3, пп.11 СТ АО 80429 – 1/038 – 2024 Правила пожарной безопасности в АО «Казахтелеком»</t>
  </si>
  <si>
    <t>п. 1072, параграфа 1, главы 1, раздела 9 Приказ Министра по ЧС РК от 21 февраля 2022 года № 55 Об утверждении Правил пожарной безопасности</t>
  </si>
  <si>
    <t>В гаражном боксе смотровая яма не облицована плитками.</t>
  </si>
  <si>
    <t>П.232 Приказа Министра здравоохранения РК от 23.09.2021 г. № ҚР ДСМ – 98 Об утверждении Санитарных правил «Санитарно-эпидемиологические требования к объектам по обслуживанию ТС и пассажиров».</t>
  </si>
  <si>
    <t>В гаражном боксе №3 на обеих огнетушителях ОП стрелки манометров в красной зоне.</t>
  </si>
  <si>
    <t>- СТ РК 1487-2006 Техника пожарная. Огнетушители. Требования к эксплуатации. Пункт 8.2, 8.10.
 - п. 18 Приказ Министра по чрезвычайным ситуациям Республики Казахстан от 21 февраля 2022 года № 55 Об утверждении Правил пожарной безопасности.</t>
  </si>
  <si>
    <t>В боксах полы не очищены от пролитых ГСМ.</t>
  </si>
  <si>
    <t>п. 1073 Приказ Министра по чрезвычайным ситуациям РК от 21 февраля 2022 года № 55 Об утверждении Правил пожарной безопасности.</t>
  </si>
  <si>
    <t>Пожарные краны в здании не прошли своевременный технический осмотр.</t>
  </si>
  <si>
    <t>п. 1585 Приказ Министра по чрезвычайным ситуациям Республики Казахстан от 21 февраля 2022 года № 55 Об утверждении Правил пожарной безопасности.</t>
  </si>
  <si>
    <t>В душевой кабинке (1 этаж) отсутствует противоскользящий коврик.</t>
  </si>
  <si>
    <t>район Беимбета Майлина</t>
  </si>
  <si>
    <t>Отсутствуют схема и знаки передвижения транспортных средств по территории Общества.
 Оформить заявку в СФ.</t>
  </si>
  <si>
    <t>3 этаж, складское помещение б/н, не оборудовано стеллажами. Под склад  используется помещение с деревянными самодельными стеллажами, не обработанными огнезащитным составом.
 Оформить заявку в СФ.</t>
  </si>
  <si>
    <t>П. 7 Требования к эксплуатации стеллажей СТ АО 80429-1/043-2024. 
 п. 21 Правила пожарной безопасности, утв. Приказом Министра по чрезвычайным ситуациям Республики Казахстан от 21 февраля 2022 года № 55</t>
  </si>
  <si>
    <t>Помещение архива, каб №7 (2 этаж), склад ТМЗ ЛТУ – на стеллажах отсутствуют информационные таблички с указанием высот уровня хранения и максимальной допустимой нагрузки.</t>
  </si>
  <si>
    <t>п 6 приказа АО «Казахтелеком» от 13 мая 2024 года №124 Об утверждении Стандарта «Требования к эксплуатации стеллажей».</t>
  </si>
  <si>
    <t>На корпусе теплогенератора отсутствует номер и дата следующей проверки.</t>
  </si>
  <si>
    <t>В коридорах 2. 3 этажей не достаточное количество огнетушителей.</t>
  </si>
  <si>
    <t>Приказ Министра ЧС РК от 21 февраля 2022 года №55 «Правила пожарной безопасности», пункт 18 раздел 1 глава 1</t>
  </si>
  <si>
    <t>Не предоставлена программа первичного инструктажа по БиОТ.</t>
  </si>
  <si>
    <t>В Журнал учета инструктажей по пожарной безопасности ЛТУ внесены работники УТО Сервисной фабрики.</t>
  </si>
  <si>
    <t>Распоряжение № 253 от 31.10.2025г. Правила проведения обучения, инструктирования и проверок знаний работников АО «Казахтелеком» по вопросам безопасности и охраны труда Стандарт АО «Казахтелеком»
 ДПБ/П-20-02-04.</t>
  </si>
  <si>
    <t>В журнале учета и осмотра такелажных средств, механизмов и приспособлений отсутствуют записи по монтерским когтям, монтерским поясам, спасательным/страховочным поясам (внесены в другой журнал).</t>
  </si>
  <si>
    <t>Приказ Министра энергетики РК от 16 марта 2015 года №204 “Об утверждении Правил безопасности при работе с инструментами и приспособлениями”.</t>
  </si>
  <si>
    <t>Журнал учета СИЗ – не обновлен титульный лист.</t>
  </si>
  <si>
    <t>На стенде 3 этажа не обновлены памятки 1, 2, 3 ступени 4-ступенчатого контроля.</t>
  </si>
  <si>
    <t>Приказ
 № 393 от 25.09.2024г. Правила по проведению четырехступенчатого контроля за состоянием Безопасности и охраны труда в филиалах АО «Казахтелеком»</t>
  </si>
  <si>
    <t>Гаражные боксы – на табличке с указанием категорийности, ответственного за помещение указан не утвержденный по приказу работник.</t>
  </si>
  <si>
    <t xml:space="preserve">- п. 17, 32 Правил пожарной безопасности, утвержденных приказом Министра по ЧС  РК от 21 февраля 2022 года № 55.
- п.7.3, пп.11 СТ АО 80429 – 1/038 – 2024 Правила пожарной безопасности в АО «Казахтелеком»
</t>
  </si>
  <si>
    <t>Пожарные краны в здании не прошли своевременный технический осмотр.
 Рукава со стволами не подсоединены.</t>
  </si>
  <si>
    <t>А/м УАЗ ГРНЗ 436 – не исправен фонарь заднего хода.</t>
  </si>
  <si>
    <t>А/м Нива ГРНЗ 398 – отсутствует раструб огнетушителя.</t>
  </si>
  <si>
    <t>Стандартпо обеспечению безопасной эксплуатации транспортных средств АО "Казахтелеком"</t>
  </si>
  <si>
    <t>п.19, 20 Правил разработки, утверждения и пересмотра инструкции по безопасности
 и охране труда работодателем (утв.
 приказом Министра здравоохранения и социального развития Республики Казахстан от 30.11.2015 года № 927).</t>
  </si>
  <si>
    <t>В журнале регистрации инструктажа по БиОТ на рабочем месте внесены отсутствующие работники в день проведения повторного инструктажа.
 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</t>
  </si>
  <si>
    <t>Стандарт АО «Казахтелеком» 
 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31.10.2025).</t>
  </si>
  <si>
    <t>На монтерских когтях кабельщика-спайщика 7 разряда Русскина В.В. люфт на серпе.
 Ежедневно контролировать проверку и осмотр работниками своих СИЗ и приспособлений перед началом работ, согласно 1-ой ступени 4-х ступенчатого контроля.</t>
  </si>
  <si>
    <t>- п. 5.2.3, 5.2.4 Правил по проведению четырехступенчатого контроля за состоянием Безопасности и охраны труда в филиалах АО «Казахтелеком».
 - п.72, п.73 Правил безопасности при работе с инструментами и приспособлениями (Приказ Министра энергетики РК от 16.03.2015 г. № 204.).</t>
  </si>
  <si>
    <t>Перед входной дверью в гардеробные помещения ЛКЦ разрушена плитка, нет козырька над входом.</t>
  </si>
  <si>
    <t>п. 1 ст. 181 Трудового кодекса РК</t>
  </si>
  <si>
    <t>Требуется ремонт в складе ТМЗ ЛКЦ.</t>
  </si>
  <si>
    <t>Приказ Министра здравохранения РК от 3 августа 2021 года №КР ДСМ -72 Санитарные правила "Санитарно-эпидемиологические требования к зданиям и сооружениям производственного назначения", гл. 2, параграф 2, п. 17.</t>
  </si>
  <si>
    <t>Переносные удлинители и переносные светильники не проходили проверку и испытание.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</si>
  <si>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п.86</t>
  </si>
  <si>
    <t>В комнатах приема пищи нет графика уборки, грязные микроволновые печи и холодильники.</t>
  </si>
  <si>
    <t>Гардеробные - навести порядок в шкафах, закрепить ручки на дверцах.</t>
  </si>
  <si>
    <t>п.6.12 «Требования к санитарно-гигиеническим помещениям в филиалах АО "Казахтелеком"»
 СТ АО 80429 – 1/019 –2024</t>
  </si>
  <si>
    <t>Отсутствует план обучения по БиОТ, не представлены протокола обучения по БиОТ.</t>
  </si>
  <si>
    <t>п. 9 приказа Министра труда и социальной защиты населения Республики Казахстан от 28 августа 2020 года № 346. «О внесении изменений в некоторые приказы Министра здравоохранения и социального развития Республики Казахстан»</t>
  </si>
  <si>
    <t>п. 44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 (Приказ Министра здравоохранения и социального развития Республики Казахстан от 25 декабря 2015 года № 1019)</t>
  </si>
  <si>
    <t>Не обновлен титульный лист Журнала четырехступенчатого контроля за состоянием безопасности и охраны труда
 Требование: обновить титульный лист</t>
  </si>
  <si>
    <t>Отсутствуют утвержденные Памятки 1, 2, 3 ступеней контроля
 Требование: ознакомиться с Памятками и вывесить на видном месте</t>
  </si>
  <si>
    <t>п.5.1.7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</si>
  <si>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 xml:space="preserve">Первая ступень четырехступенчатого контроля не проводится 
 Требование: первую ступень контроля проводить ежедневно </t>
  </si>
  <si>
    <t>п.5.1.3, п.5.2, п.п.5.2.1-5.2.6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</si>
  <si>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 xml:space="preserve">Не обновлен титульный лист Журнала регистрации инструктажа по безопасности и охране труда на рабочем месте
 Требование: обновить титульный лист
</t>
  </si>
  <si>
    <t>На монтерских когтях и поясе отсутствует бирка с датой следующего испытания. Протокол предоставлен, испытания были проведены 17.03.2026 г.
 Требование: закрепить бирки</t>
  </si>
  <si>
    <t>п.72, 74 Правил безопасности при работе с инструментами и приспособлениями Приказ Министра энергетики Республики Казахстан от 16 марта 2015 года № 204</t>
  </si>
  <si>
    <t>На монтерских когтях отсутствуют крайние шипы.
 Требование: закрепить шипы.</t>
  </si>
  <si>
    <t>п.73 Правил безопасности при работе с инструментами и приспособлениями Приказ Министра энергетики Республики Казахстан от 16 марта 2015 года № 204</t>
  </si>
  <si>
    <t>Журнал учета и содержания СИЗ не обновлен титульный лист</t>
  </si>
  <si>
    <t xml:space="preserve">Приложение 1 к «КТ/ДП-08-04-01 Документированная процедура. 
«Управление документированной информацией», утвержденной приказом Председателя Правления АО  «Казахтелеком» от 02.02.2026г  № 9
</t>
  </si>
  <si>
    <t>23.04.2026г</t>
  </si>
  <si>
    <t>Отсутствуют записи в Журнале инструктажа на рабочем месте о прохождении первичного инструктажа командированными работниками.</t>
  </si>
  <si>
    <t>П. 25 «Правил по безопасности и охране труда при работе в помещениях с установленным телекоммуникационным оборудованием» (распоряжение АО «Казахтелеком»  №253 от 31.10.2025г)»</t>
  </si>
  <si>
    <t>Инструменты с изолирующими рукоятками не прошли периодическое испытание</t>
  </si>
  <si>
    <t>П. 3.14 Инструкции №12 СБОРНИК ИНСТРУКЦИЙ ПО БЕЗОПАСНОСТИ И ОХРАНЕ ТРУДА ПО ВИДАМ РАБОТ В ПОДРАЗДЕЛЕНИЯХ ФИЛИАЛОВ  АО «КАЗАХТЕЛЕКОМ»СТ АО 80429 – 1/029 – 2024</t>
  </si>
  <si>
    <t>Технологические карты по видам работ ознакомлены не все сотрудники</t>
  </si>
  <si>
    <t>ПП.7 П.31 ГЛАВА 6 ПРАВИЛА ПРОИЗВОДСТВА РАБОТ В УСЛОВИЯХ ПОВЫШЕННОЙ ОПАСНОСТИ ПО НАРЯДАМ-ДОПУСКАМ</t>
  </si>
  <si>
    <t>Отсутствует табличка грузоподъемности стеллажей на складе ЛТУ</t>
  </si>
  <si>
    <t xml:space="preserve">Требования к эксплуатации стеллажей АО «Казахтелеком» СТ АО  80429-1/043-2024, утверждены приказом АО «Казахтелеком» от 13.05.2024 № 124
 Приложение Б
</t>
  </si>
  <si>
    <t>Фактический состав бригады не соответствует указанному в наряд-допуске</t>
  </si>
  <si>
    <t>П15  ГЛАВЫ 5  ПРАВИЛА ПРОИЗВОДСТВА РАБОТ В УСЛОВИЯХ ПОВЫШЕННОЙ ОПАСНОСТИ ПО НАРЯДАМ-ДОПУСКАМ</t>
  </si>
  <si>
    <t xml:space="preserve">п.84 Правил по безопасности и охране труда при работе в помещениях с установленным телекоммуникационным оборудованием
Распоряжение № 253 от 31.10.2025 (Приложение 3)
</t>
  </si>
  <si>
    <t xml:space="preserve">КРОСС нет бирки с датой следующего частичного технического освидетельствования, не занесены в журнал учета СИЗ. </t>
  </si>
  <si>
    <t>П. 7 Приложения В «Правил по безопасности и охране труда при работе в помещениях с установленным телекоммуникационным оборудованием» (распоряжение АО «Казахтелеком»  №253 от 31.10.2025г)»</t>
  </si>
  <si>
    <t>ЦЭиК Дизельная: не оборудован металлический ящик для хранения ветоши и обтирочного материала</t>
  </si>
  <si>
    <t>ЦЭиК помещение климатехники не обновлены инструкции</t>
  </si>
  <si>
    <t>П.19 Приказ Министра здравоохранения и социального развития РК от 30 ноября 2015г №927 «Правила разработки, утверждения и пересмотра инструкции по безопасности и охране труда работодателем»</t>
  </si>
  <si>
    <t xml:space="preserve">В журнале регистрации инструктажа по БиОТ на рабочем месте внесены отсутствующие работники в день проведения внепланового инструктажа.
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
</t>
  </si>
  <si>
    <t xml:space="preserve">Стандарт АО «Казахтелеком» 
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31.10.2025).
</t>
  </si>
  <si>
    <t>В коридорах 1 и 2 этажей не достаточное количество огнетушителей.</t>
  </si>
  <si>
    <t>Не предоставлена программа первичного инструктажа по БиОТ</t>
  </si>
  <si>
    <t>На складском помещений отсутствуют знаки с указанием категории пожаровзрывоопасности и ФИО ответственного лица</t>
  </si>
  <si>
    <t>п.17, п.32, п.35 Правил пожарной безопасности, утвержденных приказом МЧС РК от 21.02.2022 года № 55</t>
  </si>
  <si>
    <t xml:space="preserve">В помещении теплового узла на трубах отопления находятся посторонние предметы.
Сушильный шкаф не эксплуатируется по причине отсутствия вытяжной вентиляции.
</t>
  </si>
  <si>
    <t>П.24 Правила пожарной безопасности, утв. Приказом Министра по чрезвычайным ситуациям Республики Казахстан от 21 февраля 2022 года № 55</t>
  </si>
  <si>
    <t>Проход к аварийному выходу допущено загромождение пути эвакуации сейфом</t>
  </si>
  <si>
    <t>П.36 Приказ Министра по чрезвычайным ситуациям РК от 21 февраля 2022г №55 Об утверждении Правил пожарной безопасности</t>
  </si>
  <si>
    <t>Журнал регистрации инструктажа по пожарной безопасности не обновлен титульный лист</t>
  </si>
  <si>
    <t>20.04.2026г</t>
  </si>
  <si>
    <t>Региональному менеджеру ДРБ ДИР Савину С.Л.</t>
  </si>
  <si>
    <t>Журнал регистрации инструктажа на рабочем месте не обновлен титульный лист</t>
  </si>
  <si>
    <t>У эл.монтера Кашкымбаева К. на инструменте с изолирующими рукоятками отсутствует бирка о проведении испытания</t>
  </si>
  <si>
    <t>В боксе №1 схема расстановки автотехники и указателей путей движения ТС к эвакуационным выездам не корректна (не совпадает расстановка со схемой).</t>
  </si>
  <si>
    <t>Начальнику СФ ЦТО Галимову Ш.А.</t>
  </si>
  <si>
    <t>В боксе №1 огнетушитель не закреплен, просрочен срок проверки.</t>
  </si>
  <si>
    <t>п.8.1, 8.2 Техника пожарная. Огнетушители. Требования к эксплуатации (СТ РК 1487-2006).</t>
  </si>
  <si>
    <t>В боксе №1 кабель пожарной сигнализации соединен методом скрутки.</t>
  </si>
  <si>
    <t>П.2.1.21 Правила устройства электроустановок РК 2003г.</t>
  </si>
  <si>
    <t>Во всех гаражных боксах шкафы  для одежды захламлены.</t>
  </si>
  <si>
    <t>Требования ст.182 ТК РК,</t>
  </si>
  <si>
    <t>В боксе №2 смотровая яма не облицована плиткой, настил смотровой ямы поражен плесенью. На дне смотровой ямы лежит строительный мусор.</t>
  </si>
  <si>
    <t>П.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пассажиров".  Требования ст.182 ТК РК</t>
  </si>
  <si>
    <t>Во всех гаражных боксах в ящиках с песком находится мусор, разбитые лампочки, окурки от сигарет, пластиковые бутылки.</t>
  </si>
  <si>
    <t>ПРАВИЛА ПОЖАРНОЙ БЕЗОПАСНОСТИ В АО «КАЗАХТЕЛЕКОМ», 80429 – 1/038 – 2024, Пункт 11.3</t>
  </si>
  <si>
    <t>В боксе №2 стрелка монометра огнетушителя №137 находится в красной зоне.</t>
  </si>
  <si>
    <t>Склад для инструмента в боксе №2, сильно захламлен.</t>
  </si>
  <si>
    <t>Требования ст.182 ТК РК</t>
  </si>
  <si>
    <t>В боксе №2 лампы освещения не исправны(2 из 6), бокс плохо освещен.</t>
  </si>
  <si>
    <t>п. 75-77, глава 3 Приказ Министра здравоохранения Республики Казахстан от 3 августа 2021 года № ҚР ДСМ-72 Об утверждении Санитарных правил "Санитарно-эпидемиологические требования к зданиям и сооружениям производственного назначения";</t>
  </si>
  <si>
    <t>В боксе №2 на складе для инстурмента, на лестнице отсутвует бирка с отметкой о проведенных испытаниях.</t>
  </si>
  <si>
    <t>П 1.5. Инструкция по безопасности и охране труда при работе на лестницах и стремянках
 №18 ,СТ АО 80429 – 1/029 – 2024</t>
  </si>
  <si>
    <t>В боксе №2 на РЩ отсутсвует однолинейная схема.</t>
  </si>
  <si>
    <t>п. 399 приказа Министра энергетики Республики Казахстан от 30 марта 2015 года № 246 Об утверждении Правил технической эксплуатации электроустановок потребителей</t>
  </si>
  <si>
    <t>В боксе №2 отсутвует бирка с указанием напряжения 220В на выключателе.</t>
  </si>
  <si>
    <t>п. 402 Правила технической эксплуатации электроустановок потребителей.</t>
  </si>
  <si>
    <t>В боксе №3 к огнетушителю №138 не подключен рукав.</t>
  </si>
  <si>
    <t>В боксе №3 место размещения таблички «Выход» не соответвует фактическому выходу.</t>
  </si>
  <si>
    <t>п. 35,36 «Правила пожарной безопасности РК», СТ РК ГОСТ Р 12.4.026-2002</t>
  </si>
  <si>
    <t>В боксе № 3 ящик с оборудованием Пожарной сигнализации не подписан, свободный доступ.</t>
  </si>
  <si>
    <t>п. Кушмурун</t>
  </si>
  <si>
    <t>Журнал регистрации инструктажа по БиОТ на рабочем месте - не указано Ф.И.О   визирующего журнал.</t>
  </si>
  <si>
    <t>п. 64 Правила проведения обучения, инструктирования и проверки знаний работников АО «Казахтелеком» по вопросам безопасности и охраны труда Распоряжение № 253 от 31.10.2025 (Приложение 1)</t>
  </si>
  <si>
    <t>15.05.2026г.</t>
  </si>
  <si>
    <t>Журнал четырехступенчатого контроля за состоянием безопасности и охраны труда -  не указано Ф.И.О визирующего журнал.</t>
  </si>
  <si>
    <t xml:space="preserve">В защитной каске отсутствует подбородный ремешок.  </t>
  </si>
  <si>
    <t>: п. 5.2.3, 5.2.5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</si>
  <si>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>На окнах решетки, препятствующие эвакуации при пожаре.</t>
  </si>
  <si>
    <t>Нет знака световой индикации  «Выход»</t>
  </si>
  <si>
    <t>пункт 35 Приказа Министра по чрезвычайным ситуациям Республики Казахстан от 21 февраля 2022 года № 55 Об утверждении Правил пожарной безопасности</t>
  </si>
  <si>
    <t>Нет душевого  помещения для производственного персонала.</t>
  </si>
  <si>
    <t>п. 101 приказ №ҚР ДСМ 72 от 03.08.2021</t>
  </si>
  <si>
    <t>Нет  помещения для сушки одежды и обуви.</t>
  </si>
  <si>
    <t>п.103, п.114 приказа №ҚР ДСМ 72 от 03.08.2021</t>
  </si>
  <si>
    <t>Нет в комнате приема пищи умывальника для мытья рук.</t>
  </si>
  <si>
    <t>Не исправный котел отопления не законсервирован и не выписан акт консервации.</t>
  </si>
  <si>
    <t>Нет  схемы и знаков передвижение транспортных средств по территории.</t>
  </si>
  <si>
    <t>Смотровая яма гаража не облицована плиткой или другим устойчивым покрытием, соответствующим требованиям безопасности.</t>
  </si>
  <si>
    <t>пункт 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</si>
  <si>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Составили СЗ на ремонт</t>
  </si>
  <si>
    <t>Часть инструкций по БиОТ по профессиям и видам работ не актуальна.</t>
  </si>
  <si>
    <t>Приказ Министра здравоохранения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работодателем" пункт 19.</t>
  </si>
  <si>
    <t>п. 44 приказа Министра здравоохранения и социального развития Республики Казахстан от 25 декабря 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труда“.</t>
  </si>
  <si>
    <t>Не предоставлена утвержденная программа обучения по БиОТ.</t>
  </si>
  <si>
    <t>п. 9 приказа Министра труда и социальной защиты населения Республики Казахстан от 28 августа 2020 года № 346. "О внесении изменений в некоторые приказы Министра здравоохранения и социального развития Республики Казахстан".</t>
  </si>
  <si>
    <t>Не предоставлены протоколы о проведении обучения по утвержденной программе БиОТ.</t>
  </si>
  <si>
    <t>п. 5, стандарта «Типовая программа обучения и проверки знаний по безопасности и охране труда», утвержденного распоряжением ЦА №253 от31.10.2025 г.</t>
  </si>
  <si>
    <t>Огнетушители не перезаряжены.</t>
  </si>
  <si>
    <t>Приказ Министра ЧС РК от 21 февраля 2022 года №55 «Правила пожарной безопасности», Глава 1 пункт 9.</t>
  </si>
  <si>
    <t>Не обновлены карточки формы МБ-6 согласно актуализированному Регламенту обеспечения специальной одеждой, специальной обувью и средствами индивидуальной защиты работников АО "Казахтелеком». Требование: обновить карточки формы МБ-6</t>
  </si>
  <si>
    <t>Приложение А Регламент обеспечения специальной одеждой, специальной обувью и средствами индивидуальной защиты работников АО "Казахтелеком»
 ДПБ/Р-20-02-02. Распоряжение № 271 от 19.11.2025</t>
  </si>
  <si>
    <t>Нет схемы движения транспортных средств и пешеходов по территории.</t>
  </si>
  <si>
    <t>п.7.7.1. Стандарта по обеспечению безопасной эксплуатации транспортных средств АО "Казахтелеком" (СТ АО 80429-1/022-2024)</t>
  </si>
  <si>
    <t>Отсутствует на спецтехнике табличка (надпись) с указанием модели, заводского номера, учетного (регистрационного) номера, грузоподъемности и сроков проведения очередных ЧТО и ПТО.</t>
  </si>
  <si>
    <t>п.959 , параграф 10, глава 8 Приказа Министра по инвестициям и развитию РК от 30.12.2014 года № 359 Об утверждении Правил обеспечения промышленной безопасности при эксплуатации грузоподъемных механизмов</t>
  </si>
  <si>
    <t>Отсутствует на съемных грузозахватных приспособлениях клеймо или прочно прикрепленная металлическая бирка с указанием номера, грузоподъемности и даты испытания.</t>
  </si>
  <si>
    <t>п 178, параграф 3, глава 3 Приказа Министра по инвестициям и развитию РК от 30.12.2014 года № 359 Об утверждении Правил обеспечения промышленной безопасности при эксплуатации грузоподъемных механизмов</t>
  </si>
  <si>
    <t>Отсутствует система ограждения зоны работы спецтехники (конусы, ленты, знаки).</t>
  </si>
  <si>
    <t>п 434 (965 - для АГП), параграф 20 (10 - для АГП), глава 4 (8 - для АГП) Приказа Министра по инвестициям и развитию РК от 30.12.2014 года № 359 Об утверждении Правил обеспечения промышленной безопасности при эксплуатации грузоподъемных механизмов</t>
  </si>
  <si>
    <t>Нет переносного заземления на спецтехнике.</t>
  </si>
  <si>
    <t>п 161, 478 Приказа Министра энергетики РК от 31.03.2015 года № 253 Об утверждении Правил техники безопасности при эксплуатации электроустановок</t>
  </si>
  <si>
    <t>Отсутствует кварцевая лампа в кабинете ПМО/ПСМО. Не ведется график кварцевания помещения ПМО/ПСМО.
 Нет графика уборки в помещении проведения предсменного медицинского осмотра работников.</t>
  </si>
  <si>
    <t>п29, параграф 3, приложение 2 Приказа и.о. Министра здравоохранения РК от 15.10.2020 года № ҚР ДСМ-131/2020. Об утверждении целевых групп лиц, подлежащих обязательным медицинским осмотрам, а также правил и периодичности их проведения, объема лабораторных и функциональных исследований, медицинских противопоказаний, перечня вредных и (или) опасных производственных факторов, профессий и работ, при выполнении которых проводятся предварительные обязательные медицинские осмотры при поступлении на работу и периодические обязательные медицинские осмотры и правил оказания государственной услуги "Прохождение предварительных обязательных медицинских осмотров"</t>
  </si>
  <si>
    <t>Отсутствуют акты консервации оборудования и станков (не используются).</t>
  </si>
  <si>
    <t>ст .184 Трудового кодекса РК от 23 ноября 2015 года № 414-V (с изменениями и дополнениями по состоянию на 16.06.2025 г.)</t>
  </si>
  <si>
    <t>Не удалены следы разлива ГСМ на открытых площадках хранения транспортных средств.</t>
  </si>
  <si>
    <t>п.1073 Приказа Министра по чрезвычайным ситуациям РК от 21.02.2022 года № 55 Об утверждении Правил пожарной безопасности</t>
  </si>
  <si>
    <t>Не исправное или не достаточное освещение в гаражах и боксах.</t>
  </si>
  <si>
    <t>- п 225 Приказа Министра здравоохранения РК от 23.09.2021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пассажиров"; пунктов 75-77, глава 3;
 - Приказ Министра здравоохранения РК от 03.08.2021 года № ҚР ДСМ-72 Об утверждении Санитарных правил "Санитарно-эпидемиологические требования к зданиям и сооружениям производственного назначения"; 
 -Приложение 3 Приказа Министра здравоохранения РК от 16.02.2022 года № ҚР ДСМ-15 Об утверждении Гигиенических нормативов к физическим факторам, оказывающим воздействие на человека</t>
  </si>
  <si>
    <t>Нет записей в 1-й ступени контроля за март месяц, не предоставлен протокол 2-й ступени контроля за март месяц, не ведется 3-я ступень контроля.</t>
  </si>
  <si>
    <t>п.5.1 Правил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</si>
  <si>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>Не проводится анализ дорожно-транспортных происшествий.</t>
  </si>
  <si>
    <t>п. 9.3. Стандарта по обеспечению безопасной эксплуатации транспортных средств АО "Казахтелеком" (СТ АО 80429-1022-2024)</t>
  </si>
  <si>
    <t>На огнетушителях нет порядковых номеров.</t>
  </si>
  <si>
    <t>п. 6.1.2. Техника пожарная. Огнетушители. Требования к эксплуатации (СТ РК 1487-2006)</t>
  </si>
  <si>
    <t>Не поставлены на внутренний учет все грузоподъемные краны, не подлежащие постановке на учет в территориальном подразделении уполномоченного органа в области промышленной безопасности.</t>
  </si>
  <si>
    <t>п.63 приказа Министра по инвестициям и развитию РК от 30.12.2014 года № 359 "Об утверждении Правил обеспечения промышленной безопасности при эксплуатации грузоподъемных механизмов"</t>
  </si>
  <si>
    <t>п. 4.1.5. Стандарта по обеспечению безопасной эксплуатации транспортных средств АО "Казахтелеком" (СТ АО 80429-1022-2024)</t>
  </si>
  <si>
    <t>Не обновлены титульные листы журналов.</t>
  </si>
  <si>
    <t>- 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
 - СТ АО 80429-1/038-2024 «Правила пожарной безопасности в АО "Казахтелеком", приказ от 22.01.2025 г. № 6;
 - "КТ/ДП-08-04-01 Документированная процедура. Управление документированной информацией" 
 Приказ АО "Казахтелеком" от 02.02.2026 № 9</t>
  </si>
  <si>
    <t>п. 82 Правил пожарной безопасности Приказ Министра по чрезвычайным ситуациям РК от 21.02.2022 года № 55.</t>
  </si>
  <si>
    <t>Не предоставлен приказ или распоряжение о назначении ответственных за эксплуатацию стеллажей в складских помещениях.</t>
  </si>
  <si>
    <t>п.8 Приказа АО «Казахтелеком» от 13.05.2024 года №124 Об утверждений Стандарта «Требования к эксплуатации стеллажей».</t>
  </si>
  <si>
    <t>п. 6.6. Правил пожарной безопасности в АО «Казахтелеком» (СТ АО 80429 – 1/038 – 2024).</t>
  </si>
  <si>
    <t>п.17 Приказа Министра по ЧС РК № 55 от 21.02.2022 «Об утверждении Правил пожарной безопасности»</t>
  </si>
  <si>
    <t>п.п.5.1.7 Стандарта «Правила по проведению четырехступенчатого контроля за состоянием безопасности и охраны труда в филиалах АО «Казахтелеком» 2025 г.</t>
  </si>
  <si>
    <t>приложение А «Регламента обеспечения специальной одеждой, специальной обувью и средствами индивидуальной защиты работников АО «Казахтелеком»</t>
  </si>
  <si>
    <t>гл. 8 «Требования к эксплуатации стеллажей» (СТ АО 80429-1/043-2024).</t>
  </si>
  <si>
    <t>гл. 6 «Требования к эксплуатации стеллажей» (СТ АО 80429-1/043-2024).</t>
  </si>
  <si>
    <t>Съемные грузоподъемные приспособления не прошли испытания. Не предоставлены сертификаты и подтверждающие протоколы испытания.</t>
  </si>
  <si>
    <t>п. 176, 177, 178 приказа Министра по инвестициям и развитию РК от 30.12.2014 года № 359 "Об утверждении Правил обеспечения промышленной безопасности при эксплуатации грузоподъемных механизмов".</t>
  </si>
  <si>
    <t>Не работает система пожарной сигнализации и оповещения людей о пожаре в здании и производственных помещениях.</t>
  </si>
  <si>
    <t>п. 62 Приказа Министра по чрезвычайным ситуациям РК от 21.02.2022 года № 55 Об утверждении Правил пожарной безопасности.</t>
  </si>
  <si>
    <t>п. 6.6. Правила пожарной безопасности в АО «Казахтелеком» (СТ АО 80429 – 1/038 – 2024).</t>
  </si>
  <si>
    <t>Не все смотровые ямы облицованы плиткой или другим устойчивым покрытием, соответствующим требованиям безопасности.</t>
  </si>
  <si>
    <t>п. 232 приказа Министра здравоохранения РК от 23.02.2021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пассажиров".</t>
  </si>
  <si>
    <t>п. 24, 28 Приказа Министра по ЧС РК от 21.02.2022 года № 55 Об утверждении Правил пожарной безопасности</t>
  </si>
  <si>
    <t>В складских помещениях допускается совместное хранение веществ и материалов без учета их пожароопасных физико-химических свойств (баллоны с горючими газами хранятся вместе с автомобильными шинами).</t>
  </si>
  <si>
    <t>п.1202 приказа Министра по ЧС РК № 55 от 21.02.2022 «Об утверждении Правил пожарной безопасности»</t>
  </si>
  <si>
    <t>В душевой кабине нет полки для размещения банных принадлежностей.</t>
  </si>
  <si>
    <t>Дверь запасного выхода закрыта на ключ изнутри, отсутствует информация о местонахождении ключа.</t>
  </si>
  <si>
    <t>Приказ Министра ЧС РК от 21.02.2022 года №55 «Правила пожарной безопасности»</t>
  </si>
  <si>
    <t>Не ознакомлены с Реестром значимых опасностей и недопустимых рисков Сервисной фабрики Абильтаев Е.А., Калиева Ж.С., Домашенко А.Я., Клинг Р.А., Мусабаев А.С.</t>
  </si>
  <si>
    <t>п. 11 ИСМ Идентификация опасностей, экологических аспектов и оценка рисков. Порядок определения мер управления (Приложение 8 к приказу АО «Казахтелеком» от 11.12.2023 №394.</t>
  </si>
  <si>
    <t>Нет плана эвакуации</t>
  </si>
  <si>
    <t>Не актуализирована часть инструкций по БиОТ и технологические карты</t>
  </si>
  <si>
    <t>пп 16 пункта 2 статьи 182 Трудового кодекса Республики Казахстан.</t>
  </si>
  <si>
    <t>Дизельная – на д/э ковриках нет инвентарных номеров и информации о дате следующего осмотра. Помещение не снабжено аптечкой первой помощи.</t>
  </si>
  <si>
    <t>ПОВТОРНО: В помещениях с установленным телекоммуникационным оборудованием отсутствуют в необходимом количестве диэлектрические перчатки.</t>
  </si>
  <si>
    <t>ПОВТОРНО: Гаражный бокс не оснащен буксирными тросами или штангами.</t>
  </si>
  <si>
    <t>п.1082 Правил пожарной безопасности, утвержденных приказом МЧС РК от 21.02.2022 года № 55.</t>
  </si>
  <si>
    <t>Выключатель освещения не установлен непосредственно при входе в помещение дизельной.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</si>
  <si>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п.190</t>
  </si>
  <si>
    <t>В помещении дизельной отсутствует специально оборудованный металлический ящики для хранения ветоши и обтирочного материала</t>
  </si>
  <si>
    <t>В душевой нет полки для размещения банных принадлежностей</t>
  </si>
  <si>
    <t>В душевой нет крючков для удобного размещения полотенец и других принадлежностей</t>
  </si>
  <si>
    <t>Нет кварцевой лампы в помещении прохождения предсменного осмотра.
 Нет графика кварцевания помещения прохождения предсменного осмотра.
 Нет графика уборки в помещении прохождения предсменного осмотра</t>
  </si>
  <si>
    <t>п 29, параграфа 3, приложения 2 Приказа и.о. Министра здравоохранения РК от 15.10.2020 года № ҚР ДСМ-131/2020. Об утверждении целевых групп лиц, подлежащих обязательным медицинским осмотрам, а также правил и периодичности их проведения, объема лабораторных и функциональных исследований, медицинских противопоказаний, перечня вредных и (или) опасных производственных факторов, профессий и работ, при выполнении которых проводятся предварительные обязательные медицинские осмотры при поступлении на работу и периодические обязательные медицинские осмотры и правил оказания государственной услуги "Прохождение предварительных обязательных медицинских осмотров"</t>
  </si>
  <si>
    <t>Не предоставлено распоряжение о назначении ответственных лиц за исправное состояние когтей и лазов по структурному подразделению (только для тех подразделении которые применяют когти и лазы)</t>
  </si>
  <si>
    <t>Не предоставлена утвержденная  программа обучения по БиОТ</t>
  </si>
  <si>
    <t>п.9 приказа Министра труда и социальной защиты населения РК от 28.08.2020 года № 346. "О внесении изменений в некоторые приказы Министра здравоохранения и социального развития Республики Казахстан"</t>
  </si>
  <si>
    <t>Не предоставлены протоколы проведения обучения по утвержденной программе БиОТ</t>
  </si>
  <si>
    <t>п.5, стандарта «Типовая программа обучения и проверки знаний по безопасности и охране труда», утвержденного распоряжением ЦА №253 от 31.10.2025г.</t>
  </si>
  <si>
    <t>Форма журнала учета нарядов-допусков не соответствует установленным требованиям.</t>
  </si>
  <si>
    <t>п.13 приказа Министра труда и социальной защиты населения РК от 28.08.2020 года № 344 “Об утверждении Правил оформления и применения нарядов-допусков при производстве работ в условиях повышенной опасности”</t>
  </si>
  <si>
    <t>Нет на видном месте памяток по проведению 1-й,2-й,3-й ступеней контроля, графиков проведения 2-й, 3-й ступеней контроля.</t>
  </si>
  <si>
    <t>п.5.1.7 Правил по проведению четырехступенчатого контроля за состоянием Безопасности и охраны труда в филиалах АО «Казахтелеком» Распоряжение № 253 от 31.10.2025.</t>
  </si>
  <si>
    <t>Нет графика дежурства в комнате приема пищи.</t>
  </si>
  <si>
    <t>В гараже точильный станок без паспорта, нет акта консервации, нет пожарной сигнализации</t>
  </si>
  <si>
    <t>- Нарушение требований статьи 184 Трудовой кодекс Республики Казахстан от 23 ноября 2015 года № 414-V (с изменениями и дополнениями по состоянию на 16.06.2025 г.).
 - Нарушение требований пункта 62 Приказ Министра по чрезвычайным ситуациям Республики Казахстан от 21 февраля 2022 года № 55 Об утверждении Правил пожарной безопасности</t>
  </si>
  <si>
    <t>В помещении склада на стеллаже №2 отсутствует информационная табличка с указанием высоты уровня хранения и максимальной допустимой нагрузки.</t>
  </si>
  <si>
    <t>п. 6 приказа АО «Казахтелеком» от
 13.05.2024 года №124 Об утверждении Стандарта «Требования к эксплуатации стеллажей».</t>
  </si>
  <si>
    <t>г.Булаево</t>
  </si>
  <si>
    <t>16.05.2026г</t>
  </si>
  <si>
    <t>Журнал регистрации инструктажа по пожарной безопасности не проведен повторный инструктаж за 2 квартал.</t>
  </si>
  <si>
    <t>При организации работ в кабельных колодцах с оформлением наряда-допуска производитель работ имеет 3 группу по электробезопасности</t>
  </si>
  <si>
    <t>требовании пунктов 334 и 520 приказа Министра энергетики Республики Казахстан от 19 марта 2015 года № 222 «Об утверждении Правил техники безопасности при эксплуатации электроустановок потребителей».</t>
  </si>
  <si>
    <t>Отсутствует Журнал учета такеллажных средств</t>
  </si>
  <si>
    <t>Нарушение: пункта 77 «Правил безопасности
 при работе с инструментами и приспособлениями» приказа Министра энергетики Республики Казахстан от 16.03.2015 года №204</t>
  </si>
  <si>
    <t>Не все работники ЛТУ ознакомлены под роспись с «Жизненно важными правилами АО «Казахтелеком».</t>
  </si>
  <si>
    <t>В помещение для проведения предсменного\послесменного медицинского осмотра отсутствует график уборки.</t>
  </si>
  <si>
    <t>Нарушение требований пункта 29, параграфа 3, приложения 2 Приказ и.о. Министра здравоохранения Республики Казахстан от 15 октября 2020 года № ҚР ДСМ-131/2020. Об утверждении целевых групп лиц, подлежащих обязательным медицинским осмотрам, а также правил и периодичности их проведения, объема лабораторных и функциональных исследований, медицинских противопоказаний, перечня вредных и (или) опасных производственных факторов, профессий и работ, при выполнении которых проводятся предварительные обязательные медицинские осмотры при поступлении на работу и периодические обязательные медицинские осмотры и правил оказания государственной услуги "Прохождение предварительных обязательных медицинских осмотров"</t>
  </si>
  <si>
    <t>В журнале регистрации инструктажа по Б и ОТ на рабочем месте имеются исправления .
 -</t>
  </si>
  <si>
    <t>В журнале четырехступенчатого контроля за состоянием БиОТ имеются исправления</t>
  </si>
  <si>
    <t>Наряды-допуска на выполнение работ повышенной опасности с15 по 62 ведутся с нарушениями пункта №7 мероприятия выполнил.</t>
  </si>
  <si>
    <t>Нарушение требований пункта 7.7.1. Стандарт по обеспечению безопасной эксплуатации транспортных средств АО "Казахтелеком" (СТ АО 80429-1/022-2024)</t>
  </si>
  <si>
    <t>«Место для курения», отсутствуют первичные средства пожаротушения (огнетушитель).</t>
  </si>
  <si>
    <t>Не актуализированы инструкции по БиОТ.  (2021-2022г)</t>
  </si>
  <si>
    <t>Инструкция по БиОТ при работе по обслуживанию ремонту установок АСО не обновлена 2021 г.</t>
  </si>
  <si>
    <t>В гаражах №1,№2,№3,№4. отсутствует информация об ответственных лицах за состояние пожарной безопасности</t>
  </si>
  <si>
    <t>В помещении не проведена пылевая профилактика.</t>
  </si>
  <si>
    <t>Требования к санитарно-гигиеническим помещениям в филиалах АО "Казахтелеком  СТ АО 80429 – 1/019 –2024
 П.6.12</t>
  </si>
  <si>
    <t>Нарушение требований Приложения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</t>
  </si>
  <si>
    <t>Не ведется журнал результатов осмотров и испытаний стеллажей.</t>
  </si>
  <si>
    <t>Не назначены по приказу ответственные за эксплуатацию стеллажей в складских помещениях</t>
  </si>
  <si>
    <t>ЛТУ В листах ознакомления с инструкциями по БиОТ отсутствует подпись об ознакомлении электромонтера Суслова.В.А.</t>
  </si>
  <si>
    <t>Наряды-допуска на выполнение работ повышенной опасности с59 по 87ведутся с нарушениями пункта №7, мероприятия выполнил.,№8Согласовано.</t>
  </si>
  <si>
    <t>Правила производства работ в условиях повышенной опасности по нарядам-допускам АО «Казахтелеком» ДПБ/П-20-02-01 Приложение 3</t>
  </si>
  <si>
    <t>При организации работ в кабельных колодцах с оформлением наряда-допуска группа допуска по электробезопасности у производителя 3 группа</t>
  </si>
  <si>
    <t>В гаражах №1,№2. отсутствует информация об ответственных лицах за состояние пожарной безопасности.</t>
  </si>
  <si>
    <t>В гараже на стеллажах отсутствуют информационные таблички с указанием высот уровней хранения и максимальной допустимой нагрузки.</t>
  </si>
  <si>
    <t>Приказ АО «Казахтелеком» от 13 мая 2024 года №124 Об утверждений Стандарта «Требования к эксплуатации стеллажей». Пункт 6</t>
  </si>
  <si>
    <t>Диэлектрические ковры не проходят периодический осмотр 1 раз в 6 месяцев с занесением в «Журнал учета и содержания средств защиты.»</t>
  </si>
  <si>
    <t>В кабинете начальника ЛТЦ выявлено нарушение целостности напольного покрытия вследствие просадки основания.</t>
  </si>
  <si>
    <t>В кабинете вед. инженера линолеум находиться в непригодном состояние. (вероятность спотыкания и падения)</t>
  </si>
  <si>
    <t>Отсутствуют указатели направления движения персонала к эвакуационным выходам в здании.</t>
  </si>
  <si>
    <t>Наличие схем и знаков передвижение транспортных средств по территории общества</t>
  </si>
  <si>
    <t>Отсутствует противоскользящий коврик. Отсутствуют крючки/вешалки для одежды.</t>
  </si>
  <si>
    <t>В помещении АСО выявлено осыпание штукатурки со стен ,что требует проведения ремонтно восстановительных работ</t>
  </si>
  <si>
    <t>Разрушение наружной стены здания: трещины, 
 на стене головного здания, обрушается облицовка 
 Требование: устранить повреждение</t>
  </si>
  <si>
    <t>Нарушение: п.1, п.4 статьи 184 Трудового кодекса</t>
  </si>
  <si>
    <t>Комната приема пищи отсутствует раковина.</t>
  </si>
  <si>
    <t>Автомобиль марки  Нива г/н 438 YТ02   -не оснащен наклейкой 360</t>
  </si>
  <si>
    <t>СТАНДАРТ АО «КАЗАХТЕЛЕКОМ»
  СТАНДАРТ ПО УПРАВЛЕНИЮ ПОЕЗДКАМИ И ВОЖДЕНИЮ
  СТ АО 80429-1/042-2022
  П.8</t>
  </si>
  <si>
    <t>В автомашине УАЗ-390995 г/н 431 YТ02 неисправен ремень  безопасности водителя.</t>
  </si>
  <si>
    <t>Наличие схем и знаков передвижение транспортных средств по территории общества.</t>
  </si>
  <si>
    <t>Вторая ступень четырехступенчатого контроля проводиться с нарушением имеются исправления (23.01.2026г,20.03.2026г)</t>
  </si>
  <si>
    <t xml:space="preserve">Коммерческому директору В2С
сегмента Северного региона 
Ляпуновой А.В
</t>
  </si>
  <si>
    <t>Вовремя проверке у специалиста по обслуживанию Ахметова Т.Б. удостоверение по БиОТ повреждено вследствие стирки и непригодно к дальнейшему использованию.</t>
  </si>
  <si>
    <t>Правила по проведению четырехступенчатого контроля за состоянием Безопасности и охраны труда в филиалах АО «Казахтелеком» Распоряжение № 253 от 31.10.2025 п 5.2.3</t>
  </si>
  <si>
    <t>п.8 Приказа №276 Министра ЧС РК от 09.06.2014 года «Об утверждении Правил обучения работников организаций и населения мерам пожарной безопасности и требования к содержанию учебных программ по обучению мерам пожарной безопасности».</t>
  </si>
  <si>
    <t>Региональный менеджер ЦРУ СР ДИР ДРБ Савин С.Л.</t>
  </si>
  <si>
    <t>Не предоставлен приказ о назначении ответственных лиц по пожарной безопасности.</t>
  </si>
  <si>
    <t>Приказ Министра энергетики РК от 16.03.2015 года №204 "Правила безопасности при работе с инструментами и приспособлениями", Параграф 3 Главы 2, пункт 70.</t>
  </si>
  <si>
    <t>Наличие приказов о назначении ответственных по надзору за безопасной эксплуатацией грузоподъемных кранов, автомобильных подъемников, съемных грузозахватных приспособлений и тары;
  2) ответственные за безопасное производство работ кранами по перемещению грузов;
  3) стропальщики (типовая форма приказа в приложении 1).</t>
  </si>
  <si>
    <t>Приказ Министра
 по инвестициям и развитию
 РК от 30.12.2014 года № 359 "Правила
 обеспечения промышленной безопасности при
 эксплуатации грузоподъемных механизмов", глава 2, параграф 1, пункт 80, 83.</t>
  </si>
  <si>
    <t>Наличие приказа или распоряжение о назначении ответственных за эксплуатацию стеллажей в складских помещениях.</t>
  </si>
  <si>
    <t>п. 8 приказа  АО «Казахтелеком» от 13 мая 2024 года №124 Об утверждении Стандарта «Требования к эксплуатации стеллажей».</t>
  </si>
  <si>
    <t>В журнал учета и осмотра такелажных средств, механизмов и приспособлений не внесены результаты испытания спасательных поясов, когтей.</t>
  </si>
  <si>
    <t>п. 77 приказа Министра энергетики РК от 16.03.2015 года № 204 «Об утверждении Правил безопасности при работе с инструментами и приспособлениями».</t>
  </si>
  <si>
    <t>Форма бланка «Личные карточки МБ-6» не соответствует утвержденной форме.</t>
  </si>
  <si>
    <t>приложение А «Регламента
 обеспечения специальной одеждой, специальной обувью и средствами индивидуальной защиты работников АО «Казахтелеком».</t>
  </si>
  <si>
    <t>На электроинструментах отсутствуют инвентарные номера и бирки о проведении периодических испытаний.</t>
  </si>
  <si>
    <t>-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п.84
 - п. 39 «Правил безопасности
 при работе с инструментами и приспособлениями» приказа Министра энергетики РК от 16.03.2015 года №204.</t>
  </si>
  <si>
    <t>Не верно оформлены титульные листы журналов.</t>
  </si>
  <si>
    <t xml:space="preserve">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7, СТ АО 80429-1/038-2024 «Правила пожарной безопасности в АО "Казахтелеком", приказ от 22.01.2025 г. № 6, "КТ/ДП-08-04-01 Документированная процедура. Управление документированной информацией" 
Приказ АО "Казахтелеком" от 02.02.2026 № 9
</t>
  </si>
  <si>
    <t>Архив ПСС нет таблички с указанием ответственного за помещение.</t>
  </si>
  <si>
    <t>требования п. 17, п. 357 "Правила пожарной безопасности", утвержденные приказом Министра по ЧС РК от 21.02. 2022 г. № 55.</t>
  </si>
  <si>
    <t>В женском туалете на стене отсутствует крышка сантехнической ниши.</t>
  </si>
  <si>
    <t>ст. 182 Трудового кодекса РК</t>
  </si>
  <si>
    <t>Количество средств пожаротушения не соответствует установленным требованиям НПА.</t>
  </si>
  <si>
    <t>Приказ Министра ЧС РК от 21 февраля 2022 года №55 «Правила пожарной безопасности», глава 10, Приложение 3 "минимальный объем необходимых первичных средств пожаротушения"</t>
  </si>
  <si>
    <t>План эвакуации не актуален.</t>
  </si>
  <si>
    <t>На окне склада установлена решетка</t>
  </si>
  <si>
    <t>Приказ Министра ЧС РК от 21 февраля 2022 года №55 «Правила пожарной безопасности», пункт 24 подпункт 8 раздел 1 глава 1.</t>
  </si>
  <si>
    <t>Нет системы вентиляции в помещениях приема пищи.</t>
  </si>
  <si>
    <t>п. 43 приказ №ҚР ДСМ 16 от 03.08.2021.</t>
  </si>
  <si>
    <t>Не предоставлен приказ о назначении периодической (очередной) квалификационной проверки знаний по электробезопасности. С обязательным приложением списка лиц, подлежащих проверки знаний.</t>
  </si>
  <si>
    <t>Приказ Министра энергетики Республики Казахстан от 18 марта 2015 года №210 “Об утверждении Правил проведения квалификационных проверок знаний правил технической эксплуатации и правил техники безопасности у руководителей, специалистов организаций, осуществляющих производство, передачу электрической и тепловой энергии, для контроля технического состояния и безопасности эксплуатации электроустановок“.</t>
  </si>
  <si>
    <t>пункта 8 приказа АО «Казахтелеком» от 13 мая 2024 года №124 Об утверждений Стандарта «Требования к эксплуатации стеллажей».</t>
  </si>
  <si>
    <t>Не предоставлено ознакомление работников с Жизненно-важными правилами.</t>
  </si>
  <si>
    <t>пункт 2 приказа ЦА №201 от 13.07.2023 г. Об утверждении жизненно важных правил
 АО "Казахтелеком".</t>
  </si>
  <si>
    <t>Огнетушители ОП-5 находятся на полу</t>
  </si>
  <si>
    <t>п. 16.8 Правила пожарной безопасности в  АО «КАЗАХТЕЛЕКОМ» СТ АО 80429 – 1/038 – 2024</t>
  </si>
  <si>
    <t xml:space="preserve">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7, СТ АО 80429-1/038-2024 «Правила пожарной безопасности в АО "Казахтелеком", приказ от 22.01.2025 г. № 6, "КТ/ДП-08-04-01 Документированная процедура. Управление документированной информацией" 
</t>
  </si>
  <si>
    <t>Огнетушители ОП-5 находятся на полу. Отсутствуют указательные знаки «Огнетушитель». Не предоставлены паспорта огнетушителей.</t>
  </si>
  <si>
    <t xml:space="preserve">П. 18 Правила пожарной безопасности, утв. Приказом Министра по чрезвычайны
м ситуациям Республики Казахстан от 21 февраля 2022 года № 55. 
П. 7.3.4   Правила пожарной безопасности в 
В АО «КАЗАХТЕЛЕКОМ»
СТ АО 80429 – 1/038 – 2024
п. 16.8 
 Правила пожарной безопасности в 
В АО «КАЗАХТЕЛЕКОМ»
СТ АО 80429 – 1/038 – 2024
</t>
  </si>
  <si>
    <t xml:space="preserve">Приказ Министра здравохранения РК от 3 августа 2021 года №КР ДСМ -72  Санитарные правила "Санитарно-эпидемиологические требования к зданиям и сооружениям производственного назначения", Глава 2, Параграф 2, пункт 17, Приказ Министра ЧС РК от 21 февраля 2022 года №55 «Правила пожарной безопасности», пункт 1202  раздел 10 глава 1.
</t>
  </si>
  <si>
    <t>Приказ Министра энергетики Республики Казахстан от 18 марта 2015 года №210 “Об утверждении Правил проведения квалификационных проверок знаний правил технической эксплуатации и правил техники безопасности у руководителей, специалистов организаций, осуществляющих производство, передачу электрической и тепловой энергии, для контроля технического состояния и безопасности эксплуатации электроустановок“</t>
  </si>
  <si>
    <t>Приказ Министра ЧС РК от 21 февраля 2022 года №55 «Правила пожарной безопасности»,  Приложение 2 "Форма по составлению плана эвакуации"</t>
  </si>
  <si>
    <t>пункта 2 приказа ЦА №201 от 13.07.2023 г. Об утверждении жизненно важных правил
 АО "Казахтелеком".</t>
  </si>
  <si>
    <t>На стенде не обновлены памятки 1, 2, 3 ступени 4-ступенчатого контроля.</t>
  </si>
  <si>
    <t>Распоряжение № 253 от 31.10.2025 (Приложение 4)</t>
  </si>
  <si>
    <t xml:space="preserve">Коммерческому директору В2С сегмента Северного региона
Ляпуновой А.В. 
</t>
  </si>
  <si>
    <t>У электромонтера 7 разряда ЛКЦ ЦТО МС Шушкодомова Н.А. отсутствует элементы крепления подбородочного ремня защитной каски, ремень привязан за несущую ленту амортизатора оголовья.
 У ст.электромеханика ЦРК ЦТО МС Сахалова Р.Ж. неисправен храповик оголовья защитной каски.</t>
  </si>
  <si>
    <t>п.20 Приложения 1; п.57, п.58 Приложения 2 к Правилам по БиОТ при работе на линиях связи АО Казахтелеком, утв.Распоряжением №200 от 03.09.2025 года.</t>
  </si>
  <si>
    <t>31.04.2026</t>
  </si>
  <si>
    <t>У электромонтера 7 разряда ЛКЦ ЦТО МС Ковшенина Е.А. на защитной каске нет номера СИЗ.</t>
  </si>
  <si>
    <t>п.58 Приложения 2 к Правилам по БиОТ при работе на линиях связи АО Казахтелеком, утв.Распоряжением №200 от 03.09.2025 года.</t>
  </si>
  <si>
    <t>На монтерских когтях кабельщика-спайщика 7 разряда Браун В.Б. затуплены шипы.</t>
  </si>
  <si>
    <t>На момент проверки у кабельщика-спайщика 7 разряда ЛКЦ ЦТО МС Дмитриенко С.А. отсутствует СИЗ (защитная каска).</t>
  </si>
  <si>
    <t>п.64 Приложения 2 к Правилам по БиОТ при работе на линиях связи АО Казахтелеком, утв.Распоряжением №200 от 03.09.2025 года.</t>
  </si>
  <si>
    <t>На момент проверки отсутствуют защитные очки у работников ЦРК ЦТО МС Сахалова Р.Ж. и Мырзабек Ж.Н.</t>
  </si>
  <si>
    <t>п.17 Приложения 1 к Правилам по БиОТ при работе на линиях связи АО Казахтелеком, утв.Распоряжением №200 от 03.09.2025 года.</t>
  </si>
  <si>
    <t>г.Мамлютка</t>
  </si>
  <si>
    <t>Не актуализирован Перечень работ с повышенной опасностью (2023г.)</t>
  </si>
  <si>
    <t>Вторая ступень четырехступенчатого контроля проводилась с нарушением сроков (26.11.2025г,28.01.2026,12.2025 не проводилось)</t>
  </si>
  <si>
    <t>В кабинете медицинского освидетельствования водителей не предусмотрена кварцевая лампа, отсутствует график кварцевания , график генеральной уборки помещения Совмещают с техотделом.</t>
  </si>
  <si>
    <t>Наряды-допуска на выполнение работ повышенной опасности с1 по 32 ведутся с нарушениями пункта №7 мероприятия выполнил.</t>
  </si>
  <si>
    <t>Форма бланков наряд-допусков не соответствует утвержденной в обществе форме.</t>
  </si>
  <si>
    <t>Не назначены по приказу ответственные за эксплуатацию стеллажей в складских помещениях.</t>
  </si>
  <si>
    <t>На стеллажах отсутствуют информационные таблички с указанием высот уровней хранения и максимальной допустимой нагрузки.</t>
  </si>
  <si>
    <t>В ЛТУ листах ознакомления с инструкциями по БиОТ не все работники ознакомлении под роспись.</t>
  </si>
  <si>
    <t>В дизелной не все светильники в рабочем состоянии. (2 из 6 не горят) Освещения не достаточно.</t>
  </si>
  <si>
    <t>В помещении дизельной аптечка первой медицинской помощи имеет истекший срок годности</t>
  </si>
  <si>
    <t>Не актуализированы инструкции по БиОТ. (2021-2022г)</t>
  </si>
  <si>
    <t>В помещении АСО аптечка первой медицинской помощи имеет истекший срок годности</t>
  </si>
  <si>
    <t>В РЩ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</si>
  <si>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В гаражах №1,№2,№3. отсутствует информация об ответственных лицах за состояние пожарной безопасности.</t>
  </si>
  <si>
    <t>В автомашине Нива г/н 589 YТ02 неисправен ремень  безопасности водителя.</t>
  </si>
  <si>
    <t>Автомобиль марки Нива г/н 582 YТ02 и  автомобиль марки Нива г/н 406 YТ02 не работают предусмотренные конструкцией транспортного средства стеклоомыватели.</t>
  </si>
  <si>
    <t>На автомобилях УАЗ г/н 426 YT02, Нива г/н 589 YT02 не исправны стоп сигналы</t>
  </si>
  <si>
    <t>Водители Андреев С.А., Цыганов П.Е. на момент проверки были без спец. одежды.
  - устранить и впредь не допускать</t>
  </si>
  <si>
    <t>Пожарный щит на территории 
 У огнетушителя № 30 марки ОП-5 манометр находится в красной зоне</t>
  </si>
  <si>
    <t>Вторая ступень четырехступенчатого контроля проводилась с нарушением срока (26.11.2026г)</t>
  </si>
  <si>
    <t xml:space="preserve">Коммерческому директору В2С
сегмента Северного региона 
Ляпуновой А.В.
</t>
  </si>
  <si>
    <t>05.05.2026г.</t>
  </si>
  <si>
    <t>Заземляющий проводник, ведущий на крышу, не уложен, не закреплен к стене здания</t>
  </si>
  <si>
    <t>Приказ Министра энергетики РК от 19 марта 2015 года №222 "Правила техники безопасности при эксплуатации электроустановок потребителей" Глава 15, параграф 4,5,6</t>
  </si>
  <si>
    <t>Силовой щит, расположенный на стене здания, нет плотного контакта заземляющего проводника с корпусом СЩ</t>
  </si>
  <si>
    <t>Приказ Министра энергетики РК от 19 марта 2015 года №222 "Правила техники безопасности при эксплуатации электроустановок потребителей" Глава 15, параграф 4,5,6.</t>
  </si>
  <si>
    <t xml:space="preserve">Способ прокладки кабеля в помещении ЛАЗ не соответствует требованиям ПУЭ, не уложен, не закреплен к стене </t>
  </si>
  <si>
    <t xml:space="preserve">Способ прокладки кабеля в помещении ЛАЗ не соответствует требованиям пожарной безопасности, ПУЭ. Провод идущий к компьютеру лежит на полу, не уложен в кабельный канал, имеется скрутка, соединяющая неоднородные провода </t>
  </si>
  <si>
    <t>В комнате отдыха командированного персонала розетка, номинальным напряжением 220В не закреплена к стене</t>
  </si>
  <si>
    <t>Подпункт 1), пункт 2, ст.182 Трудового кодекса Республики Казахстан</t>
  </si>
  <si>
    <t>01.05.2026г.</t>
  </si>
  <si>
    <t xml:space="preserve">В помещении АСО аптечка первой медицинской помощи имеет истекший срок годности </t>
  </si>
  <si>
    <t>В помещении АСО не актуализированы инструкции по БиОТ</t>
  </si>
  <si>
    <t>П. 19 Правила разработки, утверждения и пересмотра инструкции по безопасностии охране труда работодателем Утверждены приказом Министра здравоохранения и социального развития Республики Казахстанот 30 ноября 2015 года № 927</t>
  </si>
  <si>
    <t xml:space="preserve">В помещении дизельной аптечка первой медицинской помощи имеет истекший срок годности </t>
  </si>
  <si>
    <t>В помещении дизельной не актуализированы инструкции по БиОТ</t>
  </si>
  <si>
    <t>В помещении дизельной в специально оборудованном металлическом ящике отсутствует ветошь и обтирочный материал</t>
  </si>
  <si>
    <t xml:space="preserve">В помещении кабельной шахты аптечка первой медицинской помощи имеет истекший срок годности </t>
  </si>
  <si>
    <t>В помещении кабельной шахты не актуализированы инструкции по БиОТ</t>
  </si>
  <si>
    <t>П. 19 Правила разработки, утверждения и пересмотра инструкции по  езопасности охране труда работодателем Утверждены приказом Министра здравоохранения и социального развития Республики Казахстанот 30 ноября 2015 года № 927</t>
  </si>
  <si>
    <t xml:space="preserve">В помещении ЛАЗ аптечка первой медицинской помощи имеет истекший срок годности </t>
  </si>
  <si>
    <t>В помещении ЛАЗ отсутствуют «Жизненно важные правила АО «Казахтелеком» с ознакомлением под роспись работников</t>
  </si>
  <si>
    <t>Требование приказа АО «Казахтелеком»  №201 от 13.07.2023 года «Об утверждении жизненно важных правил АО «Казахтелеком».</t>
  </si>
  <si>
    <t>В помещении ЛАЗ инструмент с диэлектрическими рукоятками не прошел периодическое испытание, отсутствуют бирки, инструмент не пронумерован. Результаты осмотров инструмента с диэлектрическими рукоятками не заносятся в журнал СИЗ.</t>
  </si>
  <si>
    <t>Пункт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 АО «Казахтелеком» СТ АО 80429 – 1/029 – 2024 (Приказ №39 от 20.02.2024г)</t>
  </si>
  <si>
    <t>В помещении гермозоны перед СЩ напряжением выше 42 В переменного тока отсутствуют резиновый диэлектрический коврик</t>
  </si>
  <si>
    <t xml:space="preserve">В помещении монтерской комнаты аптечка первой медицинской помощи имеет истекший срок годности </t>
  </si>
  <si>
    <t>Журнал учета выдачи нарядов-допусков не скреплен печатью</t>
  </si>
  <si>
    <t>Управление документированной информацией, утверждена Приказом АО «Казахтелеком» КТ/ДП-01-23-01 от 03.12.2024г. № 320 п.26</t>
  </si>
  <si>
    <t xml:space="preserve">В нарядах-допусках №140, №141 пункт продление наряда-допуска не указано время начала работ </t>
  </si>
  <si>
    <t>Журнал регистрации инструктажа по пожарной безопасности не скреплен печатью</t>
  </si>
  <si>
    <t>В силовых щитах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</si>
  <si>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Складские помещения не отнесены к к взрыво- или пожароопасным категориям, отсутствуют таблички</t>
  </si>
  <si>
    <t>Отсутствуют схема и знаки движения транспортных средств по территории ЛТУ</t>
  </si>
  <si>
    <t>Пункт 1072 Приказа Министра по чрезвычайным ситуациям Республики Казахстан от 21.02.2022 года № 55. «Об утверждении Правил пожарной безопасности».</t>
  </si>
  <si>
    <t>Подпункт 1), пункт 1, ст.181; подпункт 1), пункт 2, ст.182 Трудового кодекса Республики Казахстан</t>
  </si>
  <si>
    <t>При входе в сервис-бюро отслаивается плитка на крыльце. Не установлен эл. подъемник</t>
  </si>
  <si>
    <t>Подпункт 15), пункт 2, ст.182 Трудового кодекса Республики Казахстан</t>
  </si>
  <si>
    <t>01.06.2026г.</t>
  </si>
  <si>
    <t>п.п. 1) ст. 184 Трудового Кодекса  РК н от 23.11.2015 года
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п.31</t>
  </si>
  <si>
    <t>В гаражах №1,№2 отсутствует информация об ответственных лицах за состояние пожарной безопасности</t>
  </si>
  <si>
    <t>Пункта 6.6. Правил пожарной безопасности в АО «Казахтелеком» (СТ АО 80429 – 1/038 – 2024).</t>
  </si>
  <si>
    <t>В гаражах №1,№2 огнетушители установлены на полу</t>
  </si>
  <si>
    <t>Пункта 6.8. Правил пожарной безопасности в АО «Казахтелеком» (СТ АО 80429 – 1/038 – 2024).</t>
  </si>
  <si>
    <t>Автомобиль ВАЗ-21214 г/н 253YN02 порошковый огнетушитель оборудован без гибкого шланга или сопла</t>
  </si>
  <si>
    <t>Пункт 3.21 СТ РК ГОСТ Р 51057-2005 «Техника пожарная. Огнетушители переносные. Общие технические требования. Методы испытаний»</t>
  </si>
  <si>
    <t>Автомобили ВАЗ-21214 г/н 253YN02, УАЗ г/н 479YТ02  не работают передние правые габариты; автомобиль ВАЗ-21214 г/н 253YN02 не работает фара ближнего света</t>
  </si>
  <si>
    <t>Автомобиль УАЗ г/н 479YТ02 просрочена аптечка первой медицинской помощи</t>
  </si>
  <si>
    <t>Нарушение требований пункта 38, главы 7, Приложение к Основным положениям по допуску транспортных средств к эксплуатации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схемам.</t>
  </si>
  <si>
    <t>Автомобиль УАЗ г/н 479YТ02 не работает ручной тормоз</t>
  </si>
  <si>
    <t>Нарушение требований пункта 7, главы 1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</t>
  </si>
  <si>
    <t>Подпункт 4), пункт 2, ст.182 Трудового кодекса Республики Казахстан</t>
  </si>
  <si>
    <t>П. 6.8 «Требования к санитарно-гигиеническим помещениям в филиалах АО "Казахтелеком" СТ АО 80429 – 1/019 –2024</t>
  </si>
  <si>
    <t>Способ прокладки кабелей в кабинете главного специалиста не соответствует требованиям пожарной безопасности, ПУЭ</t>
  </si>
  <si>
    <t xml:space="preserve">Коммерческому директору В2С сегмента Северного региона
Ляпуновой А.В. </t>
  </si>
  <si>
    <t>Не актуальны некоторые инструкции по БиОТ по видам работ</t>
  </si>
  <si>
    <t>Приказ Министра здравоохранения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работодателем" пункт 19</t>
  </si>
  <si>
    <t>В ходе проверки</t>
  </si>
  <si>
    <t>Пункт 5, ст.184 Трудового кодекса Республики Казахстан</t>
  </si>
  <si>
    <t>Складские помещения материал не упорядочен, нарушаются санитарные требования</t>
  </si>
  <si>
    <t>Приказ Министра здравоохранения РК от 3 августа 2021 года №КР ДСМ-72, параграф 2</t>
  </si>
  <si>
    <t>На монтерских когтях электромонтера Аверина АВ. затуплены шипы</t>
  </si>
  <si>
    <t xml:space="preserve">Распоряжение №200 от 03.09.2025г.(приложение 1)
Правила по безопасности и охране труда при работе на воздушных линиях связи. Пункт 20
</t>
  </si>
  <si>
    <t>28.04.2026г.</t>
  </si>
  <si>
    <t>Электромонтер Раббаниев Р.Р. не ознакомлен с поадресным списком аварийных опор</t>
  </si>
  <si>
    <t xml:space="preserve">Распоряжение №200 от 03.09.2025г.(приложение 1)
Правила по безопасности и охране труда при работе на воздушных линиях связи. Пункт 84
</t>
  </si>
  <si>
    <t>Электромонтер Раббаниев Р.Р. не ознакомлен со списком опасных пересечений</t>
  </si>
  <si>
    <t xml:space="preserve">Приказ ЦА АО «Казахтелеком» № 262 от 14.11.18г.
Правила по БиОТ на ВЛС СТ АО 80429 – 1/012 – 2018, п. 11.1.
</t>
  </si>
  <si>
    <t>Дизельная неверно определена категория взрыво- или пожароопасного помещения</t>
  </si>
  <si>
    <t>Переносные БГА не укомплектованы переносными заземлениями</t>
  </si>
  <si>
    <t>Приказ Министра энергетики РК от 19 марта 2015 года №222 "Правила техники безопасности при эксплуатации электроустановок потребителей" Глава 15, параграф 4</t>
  </si>
  <si>
    <t>ЦТПСР: отсутствуют на видном месте с ознакомлением работников графики проведения 2 и 3 ступеней четырехступенчатого контроля за состоянием безопасности и охраны труда в филиалах АО «Казахтелеком». Памятки 1,2 и 3 ступени не актуальны</t>
  </si>
  <si>
    <t>Стандарт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31.10.2025, пункт 5.1.7</t>
  </si>
  <si>
    <t>ЦТПСР: не все инструкции по БиОТ актуализированы</t>
  </si>
  <si>
    <t>П. 19 Правила разработки, утверждения и пересмотра инструкции по безопасности охране труда работодателем Утверждены приказом Министра здравоохранения и социального развития Республики Казахстан от 30 ноября 2015 года № 927</t>
  </si>
  <si>
    <t>ЦТПСР: в силовых щитах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</si>
  <si>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ЦТПСР: у работников отсутствует инструмент с изолирующими рукоятками</t>
  </si>
  <si>
    <t>Подпункт4), пункт 2, ст.182 Трудового кодекса Республики Казахстан</t>
  </si>
  <si>
    <t>У всех работников инструмент с диэлектрическими рукоятками не прошел периодическое испытание</t>
  </si>
  <si>
    <t>Пункт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 АО «Казахтелеком» СТ АО 80429 – 1/029 – 2024 (Приказ №39 от 20.02.2024г</t>
  </si>
  <si>
    <t>Работа бригады по подвеске оптико-волоконного кабеля: не применяется сигнальный жилет при работе вблизи а/м дорог</t>
  </si>
  <si>
    <t xml:space="preserve">Распоряжение №200 от 03.09.2025г.(приложение 1)
Правила по безопасности и охране труда при работе на воздушных линиях связи. Пункт 17, подпункт 6
</t>
  </si>
  <si>
    <t xml:space="preserve">Повторно:
Отсутствует указатель пункта сбора в случае чрезвычайной ситуации
</t>
  </si>
  <si>
    <t xml:space="preserve">Повторно:
Отсутствуют схема движения транспортных средств и пешеходов по территории
</t>
  </si>
  <si>
    <t xml:space="preserve">Повторно:
С территории не вывозится мусор, горючие материалы
</t>
  </si>
  <si>
    <t xml:space="preserve">Повторно:
В ящике на пожарном щите (территория, цокольный этаж) недостаточное количество песка. Гаражный бокс №1 на ПЩ отсутствует песок
</t>
  </si>
  <si>
    <t>В гаражном боксе №2 находятся канистры с ЛВЖ</t>
  </si>
  <si>
    <t>Приказ МЧС РК от 21.02.2022 года №55  п.1202</t>
  </si>
  <si>
    <t>Не удалены следы разлива ГСМ в гаражных боксах</t>
  </si>
  <si>
    <t>Нарушение требований пункта 1073 Приказ Министра по чрезвычайным ситуациям Республики Казахстан от 21 февраля 2022 года № 55 Об утверждении Правил пожарной безопасности</t>
  </si>
  <si>
    <t xml:space="preserve">Повторно:
Отсутствуют паспорта от завода-изготовителя на котельные установки
</t>
  </si>
  <si>
    <t xml:space="preserve">Повторно:
Не проведены освидетельствования котельной установки. Отсутствует информация о проведении освидетельствования
</t>
  </si>
  <si>
    <t xml:space="preserve">Повторно:
Отсутствуют паспорт на резервуар для хранения дизтоплива
</t>
  </si>
  <si>
    <t>Не заполняются чек-лист (листы проверки) перед выпуском ТС на линию</t>
  </si>
  <si>
    <t>Нарушение требований пункта 7.1. Приказ №141 от 27.05.2024 г. Стандарт по обеспечению безопасной эксплуатации ТС АО "Казахтелеком"</t>
  </si>
  <si>
    <t>Склад ГСМ на двери отсутствует табличка взрывопожароопасной категории</t>
  </si>
  <si>
    <t xml:space="preserve">Центральный вход на крыльце разрушается плитка, риск спотыкания и падения </t>
  </si>
  <si>
    <t xml:space="preserve">Повторно:
Отсутствует в душевой резиновые или пластиковые коврики, полки для размещения банных принадлежностей
</t>
  </si>
  <si>
    <t>Журнал регистрации инструктажа по пожарной безопасности ведется некорректно, в графе вид инструктажа не указано, какой инструктаж проведен</t>
  </si>
  <si>
    <t>Тактильная плитка не закреплена к полу. Риск подскальзывания и падения посетителей</t>
  </si>
  <si>
    <t>Подпункт 15, пункт 2, статьи 182 Трудового кодекса Республики Казахстан</t>
  </si>
  <si>
    <t>Не работает кнопка-вызов для посетителей с ограниченными возможностями</t>
  </si>
  <si>
    <t>Не предоставлен приказ/распоряжение о назначении ответственных лиц по СП за исправное состояние, сохранность, проведение испытаний и проверок переносных электроинструментов и приспособлений к ним.</t>
  </si>
  <si>
    <t>п.580 приказа Министра энергетики РК от 19.03.2015 года № 222 «Об утверждении Правил техники безопасности при эксплуатации электроустановок потребителей».</t>
  </si>
  <si>
    <t>08.05.2026 г.</t>
  </si>
  <si>
    <t>В каб. 201 в шахте место ввода/вывода провода сигнализации не загерметизировано и нет таблички на двери.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</si>
  <si>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п.31.</t>
  </si>
  <si>
    <t>На двери шахты в кабинете начальника ЦТПСР отсутствует информация о категории помещения и ответственных лицах.</t>
  </si>
  <si>
    <t>п. 6.6 Правил пожарной безопасности в АО «Казахтелеком» (СТ АО 80429 – 1/038 – 2024).</t>
  </si>
  <si>
    <t>Лаборатория каб. 209 на пылесосе нет бирки с инвентарным номером и датой проведения испытания.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</si>
  <si>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 п.84</t>
  </si>
  <si>
    <t>Переносные удлинители не проходили проверку и испытание.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</si>
  <si>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 п.86.</t>
  </si>
  <si>
    <t>Гараж № 3 требуется ремонт пола.</t>
  </si>
  <si>
    <t>ст.181 Трудового кодекса РК.</t>
  </si>
  <si>
    <t>Гардеробная каб. 215 – коробки на шкафах, на потолке следы потеков воды, свисает панель на потолке.</t>
  </si>
  <si>
    <t>п.6.12 «Требования к санитарно-гигиеническим помещениям в филиалах АО "Казахтелеком"»
 СТ АО 80429 – 1/019 –2024.</t>
  </si>
  <si>
    <t>На д/э ковриках нет даты периодического осмотра.</t>
  </si>
  <si>
    <t>п. 3 Примечания к Приложению В «Правил по безопасности и охране труда при работе в помещениях с установленным телекоммуникационным оборудованием» (распоряжение ЦА №200 от 03.09.2025 г.).</t>
  </si>
  <si>
    <t>Места расположения огнетушителей не обозначены.</t>
  </si>
  <si>
    <t>Приказ Министра ЧС РК от 21 февраля 2022 года №55 «Правила пожарной безопасности», Глава 1 пункт 18; глава 10 пункт 12, Приложение 3 "минимальный объем необходимых первичных средств пожаротушения".</t>
  </si>
  <si>
    <t>Часть инструкций по БиОТ не актуализированы.</t>
  </si>
  <si>
    <t>Приказ Министра здравоохранения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работадателем" пункт 19.</t>
  </si>
  <si>
    <t>Не предоставлен приказ/распоряжение о назначении ответственных лиц по проведению механических испытаний лестниц-стремянок, когтей и лазов.</t>
  </si>
  <si>
    <t>Приказ Министра энергетики РК от 16 марта 2015 года №204 "Правила безопасности при работе с инструментами и приспособлениями", Параграф 3 Главы 2. пункт 70./"Правила по безопасности и охране труда при работах на кабельных линиях связи" АО «Казахтелеком», приложение 1.</t>
  </si>
  <si>
    <t>На диэлектрических ковриках нет номеров и информации о дате следующего осмотра.</t>
  </si>
  <si>
    <t>пункта 3 Примечания к Приложению В «Правил по безопасности и охране труда при работе в помещениях с установленным телекоммуникационным оборудованием» (распоряжение ЦА №200 от 03.09.2025 г.).</t>
  </si>
  <si>
    <t>Душевая, 2-этаж: в кабинках отсутствуют противоскользящие коврики, скамейки и вешалка для одежды. В кабинках сломаны настенные держатели душевого шланга, в одной кабине душевой шланг неисправный.</t>
  </si>
  <si>
    <t>08.05.2026г</t>
  </si>
  <si>
    <t>Кабинет СГ: Требуется замена линолеума на полу в рабочей зоне специалистов СГ. Риск спотыкания и падения работников</t>
  </si>
  <si>
    <t>п.3, п.17 ст.22 Трудового кодекса РК</t>
  </si>
  <si>
    <t>На потолке тамбура парадного входа в здание сыплется штукатурка, просачивается вода</t>
  </si>
  <si>
    <t>В плане эвакуации не отображено место сбора людей, не указано расположение телефона для вызова пожарной команды.  Требуется обновление</t>
  </si>
  <si>
    <t>Пункт 18 Глава 1 Правила пожарной Пункт 6.1.2, 8.2 СТ РК 1487-2006</t>
  </si>
  <si>
    <t>Отсутствуют знаки на местах установки огнетушителей</t>
  </si>
  <si>
    <t>П.18 Правила пожарной безопасности, утв. Приказом Министра по чрезвычайным ситуациям Республики Казахстан от 21 февраля 2022 года № 55</t>
  </si>
  <si>
    <t>Над выходом  во двор ступеньки находятся в аварийном состоянии, требуется ремонт</t>
  </si>
  <si>
    <t xml:space="preserve">п.3, п.17 ст.22 Трудового кодекса РК </t>
  </si>
  <si>
    <t xml:space="preserve">п.1215 Правила пожарной безопасности №55 от 21.02.2022 года </t>
  </si>
  <si>
    <t>На воротах стояночных боксов №№1,2,3 отсутствуют знаки габаритов ворот</t>
  </si>
  <si>
    <t>Пункт 17 Глава 1 Правила пожарной безопасности №55 от 21.02.2022 года</t>
  </si>
  <si>
    <t>В кабинетах медицинского освидетельствования работников не предусмотрена кварцевая  лампа, отсутствует  график кварцевания, график генеральной уборки помещения</t>
  </si>
  <si>
    <t>Санитарные правила № 174 от 28.02.2015г..</t>
  </si>
  <si>
    <t>Сушильный  шкаф не подключен к системе вентиляции здания</t>
  </si>
  <si>
    <t>Пункт 66 статьи 1 Трудового Кодекса Республики Казахстан</t>
  </si>
  <si>
    <t xml:space="preserve">Требование пункта 7.7.1. Стандарт по обеспечению безопасной эксплуатации транспортных средств в АО "Казахтелеком" (СТ АО 80429-1/022-2025). </t>
  </si>
  <si>
    <t>На лестничном пролете между 1м и 2м этажами осыпается штукатурка</t>
  </si>
  <si>
    <t>В ящике пожарного щита внутреннего двора отсутствует песок</t>
  </si>
  <si>
    <t>с. Карасу</t>
  </si>
  <si>
    <t>ЦЭиК  Не обновлен титульный лист Журнала четырехступенчатого контроля за состоянием безопасности и охраны труда</t>
  </si>
  <si>
    <t xml:space="preserve">В силовом щитке  РШ на внутренней крышке не обновлена схема соединения </t>
  </si>
  <si>
    <t xml:space="preserve">Присутствуют посторонние предметы: проволока, доски Существует вероятность травмирования рабочего персонала. </t>
  </si>
  <si>
    <t xml:space="preserve">ТК РК Статья 22. Основные права и обязанности работника пп.17 </t>
  </si>
  <si>
    <t xml:space="preserve">В гараже имеется не изолированный кабель </t>
  </si>
  <si>
    <t xml:space="preserve">ПУЭ РК.375 </t>
  </si>
  <si>
    <t>Опора № 154 устройство заземления  выполнено с нарушениями</t>
  </si>
  <si>
    <t>п. 40 Правила по безопасности и охране труда при работах на воздушных линиях связи Приложение 1</t>
  </si>
  <si>
    <t>Опора № 154/1 контактирует с проводом ЛЭП-0,4 кВ</t>
  </si>
  <si>
    <t>п. 47 Правила по безопасности и охране труда при работах на воздушных линиях связи Приложение 1</t>
  </si>
  <si>
    <t>Составлена СЗ на спецтехнику</t>
  </si>
  <si>
    <t>Опора № 84 в наличии аварийная подпора, не отмеченная  соответствующими знаками.</t>
  </si>
  <si>
    <t xml:space="preserve">п. 82 Правила по безопасности и охране труда при работах на воздушных линиях связи Приложение 1 </t>
  </si>
  <si>
    <t>Опора № 148 в наличии аварийная опора, не отмеченная  соответствующими знаками.</t>
  </si>
  <si>
    <t>Опора № 85 в наличии аварийная подпора, не отмеченная  соответствующими знаками.</t>
  </si>
  <si>
    <t>п. 82 Правила по безопасности и охране труда при работах на воздушных линиях связи Приложение 2</t>
  </si>
  <si>
    <t>Опора № 98 в наличии аварийная ж/б пристава, не отмеченная  соответствующими знаками.</t>
  </si>
  <si>
    <t>п. 82 Правила по безопасности и охране труда при работах на воздушных линиях связи Приложение 3</t>
  </si>
  <si>
    <t>20.05.2026г.</t>
  </si>
  <si>
    <t>В гараже 1 и помещении архива отсутствует пожарная сигнализация.</t>
  </si>
  <si>
    <t>п.864, 865, 867, 868 Правил обеспечения промышленной безопасности при эксплуатации оборудования, работающего под давлением</t>
  </si>
  <si>
    <t>Отсутствует информация о проведении обследования специализированной экспертной организацией котла № 6721 год выпуска 2008, так как закончился  нормативный срок службы</t>
  </si>
  <si>
    <t>ст. 73 Закона Республики Казахстан «О гражданской защите» №188-V от 11.04.2014</t>
  </si>
  <si>
    <t>У Инсталлятора Цыбарта С.В. на момент проверки не было индикатора.</t>
  </si>
  <si>
    <t>В журнале учета инструктажей по пожарной безопасности имеются исправления</t>
  </si>
  <si>
    <t xml:space="preserve">Начальнику центра ЦРСТС ДКБ  Купбаеву  Б.А. </t>
  </si>
  <si>
    <t>Инженер Стерхов Е.А. во время проверки  был без спец обуви.</t>
  </si>
  <si>
    <t>Отсутствует ознакомления с приказом «О назначении ответственных лиц по наряду-допуску» сотрудников Шайкенова А.О., Кусаинова Д.Н.</t>
  </si>
  <si>
    <t>п. 45 «Интегрированная система менеджмента. Управление документированной информацией», Приказ АО "Казахтелеком" № 9 от 02.02.2026.</t>
  </si>
  <si>
    <t>29.05.2026г.</t>
  </si>
  <si>
    <t>В наряде № 326 от 31.03.26г. не верно проставлена дата выдачи наряда.</t>
  </si>
  <si>
    <t>п. 14 «Правил производства работ в условиях повышенной опасности по нарядам-допускам» Распоряжение №282 от 02.12.2025 г.</t>
  </si>
  <si>
    <t>В мастерской таблички на стеллажах не соответствуют рекомендованной форме.</t>
  </si>
  <si>
    <t>Отсутствует ознакомления сотрудников с «Приказом о назначении ответственных лиц за пожарную безопасность»</t>
  </si>
  <si>
    <t>Отсутствует ознакомления сотрудников с «Приказом о назначении ответственных  лиц за проведение периодических испытаний и проверок электроинструмента »</t>
  </si>
  <si>
    <t>Отсутствует ознакомления инженера Бейсембаева А.К. с инструкцией по безопасности и охране труда при работе с мотопомпой.</t>
  </si>
  <si>
    <t>п.5.5 Сборник инструкций по безопасности и охране труда по видам работ в подразделениях филиалов АО «Казахтелеком» СТ АО 80429 – 1/029 – 2024</t>
  </si>
  <si>
    <t>Отсутствует ознакомления сотрудников с «Приказом о создании комиссии по проведению 2,3 ступеней 4-ех ступенчатого контроля »</t>
  </si>
  <si>
    <t>Не предоставлен  «Приказ о назначении ответственных лиц за пожарную безопасность»</t>
  </si>
  <si>
    <t>п. 4 Правил пожарной безопасности. Приказ Министра по ЧС РК № 55 от 21.02.2022</t>
  </si>
  <si>
    <t>В каб. 310  отсутвует бирка с указанием напряжения 220В на выключателе.</t>
  </si>
  <si>
    <t>У инженера Серикбаева Т.М. на отвертке отсутствует бирка с датой испытания.</t>
  </si>
  <si>
    <t>Пункт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АО «Казахтелеком» СТ АО 80429 – 1/029 – 2024 (Приказ №39 от 20.02.2024г)</t>
  </si>
  <si>
    <t>Отсутствует ознакомление сотрудников с «Политикой по пожарной безопасности» и «Политикой АО «Казахтелеком»(</t>
  </si>
  <si>
    <t>В нарядах-допусках выданных до 20.04, на производство работ в кабельной канализации, нет записей в п.5.4( о взятии проб воздуха)</t>
  </si>
  <si>
    <t>п. 5.4 Приложения 3 «Правил производства работ в условиях повышенной опасности по нарядам-допускам» (распоряжение ЦА №282 от 02.12.2025г)</t>
  </si>
  <si>
    <t>На отбойном молотке отсутствует бирка со сроком испытания.</t>
  </si>
  <si>
    <t>п. 39 Приказа Министра энергетики Республики Казахстан от 16 марта 2015 года № 204</t>
  </si>
  <si>
    <t>Отсутствует ознакомление ст.электромеханика Аманкелді Т. с «Приказом по проведению весеннего осмотра опор и ж/б пристав»</t>
  </si>
  <si>
    <t>По наряду-допуску №32 от 30.12.25г проведен неверный инструктаж (повторный)</t>
  </si>
  <si>
    <t>п.57 Правила проведения обучения, инструктирования и проверки знаний работников АО «Казахтелеком» по вопросам безопасности и охраны труда. Распоряжение № 253 от 31.10.2025 п.31 Правила производства работ в условиях повышенной опасности по нарядам-допускам АО "Казахтелеком" Распоряжение №282 от 02.12.2025 г.</t>
  </si>
  <si>
    <t>В наряде-допуске №33 от 05.01.26г не полный состав бригады(не соответствует с журналом инструктажей )</t>
  </si>
  <si>
    <t>п.30.1 Правила производства работ в условиях повышенной опасности по нарядам-допускам АО "Казахтелеком" Распоряжение №282 от 02.12.2025 г.</t>
  </si>
  <si>
    <t>Не проведен инструктаж по пожарной безопасности за 2 квартал.</t>
  </si>
  <si>
    <t>п.51 Правила проведения обучения, инструктирования и проверки знаний работников АО «Казахтелеком» по вопросам безопасности и охраны труда. Распоряжение № 253 от 31.10.2025</t>
  </si>
  <si>
    <t>Отсутствует ознакомление сотрудников с «Приказом об утверждении состава комиссии по проведению 2,3 ступеней 4-ех ступенчатого контроля»</t>
  </si>
  <si>
    <t>п. 45 «Интегрированная система менеджмента. Управление документированной информацией», Приказ АО "Казахтелеком" № 9 от 02.02.2026</t>
  </si>
  <si>
    <t>Приложение  А «Требования к эксплуатации стеллажей» приказ АО «Казахтелеком» № 124 от 13 мая 2024 года №124</t>
  </si>
  <si>
    <t>Деревянные конструкции стеллажей не обработаны огнестойкой жидкостью.</t>
  </si>
  <si>
    <t>У электромеханика Прокофьева Э. не исправен инструмент (обнаружен люфт головки молотка)</t>
  </si>
  <si>
    <t>п.2.3,2.4 Сборник инструкций по безопасности и охране труда по профессиям подразделений филиалов АО «Казахтелеком» СТ АО 80429 – 1/030 – 2024. Приказ № 39 от 20.02.2024</t>
  </si>
  <si>
    <t>В каб.309 отсутствует аптечка первой мед. помощи.</t>
  </si>
  <si>
    <t>п. 90 Правила по безопасности и охране труда при работе в помещениях с установленным телекоммуникационным оборудованием (распоряжение ЦА №200 от 03.09.2025 г)</t>
  </si>
  <si>
    <t>Отсутствует ознакомление сотрудников с «Перечнем работ с повышенной опасностью»</t>
  </si>
  <si>
    <t>Отсутствует ознакомление сотрудников с «Приказом о назначении ответственных лиц по наряду-допуску»</t>
  </si>
  <si>
    <t>На складе ЦРК не исправна лампа освещения (1 из 2)</t>
  </si>
  <si>
    <t>п. 75-77, глава 3 Приказ Министра здравоохранения Республики Казахстан от 3 августа 2021 года № ҚР ДСМ-72 Об утверждении Санитарных правил "Санитарно-эпидемиологические требования к зданиям и сооружениям производственного назначения"</t>
  </si>
  <si>
    <t>Отсутствует электрическая розетка для подключения кондиционера(питание осуществляется через удлинитель)</t>
  </si>
  <si>
    <t>КСУ На электрощите сломана крышка, нет однолинейной схемы.</t>
  </si>
  <si>
    <t>п. 399 Приказ Министра энергетики Республики Казахстан от 30 марта 2015 года № 246 Об утверждении Правил технической эксплуатации электроустановок потребителей</t>
  </si>
  <si>
    <t>Не все диэлектрические ковры пронумерованы</t>
  </si>
  <si>
    <t>Примечание 3 приложения B «Правил по безопасности и охране труда при работе в помещениях с установленным телекоммуникационным оборудованием» (распоряжение АО «Казахтелеком»  №253 от 31.10.2025г)</t>
  </si>
  <si>
    <t>Не на всех диэлектрических ковриках есть бирка с датой периодического осмотра.</t>
  </si>
  <si>
    <t>п. 7 Приложения В «Правил по безопасности и охране труда при работе в помещениях с установленным телекоммуникационным оборудованием» (распоряжение АО «Казахтелеком»  №253 от 31.10.2025г)</t>
  </si>
  <si>
    <t>Отсутвует табличка с указанием ответсвенного лица за технику безопаснсти  и пожарную безопасность.</t>
  </si>
  <si>
    <t>п. 17 Приказа Министра по чрезвычайным ситуациям Республики Казахстан от 21февраля 2022 года № 55 Об утверждении Правил пожарной безопасности</t>
  </si>
  <si>
    <t>Не исправны лампы освещения (2 из 4)</t>
  </si>
  <si>
    <t>Стремянка №2, №4 с истекшим сроком испытания(20.12.25г.)</t>
  </si>
  <si>
    <t>п.1.8 Инструкция по безопасности и охране труда при работе на лестницах и стремянках. Сборник инструкций Приказ № 39 от 20.02.2024</t>
  </si>
  <si>
    <t>На РЩ нет обозначений «РЩ 220В , предупреждающего знака высокого напряжения»»</t>
  </si>
  <si>
    <t>В боксе рядом со складом оборваны провода пожарной сигнализации</t>
  </si>
  <si>
    <t>Смотровая яма не облицована плиткой. На дне смотровой ямы лежит мусор.</t>
  </si>
  <si>
    <t>Электрическая розетка сломана, оголены провода</t>
  </si>
  <si>
    <t>п.п.163 Правила технической эксплуатации электроустановок потребителей. Приказ Министра энергетики Республики Казахстан от 30 марта 2015 года № 246.</t>
  </si>
  <si>
    <t>Отсутсвует схема расстановки автотранспорта и указателей путей движения ТС к эвакуационным выездам.</t>
  </si>
  <si>
    <t>В гаражном боксе №2 на РЩ нет обозначений «РЩ 220В , предупреждающего знака высокого напряжения»».Нет однолинейной схемы. Свободный доступ.</t>
  </si>
  <si>
    <t>п.399 приказа Министра энергетики Республики Казахстан от 30 марта 2015 года № 246 Об утверждении Правил технической эксплуатации электроустановок потребителей</t>
  </si>
  <si>
    <t>Выгорела табличка с указанием  категории помещения и ответвенных лиц за пожарную безопасность.</t>
  </si>
  <si>
    <t>п. 17, п. 357 «Правила пожарной безопасности», утвержденные приказом Министра по ЧС РК от 21.02. 2022 г. № 55.</t>
  </si>
  <si>
    <t>На РЩ нет обозначений «РЩ 220В , предупреждающего знака высокого напряжения»».Нет однолинейной схемы. Свободный доступ.</t>
  </si>
  <si>
    <t>Отсутствует световой знак пожарной безопасности «ВЫХОД»</t>
  </si>
  <si>
    <t>п.6, п.24, Правил пожарной безопасности, утв. Приказом Министра по ЧС РК от 21.02.2022 года № 55.</t>
  </si>
  <si>
    <t>Оборваны провода пожарной сигнализации</t>
  </si>
  <si>
    <t>На цокольном этаже сушильные шкафы не подключены к системе вентиляции</t>
  </si>
  <si>
    <t>На цокольном этаже на месте электрической розетки оголены провода</t>
  </si>
  <si>
    <t>Отсутствуют на видных местах планы эвакуации</t>
  </si>
  <si>
    <t>п.12 Правила пожарной безопасности, утв. Приказом Министра по чрезвычайным ситуациям Республики Казахстан от 21 февраля 2022 года № 55</t>
  </si>
  <si>
    <t>У начальника цеха Сексембаева Е.Б. отсутствует сертификат об обучении по 40часовой программе.</t>
  </si>
  <si>
    <t>п.19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 (приказ Министра здравоохранения и социального развития Республики Казахстан от 25 декабря 2015 года № 1019)</t>
  </si>
  <si>
    <t>с.Пресновка</t>
  </si>
  <si>
    <t>У электромонтера линейных сооружений электросвязи Рамазанова Р.А. и кабельщика-спайщика Горобченко В.Н.инструмент с диэлектрическими рукоятками (утики) не прошли периодическое испытание.</t>
  </si>
  <si>
    <t>Нарушение требований пункта 3.14 Инструкции по безопасности и охране труда при работе с ручным инструментом №12 Стандарта АО «Казахтелеком» Сборник инструкций по безопасности и охране труда по видам работ в подразделениях филиалов АО «Казахтелеком» СТ АО 80429 – 1/029 – 2024 (Приказ №39 от 20.02.2024г)</t>
  </si>
  <si>
    <t>18.05.2026г.</t>
  </si>
  <si>
    <t>Дверь не обита металлическим листом</t>
  </si>
  <si>
    <t>Нарушение требований пункта 81, параграфа1, главы 3 Приказа Министра культуры и спорта Республики Казахстан от 25 августа 2023 года № 235. «Об утверждении Правил приема, хранения, учета и использования документов Национального архивного фонда и других архивных документов ведомственными и частными архивами»</t>
  </si>
  <si>
    <t>Отсутствуют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</si>
  <si>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>Нарушение требований пункта 17 приказа Министра по ЧС РК № 55 от 21.02.2022 «Об утверждении Правил пожарной безопасности»</t>
  </si>
  <si>
    <t>Нарушение требований Инструкции по применению гигрометра ВИТ-2</t>
  </si>
  <si>
    <t>У огнетушителя марки ОП-5 стрелка манометра находятся в красной зоне.</t>
  </si>
  <si>
    <t>Имеется свободный доступ в электрический РЩ</t>
  </si>
  <si>
    <t>Нарушение требований пункта 26 приказа Министра энергетики РК от 31 марта 2015 года № 253 «Об утверждении Правил техники безопасности при эксплуатации электроустановок».</t>
  </si>
  <si>
    <t>Не актуализирован перечень инструкций по БиОТ</t>
  </si>
  <si>
    <t>Электромонтер ЛСЭ Рамазанов Р.А.не прошел повторный инструктаж на второй квартал по пожарной безопасности</t>
  </si>
  <si>
    <t>Электромонтер ЛСЭ Рамазанов Р.А.не прошел повторный инструктаж по БиОТ на второй квартал</t>
  </si>
  <si>
    <t>В наряде-допуске на выполнение работ повышенной опасности № 22 от 06.04.2026г. в пункте 10 отсутствует подпись производителя работ электромеханика ЛССиАУ Карташова А.А.</t>
  </si>
  <si>
    <t>В журнале регистрации выдачи технологических карт на производство работ отсутствует дата возврата технологической карты №15 от 10.03.2026г.</t>
  </si>
  <si>
    <t>В журнал учета такелажных средств, механизмов и приспособлений - нет записи результата испытаний монтерских когтей и поясов</t>
  </si>
  <si>
    <t>Приложение А «Регламента
 обеспечения специальной одеждой, специальной обувью и средствами индивидуальной защиты работников АО «Казахтелеком» (распоряжение ЦА №271 от 19.11.2025г)</t>
  </si>
  <si>
    <t>Не актуализированы технологические карты организации труда (2018г.)</t>
  </si>
  <si>
    <t>Не обеспечено открывание дверей без ключа с внутренней стороны (в случае эвакуации)</t>
  </si>
  <si>
    <t>Приказ Министра энергетики РК от 20 марта 2015 года №230 "Правила устройства электроустановок" пункт 1597 Параграф 3 Глава 22.</t>
  </si>
  <si>
    <t>29.05.2026г</t>
  </si>
  <si>
    <t>Коммерческому директору В2С сегмента Северного региона Ляпуновой А.В.</t>
  </si>
  <si>
    <t>Не предоставлено ознакомление работников с «Жизненно важными правилами».</t>
  </si>
  <si>
    <t>15.05.2026г</t>
  </si>
  <si>
    <t>Журнал второй ступени четырехступенчатого контроля не прошит, не скреплен печатью, не пронумерован.</t>
  </si>
  <si>
    <t>25.05.2026г</t>
  </si>
  <si>
    <t>Пожарный кран не проверяется  на водоотдачу, не перематывается пожарный рукав.</t>
  </si>
  <si>
    <t>Нарушение требований пункта 1585 Приказа Министра по чрезвычайным ситуациям Республики Казахстан от 21.02.2022 года № 55. «Об утверждении Правил пожарной безопасности»</t>
  </si>
  <si>
    <t>Отсутствует схема и знаки передвижения транспортных средств по территории.</t>
  </si>
  <si>
    <t>п. 5.4.4.8 СН РК 3.02-08-2013,
  п. 102 приказ №ҚР ДСМ 72 от 03.08.2021</t>
  </si>
  <si>
    <t>В тамбуре санузла на втором этаже не установлены электрополотенца и не предусмотрены бумажные полотенца.</t>
  </si>
  <si>
    <t>Нарушение требований пункта 105 приказ №ҚР ДСМ 72 от 03.08.2021</t>
  </si>
  <si>
    <t>В комнате приема пищи отсутствует умывальник для мытья рук.</t>
  </si>
  <si>
    <t>На территории отсутствует ограждение участка резервуара с дизтопливом.</t>
  </si>
  <si>
    <t>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параграф 13.</t>
  </si>
  <si>
    <t>Помещение АСО не оборудовано пожарной сигнализацией.</t>
  </si>
  <si>
    <t>Нарушение требований пункта 6  Приказа Министра по чрезвычайным ситуациям Республики Казахстан от 21.02.2022 года № 55. «Об утверждении Правил пожарной безопасности»</t>
  </si>
  <si>
    <t>Отсутствует приказ о назначении инженерно-технического работника за исправное состояние и безопасную эксплуатацию котлов/трубопроводов.</t>
  </si>
  <si>
    <t>Резервуар для хранения ГСМ не оборудован дыхательным клапаном.</t>
  </si>
  <si>
    <t>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глава 2 , параграф 6.</t>
  </si>
  <si>
    <t>Резервуар для хранения ГСМ не оборудован указателем уровня жидкости.</t>
  </si>
  <si>
    <t>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параграф 7.</t>
  </si>
  <si>
    <t>Автомобиль JAC, г/н 216ED02
 Стрелка манометра огнетушителя ОП2 находится в красной зоне.</t>
  </si>
  <si>
    <t>П. 6.2 Стандарта по обеспечению безопасной эксплуатации транспортных средств АО "Казахтелеком"</t>
  </si>
  <si>
    <t>13.05.2026г.</t>
  </si>
  <si>
    <t>Автомобиль УАЗ, г/н 741YT02
 Отсутствует знак аварийной остановки.</t>
  </si>
  <si>
    <t>Не заполняется чек-лист (лист проверки) перед выпуском транспортных средств на линию</t>
  </si>
  <si>
    <t>Не исправное освещение в гаражах и боксах №2,№3.</t>
  </si>
  <si>
    <t>Нарушение требований: пункта 225 Приказ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пассажиров"; пунктов 75-77, глава 3 Приказ Министра здравоохранения Республики Казахстан от 3 августа 2021 года № ҚР ДСМ-72 Об утверждении Санитарных правил "Санитарно-эпидемиологические требования к зданиям и сооружениям производственного назначения"; Приложение 3 Приказ Министра здравоохранения Республики Казахстан от 16 февраля 2022 года № ҚР ДСМ-15 Об утверждении Гигиенических нормативов к физическим факторам, оказывающим воздействие на человека</t>
  </si>
  <si>
    <t>В гаражах отсутствует информация об ответственных лицах за состояние пожарной безопасности</t>
  </si>
  <si>
    <t>В помещении дизельной отсутствует аварийное освещение</t>
  </si>
  <si>
    <t>Приказ Министра энергетики РК от 30 марта 2015 года №247, "Правила технической эксплуатации электрических станций и сетей" Глава 7 Параграф 12 пункт 903</t>
  </si>
  <si>
    <t>10.05.2026г.</t>
  </si>
  <si>
    <t>Дизельная: углекислотный огнетушитель установлен на полу, не закреплен, отсутствуют рукавицы</t>
  </si>
  <si>
    <t>«Правила пожарной безопасности», утвержденные приказом Министра по ЧС РК  от 21.02. 2022 г. № 55. Приложение 3, пункт 12</t>
  </si>
  <si>
    <t>Дизельная: аптечка первой медицинской помощи имеет истекший срок годности</t>
  </si>
  <si>
    <t>КСУ: не проводится профилактика в помещении и на оборудовании</t>
  </si>
  <si>
    <t>КСУ: не проводится первая ступень четырехступенчатого контроля</t>
  </si>
  <si>
    <t>25.05.2026г.</t>
  </si>
  <si>
    <t>ЦТПСР: не пронумерованы диэлектрические коврики, не заненсены в журнал СИЗ осмотры д/э ковриков</t>
  </si>
  <si>
    <t>ЦТПСР: в помещении гермозоны не зарметизированы места прохождения кабелей, кабельных каналов через стены не горючими материалами</t>
  </si>
  <si>
    <t>ЦТПСР ЛАЗ: аптечка первой медицинской помощи имеет истекший срок годности</t>
  </si>
  <si>
    <t>На монтерских когтях электромонтера Абылкаир Д.К. не затянуты шипы</t>
  </si>
  <si>
    <t>На металлической цепи монтерского пояса электромонтера Оспан Н.К. отсутствует защитный чехол</t>
  </si>
  <si>
    <t>В монтерской сумке электромонтера Сейдахметова А.А. не пронумерован инструмент с изолированными рукоятками</t>
  </si>
  <si>
    <t xml:space="preserve">Распоряжение №200 от 03.09.2025г.(приложение 1)
Правила по безопасности и охране труда при работе на воздушных линиях связи. Пункт 19
</t>
  </si>
  <si>
    <t xml:space="preserve">У всех работников не проводится периодическое испытание инструмента с диэлектрическими рукоятками </t>
  </si>
  <si>
    <t>Келлеровский ЛТУ: отсутствует газоанализатор для проверки подземных сооружений колодцев кабельной канализации на загазованность</t>
  </si>
  <si>
    <t>Приказ Министра энергетики Республики Казахстан от 19 марта 2015 года № 222 "Правила техники безопасности при эксплуатации электроустановок потребителей", Глава 27 параграф 5, пункт 337</t>
  </si>
  <si>
    <t>Направлена заявка</t>
  </si>
  <si>
    <t>Отсутствуют схема и знаки движения транспортных средств по территории ЛТЦ</t>
  </si>
  <si>
    <t xml:space="preserve">В административном здании ЛТЦ  план эвакуации при пожаре не актуален </t>
  </si>
  <si>
    <t>В гаражном боксе №2-3 обваливается потолок, требуется ремонт</t>
  </si>
  <si>
    <t>В гаражных боксах не работает пожарно-охранная сигнализация</t>
  </si>
  <si>
    <t>Гаражные боксы не оснащены буксирными тросами и штангами</t>
  </si>
  <si>
    <t>Водитель л/а Оганесян Р.А. не обеспечен спец.одеждой</t>
  </si>
  <si>
    <t>В душевых отсутствуют резиновые либо пластиковые коврики, полки, крючки для банных принадлежностей.</t>
  </si>
  <si>
    <t>г. Костанай</t>
  </si>
  <si>
    <t>На огнетушителях отсутствуют порядковые номера.</t>
  </si>
  <si>
    <t>Деревянные полки стеллажей на складе не обработаны огнеупорным составом.</t>
  </si>
  <si>
    <t>пп.3, п.25 «Об утверждении Технического регламента "Требования к безопасности деревянных конструкций" (Постановление Правительства РК от 26.12.2008 года № 1265)</t>
  </si>
  <si>
    <t>Журнал осмотра и испытаний стеллажей не ведется.</t>
  </si>
  <si>
    <t>глава 8 Стандарта СТ АО 80429-1/043-2024 «Требования к эксплуатации стеллажей», утв. Приказом АО «Казахтелеком» от 13.05.2024 года №124.</t>
  </si>
  <si>
    <t>Нет приказа/распоряжения о назначении ответственных за эксплуатацию стеллажей в складских помещениях.</t>
  </si>
  <si>
    <t>На стеллажах нет информационных табличек.</t>
  </si>
  <si>
    <t>п.6, п.8; приложения А, Б Стандарта СТ АО 80429-1/043-2024 «Требования к эксплуатации стеллажей», утв. Приказом АО «Казахтелеком» от 13.05.2024 года №124.</t>
  </si>
  <si>
    <t>На дверях подсобных, складских помещений, гаражных боксов по ул.Тәуелсіздік, 56 отсутствуют таблички с указанием Ф.И.О. и должности ответственного лица, категории помещения по взрыво- и пожаробезопасности.</t>
  </si>
  <si>
    <t>п. 17, п. 357 "Правила пожарной безопасности", утв. Приказом Министра по ЧС РК от 21.02. 2022 г. № 55.</t>
  </si>
  <si>
    <t>Стрелка манометра огнетушителя в архиве 4 эт. в желтой зоне.</t>
  </si>
  <si>
    <t>Приказ Министра ЧС РК от 21 февраля 2022 года №55 «Правила пожарной безопасности», Глава 1 пункт 18</t>
  </si>
  <si>
    <t>Кабинет №408 обваливается потолок. Помещение №112 свисают панели на потолке. Требуется навести порядок.</t>
  </si>
  <si>
    <t>- Трудовой кодекс РК, ст.181, п.1.;</t>
  </si>
  <si>
    <t>Гаражный бокс № 1 - следы разлива ГСМ не засыпаны. В помещении находятся посторонние предметы.</t>
  </si>
  <si>
    <t>- п.24, п.1073 "Правил пожарной безопасности", утв. Приказом Министра по ЧС РК от 21.02. 2022 г. № 55.</t>
  </si>
  <si>
    <t>Помещение склада во дворе – освещение не работает, в помещении необходимо навести порядок.</t>
  </si>
  <si>
    <t>- Приказ Министра здравоохранения РК от 03.08.2021 года № ҚР ДСМ-72 Об утверждении Санитарных правил "Санитарно-эпидемиологические требования к зданиям и сооружениям производственного назначения"; 
 -Приложение 3 Приказа Министра здравоохранения РК от 16.02.2022 года № ҚР ДСМ-15 Об утверждении Гигиенических нормативов к физическим факторам, оказывающим воздействие на человека;
 - Приказ Министра ЧС РК от 21 февраля 2022 года №55 «Правила пожарной безопасности», пункт 24 подпункт 8 раздел 1 глава 1.</t>
  </si>
  <si>
    <t>Нужно заменить табличку на подсобном помещении во дворе Аль-Фараби 71, указан уволенный сотрудник.</t>
  </si>
  <si>
    <t>п. 17, п. 357 "Правила пожарной безопасности", утвержденные приказом Министра по ЧС РК от 21.02. 2022 г. № 55.</t>
  </si>
  <si>
    <t>Нет схем и знаков передвижения транспортных средств по территории Аль-Фараби 71 и Тәуелсіздік 56.</t>
  </si>
  <si>
    <t>пп 7.7.1 СТ АО 80429-1/022-2024
 Стандарт по обеспечению безопасной эксплуатации транспортных средств АО "Казахтелеком".</t>
  </si>
  <si>
    <t>В противопожарном щите на территории Тәуелсіздік, 56 нет песка.</t>
  </si>
  <si>
    <t>п. 18., Гл. 1., приложение 3 Правил пожарной безопасности, утвержденных приказом МЧС РК от 21 февраля 2022года №55.</t>
  </si>
  <si>
    <t>АТС-28 не соблюдаются противопожарные требования при совместном размещении складских и производственных помещений.</t>
  </si>
  <si>
    <t>Приказ Министра ЧС РК от 21 февраля 2022 года №55 «Правила пожарной безопасности», пункт 1202 раздел 10 глава 1.</t>
  </si>
  <si>
    <t>Складские помещения не отнесены к взрыво- или пожароопасным категориям.</t>
  </si>
  <si>
    <t>Приказ Министра ЧС РК от 21 февраля 2022 года №55 «Правила пожарной безопасности», п.17 раздел 1 глава 1.</t>
  </si>
  <si>
    <t>Лестница возле лифта – не надлежащее состояние путей эвакуации (коридоры, переходы и.т.д.), свободный доступ к аварийному выходу загроможден. 
 Под лестницей на 1 эт. мусор.</t>
  </si>
  <si>
    <t>- Приказ Министра ЧС РК от 21 февраля 2022 года №55 «Правила пожарной безопасности», Глава 1 пункт 24, пп.10</t>
  </si>
  <si>
    <t>План эвакуации возле запасного выхода у лифта не соответствует актуальной планировке помещений и путям эвакуации.</t>
  </si>
  <si>
    <t>Решетки на окнах 1 эт. по ул. Касымханова.</t>
  </si>
  <si>
    <t>Не предоставлен приказ о назначении ответственных лиц за пожарную безопасность.</t>
  </si>
  <si>
    <t>Приказ Министра по ЧС РК № 55 от 21.02.2022 Об утверждении Правил пожарной безопасности, п. 5, подп. 1).</t>
  </si>
  <si>
    <t>п 8 приказа АО «Казахтелеком» от 13 мая 2024 года №124 Об утверждений Стандарта «Требования к эксплуатации стеллажей».</t>
  </si>
  <si>
    <t>Не предоставлен приказ об утверждении состава комиссии по проведению 2 и 3 ступеней 4-х ступенчатого контроля.</t>
  </si>
  <si>
    <t>Не предоставлена утвержденная  программа первичного инструктажа по БиОТ.</t>
  </si>
  <si>
    <t>п 44 приказа Министра здравоохранения и социального развития РК от 25.12.2015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труда“.</t>
  </si>
  <si>
    <t>п.9 приказа Министра труда и социальной защиты населения РК от 28.08.2020 года № 346. "О внесении изменений в некоторые приказы Министра здравоохранения и социального развития РК".</t>
  </si>
  <si>
    <t>п. 8 приказа Министра по ЧС РК от 9 июня 2014 года №276.</t>
  </si>
  <si>
    <t>Нет журнала учета и осмотра такелажных средств, механизмов и приспособлений.</t>
  </si>
  <si>
    <t>п.77 приказа Министра энергетики Республики Казахстан от 16 марта 2015 года №204 “Об утверждений Правил безопасности при работе с инструментами и приспособлениями”.</t>
  </si>
  <si>
    <t>Не предоставлены актуальные  инструкции по БиОТ по профессиям и видам работ.</t>
  </si>
  <si>
    <t>Не ведутся записи по первой ступени в  журнале 4-х ступенчатого контроля.</t>
  </si>
  <si>
    <t>приложение Д,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31.10.2025г</t>
  </si>
  <si>
    <t>п. 5 стандарта «Типовая программа обучения и проверки знаний по безопасности и охране труда», утвержденного распоряжением ЦА №253 от 31.10.2025 г.</t>
  </si>
  <si>
    <t>Не предоставлено ознакомление  работников с Жизненно-важными правилами.</t>
  </si>
  <si>
    <t>п. 2 приказа ЦА №201 от 13.07.2023г Об утверждении жизненно важных правил
 АО "Казахтелеком".</t>
  </si>
  <si>
    <t>Нет на видном месте памяток по проведению 1-й, 2-й, 3-й ступеней контроля, графиков проведения 2-й, 3-й ступеней контроля.</t>
  </si>
  <si>
    <t>п. 5.1.7 Правила по проведению четырехступенчатого контроля за состоянием Безопасности и охраны труда в филиалах АО «Казахтелеком» Распоряжение № 253 от 31.10.2025 г.</t>
  </si>
  <si>
    <t>Допускается хранение полиэтиленовых мешков с мусором, ветоши, посторонних предметов на лестничных площадках по Тәуелсіздік, 56.</t>
  </si>
  <si>
    <t>п.24, пп.1, 2, 8, 10 Правил пожарной безопасности, утв. Приказом Министра по ЧС РК от 21.02.2022 года № 55.</t>
  </si>
  <si>
    <t>На окнах здания по Алтынсарина 105 установлены металлические решетки, препятствующие эвакуации при пожаре.</t>
  </si>
  <si>
    <t>Приказ Министра ЧС РК от 21 февраля 2022 года №55 «Правила пожарной безопасности» пункт 24 подпункт 8 раздел 1 глава 1</t>
  </si>
  <si>
    <t>20.05.2026 г.</t>
  </si>
  <si>
    <t>Директору К ДЭСД Искакову С.К.</t>
  </si>
  <si>
    <t>Место для курения не оснащено огнетушителем/нет информации о местонахождении ближайшего огнетушителя.</t>
  </si>
  <si>
    <t>Приказ Министра ЧС РК от 21 февраля 2022 года №55 «Правила пожарной безопасности» пункт 58 раздел 1 глава 1</t>
  </si>
  <si>
    <t>Аварийный выход с подвального помещения закрыт на навесной замок, нет информации о местонахождении ключа.</t>
  </si>
  <si>
    <t>п.28 Приказа Министра ЧС РК от 21 февраля 2022 года №55 «Правила пожарной безопасности».</t>
  </si>
  <si>
    <t>Вблизи помещения аккумуляторной нет водопроводного крана и раковины, над раковиной нет надписи: «Кислоту и электролит не сливать».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</si>
  <si>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п.146</t>
  </si>
  <si>
    <t>В помещении дизельной нет специально оборудованных металлических ящиков для хранения ветоши и обтирочного материала.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</si>
  <si>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п.197.</t>
  </si>
  <si>
    <t>п. 9 приказа Министра труда и социальной защиты населения РК от 28.08.2020 года № 346. "О внесении изменений в некоторые приказы Министра здравоохранения и социального развития Республики Казахстан".</t>
  </si>
  <si>
    <t>Часть инструкций по БиОТ по профессиям и видам работ не актуализирована.</t>
  </si>
  <si>
    <t>В бланках нарядов-допусков указан не актуальный стандарт.</t>
  </si>
  <si>
    <t>п. 5 приказа Министра труда и социальной защиты населения РК от 28.08.2020 года № 344 “Об утверждении Правил оформления и применения нарядов-допусков при производстве работ в условиях повышенной опасности”.</t>
  </si>
  <si>
    <t>Требования к эксплуатации стеллажей 
 СТ АО 80429-1/043-2024.</t>
  </si>
  <si>
    <t xml:space="preserve">Начальнику ЦРСТ Северный ДКБ Купбаеву Б.А.    </t>
  </si>
  <si>
    <t>п. 5.1.7 Правил по проведению четырехступенчатого контроля за состоянием Безопасности и охраны труда в филиалах АО «Казахтелеком» Распоряжение № 253 от 31.10.2025 г.</t>
  </si>
  <si>
    <t>Огнетушители не пронумерованы, не укомплектованы шлангами (отсутствуют).
 У одного огнетушителя стрелка манометра в желтой зоне. Отсутствуют знаки местонахождения огнетушителей.</t>
  </si>
  <si>
    <t>- Техника пожарная. Огнетушители. Требования к эксплуатации (СТ РК 1487-2006).
 - Приказ Министра ЧС РК от 21 февраля 2022 года №55 «Правила пожарной безопасности», Глава 1 пункт 18, глава 10 пункт 12.</t>
  </si>
  <si>
    <t>П.12 Правил пожарной безопасности, утв. Приказом Министра по чрезвычайным ситуациям РК от 21.02.2022 года № 55.</t>
  </si>
  <si>
    <t>п. 6.11.Требования к санитарно-гигиеническим помещениям в филиалах АО "Казахтелеком"».</t>
  </si>
  <si>
    <t>Некорректное заполнение нарядов-допусков.</t>
  </si>
  <si>
    <t>- Правила производства работ в условиях повышенной опасности по нарядам-допускам АО "Казахтелеком", утв. Распоряж. №282 от 02.12.2025 г.
 - п.5 приказа Министра труда и социальной защиты населения РК от 28.08.2020 года № 344 “Об утверждении Правил оформления и применения нарядов-допусков при производстве работ в условиях повышенной опасности”.</t>
  </si>
  <si>
    <t>Нарушение требовании пункта 9 приказа Мин.труда и соц.защиты населения РК от 28.08.2020 года № 346. "О внесении изменений в некоторые приказы Министра здравоохранения и социального развития РК".</t>
  </si>
  <si>
    <t>Не все работники ознакомлены с инструкциями по БиОТ по профессиям и видам работ</t>
  </si>
  <si>
    <t>Приказ Министра здравоохранения и социального развития РК от 30.11.2015 года №927 "Правила разработки, утверждения и пересмотра инструкции по безопасности и охране труда работодателем" пункт 19.</t>
  </si>
  <si>
    <t>Нет распоряжения/приказа о назначении ответственных лиц за исправное состояние когтей и лазов</t>
  </si>
  <si>
    <t>Не предоставлено ознакомление работников с утвержденным перечнем работ с повышенной опасностью по наряду-допуску, распоряжению и текущей эксплуатации.</t>
  </si>
  <si>
    <t>Правила производства работ в условиях повышенной опасности по нарядам-допускам АО "Казахтелеком" глава 5 пункт 7.</t>
  </si>
  <si>
    <t>Нет журнала учета, проверки и испытаний электроиснтрумента и вспомогательного оборудования.</t>
  </si>
  <si>
    <t>п.38 приказа Министра энергетики РК от 16.03.2015 года №204 “Об утверждении Правил безопасности при работе с инструментами и приспособлениями”.</t>
  </si>
  <si>
    <t>п. 5, Стандарта «Типовая программа обучения и проверки знаний по безопасности и охране труда», утвержденного распоряжением ЦА №253 от 31.10.2025 г.</t>
  </si>
  <si>
    <t>Не ведется журнал учета, проверки и испытаний электроиснтрумента и вспомогательного оборудования.</t>
  </si>
  <si>
    <t>п. 38 приказа Министра энергетики РК от 16.03.2015 года №204 “Об утверждений Правил безопасности при работе с инструментами и приспособлениями”.</t>
  </si>
  <si>
    <t>Гардеробная – навести порядок в индивидуальных шкафах, удалить посторонние предметы.</t>
  </si>
  <si>
    <t>устранено в ходе проверки</t>
  </si>
  <si>
    <t>25.05.2026 г.</t>
  </si>
  <si>
    <t>На переносном удлинителе (Нурлыбаев Е.М.) нет инвентарного номера и даты след проверки.</t>
  </si>
  <si>
    <t>п. 31, п.34, п. 36, п. 38, п. 39, Приложение 1 "Правила безопасности при работе с инструментами и приспособлениями", утвержденные приказом Министра энергетики РК от 16.03 2015 г. № 204. , п. 38, п. 39 "Правила безопасности и охраны труда при работах на кабельных линиях связи", утвержденные Распоряжением АО "Казахтелеком" № 200 от 03.09.2025 г.</t>
  </si>
  <si>
    <t>На переносном удлинителе (Есенеев А.А.) перед вилкой повреждена изоляция.
 Изъять на ремонт, заменить на исправный.</t>
  </si>
  <si>
    <t>п.п.1 п. 30 "Правила безопасности при работе с инструментами и приспособлениями", утвержденные приказом Министра энергетики РК от 16.03 2015 г.</t>
  </si>
  <si>
    <t>На момент проверки отсутствует/не читаема бирка о проведении испытания на отвертке у Жадрина Е.Е., на указателе напряжения и отвертках у Жалгасбекова Д.Н.</t>
  </si>
  <si>
    <t>п. 39 "Правила безопасности при работе с инструментами и приспособлениями", утвержденные приказом Министра энергетики РК от 16.03 2015 г.</t>
  </si>
  <si>
    <t>На момент проверки не пронумерованы каски защитные у Светлова В.В., Миклашевич Д.В.</t>
  </si>
  <si>
    <t>Приложение 1 п. 19 "Правила безопасности и охране труда при работах на линиях связи АО «Казахтелеком»", утвержденные Распоряжением АО "Казахтелеком" № 200 от 03.09.2025 г.</t>
  </si>
  <si>
    <t>На момент проверки сломаны очки защитные у Есенеева А.А.
 Заменить на исправные.</t>
  </si>
  <si>
    <t>Приложение 8 к Коллективному договору АО "Казахтелеком" от 14.03.2025 г., п.п.4) п. 78, п.п.4) п. 97  "Правила безопасности и охраны труда при работах на кабельных линиях связи", утвержденные Распоряжением АО "Казахтелеком" № 200 от 03.09.2025 г., п. 49, п. 50, п. 112 "Правила безопасности и охраны труда при работах на воздушных линиях связи", утвержденные Распоряжением АО "Казахтелеком" № 200 от 03.09.2025 г.</t>
  </si>
  <si>
    <t>Работники не ознакомлены под роспись с «Жизненно важными правилами АО «Казахтелеком».</t>
  </si>
  <si>
    <t>25.05.2026 г</t>
  </si>
  <si>
    <t xml:space="preserve">Директору по строительству инфраструктуры ДУП 
Шотыкову Н.А.
</t>
  </si>
  <si>
    <t>В помещении аптечка первой медицинской помощи имеет истекший срок годности</t>
  </si>
  <si>
    <t>Отсутствует частично инструкции и перечень инструкций по БиОТ</t>
  </si>
  <si>
    <t>В журнале учета проведения инструктажей по пожарной безопасности не указана дата проведения повторного инструктажа за 2 квартал 2026г.</t>
  </si>
  <si>
    <t>Нарушение требований Приложения 2 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 Приказ Министра по чрезвычайным ситуациям Республики Казахстан от 9 июня 2014 года № 276.</t>
  </si>
  <si>
    <t>В журнале регистрации инструктажа по БиОТ на рабочем месте не указана дата проведения повторного инструктажа за 2 квартал 2026г.</t>
  </si>
  <si>
    <t>Нарушение требований Приложения 7 Правил проведения обучения, инструктирования и проверки знаний работников АО «Казахтелеком» по вопросам безопасности и охраны труда Распоряжение № 253 от 31.10.2025</t>
  </si>
  <si>
    <t>Отсутствует памятка проведения 1ступени четырехступенчатого контроля за состоянием Безопасности и охраны труда</t>
  </si>
  <si>
    <t>Нарушение требований приложения 4 «Правил по проведению четырехступенчатого контроля за состоянием Безопасности и охраны труда в филиалах АО «Казахтелеком». Распоряжение № 253 от 31.10.2025 года</t>
  </si>
  <si>
    <t>13.05.2026г</t>
  </si>
  <si>
    <t>Отсутствует аптечка для оказания первой помощи.</t>
  </si>
  <si>
    <t>Не предоставлен журнал учета и проверки испытаний электроинструмента и вспомогательного оборудования(на всех участках).</t>
  </si>
  <si>
    <t>п.38 Правил безопасности при работе с инструментами и приспособлениями Приказ Министра энергетики Республики Казахстан от 16 марта 2015 года № 204</t>
  </si>
  <si>
    <t>На складе на стремянке нет бирок с номером и сроком испытания</t>
  </si>
  <si>
    <t>Нарушение требований приказа Министра здравоохранения Республики Казахстан от 8 октября 2020 года № ҚР ДСМ-118/2020 «Об утверждении состава аптечки для оказания первой помощи»</t>
  </si>
  <si>
    <t>На участке ГпоРО отсутствуют росписи членов комиссии в журнале проведения 2 ступени 4-ех ступенчатого контроля.</t>
  </si>
  <si>
    <t>Приложение А 1.7 Правила по проведению четырехступенчатого контроля за состоянием Безопасности и охраны труда в филиалах АО «Казахтелеком» Распоряжение № 253 от 31.10.2025.</t>
  </si>
  <si>
    <t>На участке ГпоРО отсутствует утвержденная программа первичного инструктажа по пожарной безопасности</t>
  </si>
  <si>
    <t>Нарушение требований пункта 8 приказа Министра по ЧС РК от 9 июня 2014 года №276</t>
  </si>
  <si>
    <t>На участке ГпоРО отсутствует ознакомление с жизненно-важными правилами</t>
  </si>
  <si>
    <t>На участке ГпоРО не предоставлена утвержденная программа обучения по БиОТ</t>
  </si>
  <si>
    <t>На участке УТП АТС отсутствует бирка на отвертке с номером и датой проверки</t>
  </si>
  <si>
    <t>На участке УТП АТС состав аптечки для оказания первой помощи не соответствует утвержденному составу.</t>
  </si>
  <si>
    <t>На участке УТП АТС нет ознакомления с жизненно-важными правилами</t>
  </si>
  <si>
    <t>Не установлена пожарная сигнализация АПС (ВЭРС-16) и датчики дыма.</t>
  </si>
  <si>
    <t>Начальнику ТУСМ-8 Ступак В.В.</t>
  </si>
  <si>
    <t>План расстановки транспортных средств в стояночном боксе отсутствует.</t>
  </si>
  <si>
    <t>Талые воды (грунтовые) в ремонтной яме бокс №1 гаража</t>
  </si>
  <si>
    <t>Нарушение требовании пункта 233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</si>
  <si>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Отсутствует схема движения транспортных средств и пешеходов по территории</t>
  </si>
  <si>
    <t>На воротах стояночного бокса отсутствуют знаки габаритов ворот.</t>
  </si>
  <si>
    <t xml:space="preserve">Начальнику  ТУСМ-8 Ступак В.В.  </t>
  </si>
  <si>
    <t>В стояночном боксе не исправны 2 лампы освещения</t>
  </si>
  <si>
    <t>В кабинете не исправен 1 светильник</t>
  </si>
  <si>
    <t>В РЩ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</si>
  <si>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Не закреплена розетка 220В</t>
  </si>
  <si>
    <t>В комнате для проживания не исправны 3 лампы</t>
  </si>
  <si>
    <t>Не исправна 1 лампа освещения</t>
  </si>
  <si>
    <t>НД № 168-172
 производитель и ответственный руководитель работ в одном лице.</t>
  </si>
  <si>
    <t>Не актуализирована форма карточек МБ-6</t>
  </si>
  <si>
    <t>г. Рудный</t>
  </si>
  <si>
    <t xml:space="preserve">На монтерских когтях электромонтера 6 разряда УпоЛАУСД Шөптібай Ә.Е. имеется люфт серпов. </t>
  </si>
  <si>
    <t xml:space="preserve">- п. 5.2.3, 5.2.4 Правил по проведению четырехступенчатого контроля за состоянием Безопасности и охраны труда в филиалах АО «Казахтелеком».
- п.72, п.73 Правил безопасности при работе с инструментами и приспособлениями (Приказ Министра энергетики РК от 16.03.2015 г. № 204).
</t>
  </si>
  <si>
    <t>В журнале учета, проверки и испытаний электроинструмента и вспомогательного оборудования группы энергетиков отсутствует запись о проверке УШМ. Журнал не прошит, не скреплен печатью.</t>
  </si>
  <si>
    <t>Титульные листы журнала СИЗ, журнала инструктажа на рабочем месте, журнала четырехступенчатого контроля группы энергетиков не обновлены.</t>
  </si>
  <si>
    <t>п.23 Приказ №9 от 02.02.2026г КТ/ДП-08-04-01 Интегрированная система менеджмента. Управление документированной информацией
 (документированная процедура)</t>
  </si>
  <si>
    <t>Форма бланка «Личные карточки МБ-6» группы энергетиков не соответствует утвержденной форме.</t>
  </si>
  <si>
    <t>Электрощиток в коридоре ГП ДРБ на 1 этаже не заперт на замок.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</si>
  <si>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п.48</t>
  </si>
  <si>
    <t>Помещения выпрямительной и дизельной не оснащены индикаторами напряжения.</t>
  </si>
  <si>
    <t>-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п.40</t>
  </si>
  <si>
    <t>В помещении дизельной включатели освещения остаются за дверью, которая открывется не по направлению выхода.</t>
  </si>
  <si>
    <t>-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п.190.
 - п.7.3 пп.9 Стандарта АО «Казахтелеком» - Правила пожарной безопасности 
 в АО «Казахтелеком»
 СТ АО 80429-1/038-2024</t>
  </si>
  <si>
    <t>На двери дизельной табличка категорийности размещена на внутренней двери.
 Необходимо перевесить табличку снаружи.</t>
  </si>
  <si>
    <t>- Приказ Министра по ЧС РК № 55 от 21.02.2022 Об утверждении Правил пожарной безопасности, п. 17.
 - п.7.3 пп.11 Стандарта АО «Казахтелеком» - Правила пожарной безопасности в АО «Казахтелеком»
 СТ АО 80429-1/038-2024</t>
  </si>
  <si>
    <t>Места вводов заземляющих проводников на фасаде здания ЛТЦ не обозначены.</t>
  </si>
  <si>
    <t>- Приказ Министра энергетики РК от 19 марта 2015 года №222 "Правила техники безопасности при эксплуатации электроустановок потребителей" Глава 15, параграф 1 пункт 130 подпункт 6.
 -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п.37, п.38.</t>
  </si>
  <si>
    <t>Уличный склад ЛТЦ: в помещении беспорядок, посторонние предметы, мусор.</t>
  </si>
  <si>
    <t>- п. 11.3 Правил пожарной безопасности в АО «Казахтелеком», СТ АО 80429-1/038-2024;
 - п. 1, ст.184 Трудового кодекса РК</t>
  </si>
  <si>
    <t>Не заполняется чек-листы (лист проверки) перед выпуском ТС на линию.</t>
  </si>
  <si>
    <t>п. 7.1. Приказ №141 от 27.05.2024 г. Стандарт по обеспечению безопасной эксплуатации ТС АО "Казахтелеком"</t>
  </si>
  <si>
    <t>Деревянные полки стеллажа для хранения автомобильных шин не обработаны огнеупорным составом.</t>
  </si>
  <si>
    <t>Не предоставлен приказ/распоряжение о назначении ответственных за эксплуатацию стеллажей в складских помещениях, с подписью об ознакомлении.</t>
  </si>
  <si>
    <t>Не представлены акты проведения технического осмотра оборудования систем противопожарного водоснабжения (пожарные краны) не реже двух раз в год в целях проверки на работоспособность (водоотдачу) посредством пуска воды.</t>
  </si>
  <si>
    <t>П.1585 Приказа Министра по чрезвычайным ситуациям РК от 21.02.2022 года № 55 Об утверждении Правил пожарной безопасности</t>
  </si>
  <si>
    <t>При выборочной проверке ТС (а/м JAC ГРНЗ 278) медицинская аптечка не укомплектована согласно перечня, перечень отсутствует.</t>
  </si>
  <si>
    <t>Приказ Министра здравоохранения РК от 02.07.2014 года № 368 Об утверждении перечня лекарственных средств и изделий медицинского назначения автомобильных аптечек первой медицинской помощи.</t>
  </si>
  <si>
    <t>В гаражных боксах не обновлены Инструкции по БиОТ по профессиям и видам работ</t>
  </si>
  <si>
    <t>Боксы, гаражи, кабинеты, складские и др.помещения не обеспечены системой пожарной сигнализации и оповещения людей о пожаре.</t>
  </si>
  <si>
    <t>Не работает световая индикация знаков «Выход» на 1 этаже на выходе из абонентского зала.</t>
  </si>
  <si>
    <t>п 35 Приказ Министра по чрезвычайным ситуациям РК от 21.02.2022 года № 55 Об утверждении Правил пожарной безопасности</t>
  </si>
  <si>
    <t>В гаражном боксе огнетушитель подвешен на высоте более 1,5 м над уровнем пола.</t>
  </si>
  <si>
    <t>п 12 Приложения 3 Приказа Министра по чрезвычайным ситуациям РК от 21.02.2022 года № 55. «Об утверждении Правил пожарной безопасности».</t>
  </si>
  <si>
    <t>Отсутствует схема и знаки передвижения транспортных средств по территории Общества</t>
  </si>
  <si>
    <t>п 1072 Приказа Министра по чрезвычайным ситуациям РК от 21.02.2022 года № 55. «Об утверждении Правил пожарной безопасности».</t>
  </si>
  <si>
    <t>Начальнику ЦЭиК Шагину Д.В.</t>
  </si>
  <si>
    <t>Не предоставлены инструкции по БиОТ и технологические карты.</t>
  </si>
  <si>
    <t>- подпункт 16 пункта 2 статьи 182 Трудового кодекса Республики Казахстан.
  - п. 3 Приказа Министра здравоохранения и социального развития Республики Казахстан от 30 ноября 2015 года № 927.
 - Приказ Министра энергетики РК от 30 марта 2015 года №247 "Правила технической эксплуатации электрических станций и сетей" Глава 2 Параграф 7 пункт 47, 48</t>
  </si>
  <si>
    <t>Не ведется журнал осмотра и испытаний стеллажей, нет информационных табличек на стеллажах.</t>
  </si>
  <si>
    <t>гл. 8 приказа АО «Казахтелеком» от 13 мая 2024 года №124 Об утверждении Стандарта «Требования к эксплуатации стеллажей» (СТ АО 80429-1/043-2024).</t>
  </si>
  <si>
    <t>Форма журнала учета и содержание средств защиты не верна.</t>
  </si>
  <si>
    <t>«Правила по безопасности и охране труда при работе в помещениях с установленным телекоммуникационном оборудованием» распоряжение № 253 от 31.10.2025 г. глава 13 пункт 87.</t>
  </si>
  <si>
    <t>Нет таблички с указанием категории по взрыво-пожароопасности на складе, ответственого лица.</t>
  </si>
  <si>
    <t>приказ Министра по ЧС РК № 55 от 21.02.2022 «Об утверждении Правил пожарной безопасности»  пункт 17 раздел 1 глава 1.</t>
  </si>
  <si>
    <t>Нет таблички место сбора работников в случае ЧС.</t>
  </si>
  <si>
    <t>п. 58 Приказа Министра по чрезвычайным ситуациям Республики Казахстан от 21.02.2022 года № 55. «Об утверждении Правил пожарной безопасности».</t>
  </si>
  <si>
    <t>В противопожарном щите нет перечня и асбестового полотна.</t>
  </si>
  <si>
    <t>п. 18., Гл. 1., приложение 3 Правил пожарной безопасности, утвержденных приказом МЧСРК от 21 февраля 2022 года №55.</t>
  </si>
  <si>
    <t>Отсутствует оборудованное место табакокурения.</t>
  </si>
  <si>
    <t>Приказ Министра ЧС РК от 21 февраля 2022 года №55 «Правила пожарной безопасности» пункт 58 раздел 1 глава 1.</t>
  </si>
  <si>
    <t>Медицинская аптечка первой (доврачебной) помощи не укомплектована.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</si>
  <si>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п.41.</t>
  </si>
  <si>
    <t>Применяемый переносной электроинструмент не проходил испытания.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</si>
  <si>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п.86.</t>
  </si>
  <si>
    <t>Не ведётся учёт и контроль за техническим состоянием электроинструмента.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</si>
  <si>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 п.87.</t>
  </si>
  <si>
    <t>На электроинструменте нет бирки с указанием инвентарного номера и даты следующей проверки.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</si>
  <si>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 п.84.</t>
  </si>
  <si>
    <t>Нет журнала учета, проверки и испытаний электроинструмента и вспомогательного оборудования.</t>
  </si>
  <si>
    <t>п. 38 приказа Министра энергетики Республики Казахстан от 16 марта 2015 года №204 “Об утверждений Правил безопасности при работе с инструментами и приспособлениями”.</t>
  </si>
  <si>
    <t>п. 77 приказа Министра энергетики Республики Казахстан от 16 марта 2015 года №204 “Об утверждений Правил безопасности при работе с инструментами и приспособлениями”.</t>
  </si>
  <si>
    <t>Стремянка не испытана.</t>
  </si>
  <si>
    <t>- п. 69 «Правила по безопасности и охране труда при работе в помещениях с установленным телекоммуникацион- ным оборудованием» распоряжение № 253 от 31.10.2025 
 - п. 1.8 Инструкция по безопасности и охране труда при работе на лестницах и стремянках №18 СТ АО 80429 – 1/029 – 2024 приказ АО «Казахтелеком» № 39 от 20.02.2024 г.</t>
  </si>
  <si>
    <t>п. 5.1.7 Правила по проведению четырехступенчатого контроля за состоянием Безопасности и охраны труда в филиалах АО «Казахтелеком» Распоряжение№ 253 от 31.10.2025.</t>
  </si>
  <si>
    <t>Титульные листы журналов оформлены не верно.</t>
  </si>
  <si>
    <t>- 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
 - СТ АО 80429-1/038-2024 «Правила пожарной безопасности в АО "Казахтелеком", приказ от 22.01.2025 г. № 6
 - «Правила производства работ в условиях повышенной опасности по нарядам-допускам» (распоряжение ЦА №282 от 02.12.2025 г.) 
 - КТ/ДП-08-04-01 Документированная процедура. Управление документированной информацией" 
 Приказ АО "Казахтелеком" от 02.02.2026 № 9.</t>
  </si>
  <si>
    <t>Не ведется оперативный журнал, целевой инструктаж оформляется в журнале регистрации инструктажа по БиОТ на рабочем месте.</t>
  </si>
  <si>
    <t>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253.</t>
  </si>
  <si>
    <t>Не предоставлены карточки МБ-6.</t>
  </si>
  <si>
    <t>«Регламент обеспечения специальной одеждой, специальной обувью и средствами индивидуальной защиты работников АО «Казахтелеком» приложение А.</t>
  </si>
  <si>
    <t>Не предоставлен приказ о назначении ответственных лиц по наряду-допуску и распоряжению.</t>
  </si>
  <si>
    <t>Приказ Министра энергетики РК от 31 марта 2015 года № 253 "Правила
 техники безопасности при эксплуатации электроустановок" глава 2 пункт 39.</t>
  </si>
  <si>
    <t>Не предоставлено распоряжение о назначении ответственных лиц за проведение периодических испытаний и проверок ручных электрических машин, переносных электроинструментов и светильников.</t>
  </si>
  <si>
    <t>п. 580 приказа Министра энергетики Республики Казахстан от 19 марта 2015 года № 222 “Об утверждении Правил техники безопасности при эксплуатации электроустановок потребителей”.</t>
  </si>
  <si>
    <t>Не предоставлен приказ о назначении ответственных лиц за эксплуатацию электроустановок.</t>
  </si>
  <si>
    <t>Приказ Министра энергетики Республики Казахстан от 31 марта 2015 года №253 “Об утверждении Правил техники безопасности при эксплуатации электроустановок”.</t>
  </si>
  <si>
    <t>п. 8 приказа АО «Казахтелеком» от 13 мая 2024 года №124 Об утверждений Стандарта «Требования к эксплуатации стеллажей».</t>
  </si>
  <si>
    <t>Не предоставлен утвержденный  перечень работ с повышенной опасностью по наряду-допуску, распоряжению и текущей эксплуатации.</t>
  </si>
  <si>
    <t>Правила производства работ в условиях повышенной опасности по нарядам-допускам АО "Казахтелеком" глава 5, пункт 7.</t>
  </si>
  <si>
    <t>Не предоставлен приказ или распоряжение о назначении ответственных лиц по проведению механических испытаний лестниц/стремянок (за исправное состояние и своевременное проведение).</t>
  </si>
  <si>
    <t>Приказ Министра энергетики РК от 16 марта 2015 года №204 "Правила безопасности при работе с инструментами и приспособлениями", Параграф 3 Главы 2. пункт 70./"Правила по безопасности и охране труда при работах на кабельных линиях связи" АО "Казахтелеком, приложение 1.</t>
  </si>
  <si>
    <t>Не предоставлена утвержденная  программа первичного инструктажа по пожарной безопасности.</t>
  </si>
  <si>
    <t>В экземплярах нарядов-допусков у производителя работ не проставлены подписи (фамилии) выдающего, допускающего.
 Не заполнен пункт 13.</t>
  </si>
  <si>
    <t>приложение 1 Приказ
 Мин труда и соц. Защиты населения РК № 344 от
 28.08.2020, гл. 2, пункт 11.</t>
  </si>
  <si>
    <t>На инструментах с изолирующими рукоятками отсутствуют бирки о следующей дате проверки.</t>
  </si>
  <si>
    <t>На электроинструменте (перфоратор) и кабельном удлинителе отсутствуют номера и бирки о проведении периодических испытаний.</t>
  </si>
  <si>
    <t>Затуплены шипы на монтерских когтях электромонтеров Чигрина Е.Ю. и Серикбаева Т.Т.</t>
  </si>
  <si>
    <t>п.73 Приказа Министра энергетики РК от 16.03.2015 г. № 204. Правила безопасности при работе с инструментами и приспособлениями</t>
  </si>
  <si>
    <t>Отсутствуют номера на СИЗ (защитная каска) электромонтеров Чигрина Е.Ю. и Серикбаева Т.Т.</t>
  </si>
  <si>
    <t>На спасательном поясе №33 бирка с истекшим сроком проверки (05.12.2025)</t>
  </si>
  <si>
    <t>п.20 Приложения 1 к Распоряжению №200 от 03.09.2025 Правила по безопасности и охране труда при работах на воздушных линиях связи</t>
  </si>
  <si>
    <t>Журнал 4-ступенчатого контроля за состоянием БиОТ не оформлен в соответствии с требованиями (отсутствует обложка с информацией)</t>
  </si>
  <si>
    <t>В журнале 4-ступенчатого контроля за состоянием БиОТ отсутствуют записи о проведении 1-ступени с октября 2024 года.</t>
  </si>
  <si>
    <t>В журнале регистрации инструктажей по пожарной безопасности отсутствуют записи о повторных и внеплановых инструктажах с февраля 2025 года.</t>
  </si>
  <si>
    <t>Приказ Министра по чрезвычайным ситуациям Республики Казахстан от 9 июня 2014 года № 276. «Правила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безопасности», п. 9.</t>
  </si>
  <si>
    <t>В журнале инструктажа на рабочем месте отсутствуют записи о проведенных повторных и внеплановых инструктажей со 2-го полугодия 2025 года. Не указаны ФИО и должность инструктирующего.</t>
  </si>
  <si>
    <t>ДПБ/П-20-02-04 Стандарт АО «Казахтелеком» Правила проведения обучения, инструктирования и проверки знаний работников АО «Казахтелеком» по вопросам безопасности и охраны труда, п.62.</t>
  </si>
  <si>
    <t>Журнал регистрации инструктажа на рабочем месте, журнал учета инструктажей по пожарной безопасности: повторные инструктажи за 2 квартал проведен несвоевременно.
 Впредь проводить в соответствии с требованиями Правил.
 п.51. Повторный инструктаж проходят работники независимо от квалификации, образования, стажа, характера выполняемой работы не реже одного раза в квартал (в начале каждого квартала) в рабочее время.</t>
  </si>
  <si>
    <t>п.51 Правила 
 проведения обучения, инструктирования и проверки знаний работников АО «Казахтелеком» по вопросам безопасности и охраны труда, утв. Распоряжением № 253 от 31.10.2025</t>
  </si>
  <si>
    <t xml:space="preserve">Коммерческому директору В2С сегмента Северного региона Ляпуновой А.В.
</t>
  </si>
  <si>
    <t>Нет подписи специалиста ГП Шмаковой А.Г. 
 об ознакомлении с Политикой в области пожарной безопасности.</t>
  </si>
  <si>
    <t>- Приказ № 263 от 01.09.2023 г. Политика пожарной 
 безопасности АО "Казахтелеком";
 - Документированная процедура КТ/ДП-08-04-01 Управление документированной информацией, п. 45, п. 46.</t>
  </si>
  <si>
    <t>Запасный выход №2 из помещений ГП заблокирован сиденьями.
 Впредь не допускать загромождения путей эвакуации.</t>
  </si>
  <si>
    <t>п.36 Приказ Министра по ЧС РК от 21.02.2022 г. № 55. Об утверждении Правил пожарной безопасности</t>
  </si>
  <si>
    <t>п. 1072 Приказа Министра по чрезвычайным ситуациям Республики Казахстан от 21.02.2022 года № 55. «Об утверждении Правил пожарной безопасности».</t>
  </si>
  <si>
    <t>Местами нет знаков обозначения мест расположения огнетушителей
 (повторно).</t>
  </si>
  <si>
    <t>Допускается складирование мусора на территории (несвоевременный вывоз).</t>
  </si>
  <si>
    <t>п.163 Приказа Министра по чрезвычайным ситуациям Республики Казахстан от 21.02.2022 года № 55. «Об утверждении Правил пожарной безопасности».</t>
  </si>
  <si>
    <t>В помещении склада ЭПУ находятся металлические лестницы с истекшим сроком проверки (указана дата следующего испытания 21.09.2020г.).</t>
  </si>
  <si>
    <t>- п. 1.8 Инструкция по безопасности и охране труда при работе на лестницах и стремянках №18 СТ АО 80429 – 1/029 – 2024 приказ АО «Казахтелеком» № 39 от 20.02.2024 г.
 - п. 69 «Правила по безопасности и охране труда при работе в помещениях с установленным телекоммуникационным оборудованием» распоряжение № 253 от 31.10.2025.</t>
  </si>
  <si>
    <t>АТЦ: В гаражных боксах размещены не актуализированные инструкции по БиОТ и технологические карты.
 Необходимо заменить.</t>
  </si>
  <si>
    <t>пп. 16 пункта 2 статьи 182 Трудового кодекса Республики Казахстан.</t>
  </si>
  <si>
    <t>АТЦ: поверхность перекрытия смотровой ямы не очищена от пятен ГСМ.</t>
  </si>
  <si>
    <t>п.1073 Правил пожарной безопасности, 
 утвержденных приказом Министра по 
 чрезвычайным ситуациям Республики 
 Казахстан от 21 февраля 2022 года № 55.</t>
  </si>
  <si>
    <t>АТЦ: В гаражном боксе огнетушитель подвешен на высоте более 1,5 м над уровнем пола.</t>
  </si>
  <si>
    <t>ЦЛКС-82: Не обновлены памятки по проведению 1-й, 2-й, 3-й ступеней контроля, графиков проведения 2-й, 3-й ступеней контроля.</t>
  </si>
  <si>
    <t>ПТО: не предоставлен Журнал учета и содержания средств защиты.</t>
  </si>
  <si>
    <t>- п.56 ДПБ/П-20-02-02 Правил по безопасности и охране труда при работах на кабельных линиях связи;
 - Приказ АО "Казахтелеком " от 30 октября 2024 года №290 “Об утверждении Правил по безопасности и охране труда при работе в помещениях с установленным телекоммуникационным оборудованием“</t>
  </si>
  <si>
    <t>Автомобили Ниваг/н 573YN02 не работает фара ближнего света, Газ33081 г/н 887YТ02 не работает передний правый габарит.</t>
  </si>
  <si>
    <t>Нарушение требований пункта 13, главы 3 Перечень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 Приказ Министра внутренних дел Республики Казахстан от 30 июня 2023 года № 534 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схемам.</t>
  </si>
  <si>
    <t>Начальнику  СФ ЦТО Галимову Ш.А,</t>
  </si>
  <si>
    <t>В гараже №10,11. отсутствует информация об ответственных лицах за обеспечение пожарной безопасности, ответственных за санитарное состояние.</t>
  </si>
  <si>
    <t>Начальнику СФ ЦТО Галимову Ш.А,</t>
  </si>
  <si>
    <t>Во всех гаражах пожарные ящики не укомплектованы песок .</t>
  </si>
  <si>
    <t>На воротах гаражей №4 и 5 (улице Букетова ) выцвела табличка с указанием категории пожарной и взрывопожарной опасности здания.</t>
  </si>
  <si>
    <t>В гаражных боксах на Букетова не все светильники в рабочем состоянии. Освещения не достаточно.</t>
  </si>
  <si>
    <t>Крана манипулятор JAC N120 гос.№029CJ02 отсутствовала схема строповки.</t>
  </si>
  <si>
    <t>Пункты 428, 434 Правил обеспечения промышленной безопасности при эксплуатации грузоподъемных механизмов
 Пункт 2 акта специального расследования несчастного случая произошедшего 5 декабря 2025 года.</t>
  </si>
  <si>
    <t>В помещении Шахты отсутствует аптечка, диэлектрические перчатки.</t>
  </si>
  <si>
    <t>Нарушение требований пунктов 40, 41 ДПБ/П-20-02-05 Правила по безопасности и охране труда при работе в помещениях с установленным телекоммуникационным оборудованием.</t>
  </si>
  <si>
    <t xml:space="preserve">и.о. Директора СК ДЭСД Хайдаеву Е.С.    </t>
  </si>
  <si>
    <t>Не актуализирован Реестр значимых опасностей и недопустимых рисков.</t>
  </si>
  <si>
    <t>В удостоверении по ПТМ у начальника УОРШиУБ Курбанова Д.Ф. отсутствует дата окончания действия удостоверения.</t>
  </si>
  <si>
    <t>Нарушение требований Приложения 6 «Правил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безопасности» 
  Приказ Министра по чрезвычайным ситуациям Республики Казахстан от 9 июня 2014 года № 276</t>
  </si>
  <si>
    <t>Не актуализирован Перечень работ с повышенной опасностью</t>
  </si>
  <si>
    <t>Темы обучений по БиОТ не соответствуют типовой программе обучения</t>
  </si>
  <si>
    <t>В Журнал учета и содержания средств защиты не внесены ручные изолирующие инструменты.</t>
  </si>
  <si>
    <t>Нарушение требований Приложения Б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t>
  </si>
  <si>
    <t>Отсутствуют на видном месте график проведения 2 ступени контроля.</t>
  </si>
  <si>
    <t>Нарушение требований пункта 5 подпункта5.1.7. «Правил по проведению четырехступенчатого контроля за состоянием Безопасности и охраны труда в филиалах АО «Казахтелеком». Распоряжение № 253 от 31.10.2025.</t>
  </si>
  <si>
    <t>Выборочно в нарядах- допусках в пункте 2 не отражено краткое содержание проводимых работ, пункт 5.10 отражены инструкции по БиОТ не соответствующие должностям.</t>
  </si>
  <si>
    <t>Отсутствует однолинейная схема и обозначение высокого напряжения на РЩ (комната приема пищи ,1 эт.зд.АТС -47)</t>
  </si>
  <si>
    <t>Отсутствуют диэлектрические перчатки в лаборатории по ул.Назарбаева 282а</t>
  </si>
  <si>
    <t>п.40 Правила по безопасности и охране труда при работе в помещениях с установленным телекоммуникационным оборудованием. Распоряжение № 253 от 31.10.2025</t>
  </si>
  <si>
    <t>Не проводится пылевая профилактика в помещении Аккумуляторной (зд. АТС -33)</t>
  </si>
  <si>
    <t>ст.182 п.4 Трудового кодекса РК</t>
  </si>
  <si>
    <t>Раковина в аккумуляторной покрыта ржавчиной, требуется замена.(зд. АТС -33)</t>
  </si>
  <si>
    <t>п.146 Правила по безопасности и охране труда при работе в помещениях с установленным телекоммуникационным оборудованием. Распоряжение № 253 от 31.10.2025</t>
  </si>
  <si>
    <t>Не верное оформление и заполнение нарядов-допусков.</t>
  </si>
  <si>
    <t>п. 42 Правил производства работ в условиях повышенной опасности по нарядам-допускам АО "Казахтелеком" Распоряжение №282 от 02.12.2025 г.</t>
  </si>
  <si>
    <t>Карточки МБ-6 не соответствуют регламенту, не верное заполнение.</t>
  </si>
  <si>
    <t>п.17 Регламент обеспечения специальной одеждой , специальной обувью и средствами индивидуальной защиты работников АО «Казахтелеком» Распоряжение № 271 от 19.11.2025 . Приложение А.</t>
  </si>
  <si>
    <t>Отсутствует аварийное освещение в аккумуляторной и генераторной по ул.Назарбаева 282а.</t>
  </si>
  <si>
    <t>п.160 Правила по безопасности и охране труда при работе в помещениях с установленным телекоммуникационным оборудованием. Распоряжение № 253 от 31.10.2025</t>
  </si>
  <si>
    <t>На рабочем месте отсутствует аптечка первой медицинской помощи.</t>
  </si>
  <si>
    <t>Директору департамента "Фабрика данных" Абубакирову Т.Д.</t>
  </si>
  <si>
    <t>На рабочем месте отсутствует «Инструкция  по Пожарной безопасности.»</t>
  </si>
  <si>
    <t>Приложение 1 Правила пожарной безопасности в АО "Казахтелеком"СТ АО 80429–1/038–2024 Приказ № 6 от 22.01.2025 г.</t>
  </si>
  <si>
    <t>Руководителю Службы сертификации и организации учебного процесса Анкибаевой А.О.</t>
  </si>
  <si>
    <t>На рабочем месте отсутствует «Инструкция по Безопасности и охране труда».</t>
  </si>
  <si>
    <t>п.3 Приказ Министра здравоохранения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работодателем"</t>
  </si>
  <si>
    <t>На рабочем месте отсутствует « Инструкция при работе с оргтехникой»</t>
  </si>
  <si>
    <t>На рабочем месте отсутствует «Инструкция по оказанию первой доврачебной медицинской  помощи»</t>
  </si>
  <si>
    <t>Руководителю Службы безопасности Макогон М.Ю.</t>
  </si>
  <si>
    <t>Наряд № 45 от 09.04.2026  не указаны в пункте 5.6 защитные очки, используемые в работе</t>
  </si>
  <si>
    <t>Наряд № 57 от 30 .04.2026 не указана дата в пункте 9 допуск разрешаю .</t>
  </si>
  <si>
    <t>Не все сотрудники ознакомлены под роспись  со списком аварийных опор за 2026г.</t>
  </si>
  <si>
    <t>Распоряжение № 200 от 03.09.2025 года Правила по безопасности и охране труда при работах на воздушных линиях связи п 84</t>
  </si>
  <si>
    <t>Не все сотрудники ознакомлены под роспись  с Правилами по безопасности и охране труда при работах на воздушных линиях связи</t>
  </si>
  <si>
    <t>Распоряжение № 200 от 03.09.2025 года Правила по безопасности и охране труда при работах на воздушных линиях связи п.10</t>
  </si>
  <si>
    <t>Недостаточно  песка  в пожарном ящике уличного пожарного щита.</t>
  </si>
  <si>
    <t>Приложение 3 Правил пожарной безопасности, утвержденных приказом МЧС РК от 21 февраля 2022 года № 55</t>
  </si>
  <si>
    <t>Журнал четырехступенчатого контроля за состоянием безопасности и охраны труда- не скреплен печатью</t>
  </si>
  <si>
    <t>Журнал учета и содержания средств защиты - не  завизирован и не скреплен печатью.</t>
  </si>
  <si>
    <t>Приложение  В «Правила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</si>
  <si>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Внесены  не все диэлектрические коврики в журнал учета и содержания средств защиты</t>
  </si>
  <si>
    <t>пункт 7 Приложения В «Правила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</si>
  <si>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 xml:space="preserve">Помещение монтеров - в силовом щите на внутренней крышке отсутствуют схема соединения </t>
  </si>
  <si>
    <t>Не закреплена эл. розетка в помещении монтеров</t>
  </si>
  <si>
    <t xml:space="preserve"> ПУЭ РК п 402</t>
  </si>
  <si>
    <t>Опора № 213 В наличии аварийная  подпора, не отмеченная  соответствующими знаками</t>
  </si>
  <si>
    <t>Распоряжение № 200 от 03.09.2025 года Правила по безопасности и охране труда при работах на воздушных линиях связи п 82</t>
  </si>
  <si>
    <t>Опора № 236 В наличии аварийная  подпора, не отмеченная  соответствующими знаками</t>
  </si>
  <si>
    <t>Опора № 232 На опоре расположен посторный предмет.</t>
  </si>
  <si>
    <t>Распоряжение № 200 от 03.09.2025 года Правила по безопасности и охране труда при работах на воздушных линиях связи п 78</t>
  </si>
  <si>
    <t>Опора № 227 Нижний бандаж расположен в земле. Отсутвует доступ осмотра состояния бандажа</t>
  </si>
  <si>
    <t>Распоряжение № 200 от 03.09.2025 года Правила по безопасности и охране труда при работах на воздушных линиях связи п 85</t>
  </si>
  <si>
    <t>Опора № 506  Нижний бандаж расположен в земле. Отсутвует доступ осмотра состояния бандажа</t>
  </si>
  <si>
    <t>Срок перезарядки углекислотных огнетушителей, расположенные на производственных участках август 2023 г.,</t>
  </si>
  <si>
    <t xml:space="preserve">Региональному директору  СР  СФ
             Мергенову А.К.
</t>
  </si>
  <si>
    <t xml:space="preserve">Душевая отсутствует противоскользящий коврик, нет полок и крючков для банных принадлежностей. 
</t>
  </si>
  <si>
    <t>п. 6 Правила пожарной безопасности, утв. Приказом Министра по чрезвычайным ситуациям Республики Казахстан от 21 февраля 2022 года № 55</t>
  </si>
  <si>
    <t>В гаражах №1, 2  отсутствует вентиляция.</t>
  </si>
  <si>
    <t>СН РК 4.02 01 2011 «Отопление, вентиляция и кондиционирование воздуха», утверждён и введён в действие Приказом Комитета по делам строительства, жилищно   коммунального хозяйства и управления земельными ресурсами Министерства национальной экономики Республики Казахстан № 156 НҚ от 29.12.2014</t>
  </si>
  <si>
    <t>: Санитарные правила № 174 от 28.02.2015г. Подпункт 4 пункта 2 статья 182 ТК РК</t>
  </si>
  <si>
    <t>Деревянные окна продуваются. Необходима замена окон</t>
  </si>
  <si>
    <t xml:space="preserve">Порванный  линолеум в административном здании. </t>
  </si>
  <si>
    <t>Поломанные стулья, старое постельные белье</t>
  </si>
  <si>
    <t xml:space="preserve">Наряд № 63 от 14.05.2026  не указаны в пункте 5.6 лестница - стремянка, используемые в работе </t>
  </si>
  <si>
    <t xml:space="preserve">Журнал  результатов осмотров и испытаний стеллажей не внесены данные осмотра за февраль и март 2026г. </t>
  </si>
  <si>
    <t>требований пункта 8 приказа  АО    «Казахтелеком» от 13 мая 2024 года №124   Об утверждений  Стандарта «Требования к эксплуатации стеллажей».</t>
  </si>
  <si>
    <t>Отсутствуют таблички с указанием категории помещения по взрыво - и пожароопасности, класса зон по ПУЭ и фамилии ответственного за состояние пожарной безопасности на дверях кабинета № 303</t>
  </si>
  <si>
    <t>требовании пункта 17 приказа Министра по ЧС РК № 55 от 21.02.2022 «Об утверждении Правил пожарной безопасности»</t>
  </si>
  <si>
    <t>КСУ в табличке указана не правильная  категорийности  помещения</t>
  </si>
  <si>
    <t>требование пункта 17 приказа Министра по ЧС РК № 55 от 21.02.2022 «Об утверждении Правил пожарной безопасности»</t>
  </si>
  <si>
    <t>Беспорядочное совместное хранение разнородного материала в кабинете № 303</t>
  </si>
  <si>
    <t>п.1202 Приказа МЧС РК от 21.02.2022 № 55.</t>
  </si>
  <si>
    <t xml:space="preserve">В силовом щитке ЩО-3 на внутренней крышке отсутствуют схемы соединения </t>
  </si>
  <si>
    <t>В карточке МБ-6 отсутствует подпись бухгалтера</t>
  </si>
  <si>
    <t>Дизельная- не читаемая табличка  с указанием категорийности и ответственного за помещение- устранено в ходе проверки</t>
  </si>
  <si>
    <t>Гараж - не работает лампа освещения.</t>
  </si>
  <si>
    <t xml:space="preserve">Приказ Минздрав РК от 03.08.2021 год №ҚР ДСМ-72 Об утверждении Санитарных правил «Санитарно-эпидемиологические требования к зданиям и сооружениям производственного назначения» </t>
  </si>
  <si>
    <t>Не представлена информация о проведении обработки деревянных полок стеллажей огнеупорным составом</t>
  </si>
  <si>
    <t>Сделана заявка в СФ.</t>
  </si>
  <si>
    <t>Допускается совместное хранение веществ и материалов без учета их пожароопасных физико-химических свойств</t>
  </si>
  <si>
    <t>КЯ № 2102/21/22 Нет заземления КЯ</t>
  </si>
  <si>
    <t>Распоряжение № 200 от 03.09.2025 года Правила по безопасности и охране труда при работах на воздушных линиях связи Приложение 1п.46</t>
  </si>
  <si>
    <t>Опоры не укрепленные  ж/б приставами №006, 007.118,119,120 Без № установленные по   ул. Абая № 31,33,25. КЯ 2103А 23</t>
  </si>
  <si>
    <t>Распоряжение № 200 от 03.09.2025 года Правила по безопасности и охране труда при работах на воздушных линиях связи Приложение 1п.86</t>
  </si>
  <si>
    <t>Опора № 1355наклонена от вертикали</t>
  </si>
  <si>
    <t>Распоряжение № 200 от 03.09.2025 года Правила по безопасности и охране труда при работах на воздушных линиях связи Приложение 1п.40пп 5)</t>
  </si>
  <si>
    <t>КЯ 2103 33 устройство заземления выполнено с нарушением.</t>
  </si>
  <si>
    <t>КЯ 2103А 34 Установлена корзина. в которой отсутствует деревянных поликов.</t>
  </si>
  <si>
    <t>Распоряжение № 200 от 03.09.2025 года Правила по безопасности и охране труда при работах на воздушных линиях связи Приложение 1п.40пп 4)</t>
  </si>
  <si>
    <t>На абонентской линии по ул Байназарова 23 находиться  провод заземления линии ЛЭП -0,4 кВ</t>
  </si>
  <si>
    <t xml:space="preserve">Региональному директору  Северного региона СФ   Мергенову А.К.
</t>
  </si>
  <si>
    <t>В бойлерной отсутствует пожарная сигнализация.</t>
  </si>
  <si>
    <t xml:space="preserve">Душевая 2 этаж отсутствует противоскользящий коврик, не оборудована влагозащитной шторкой, дверь в душевую не закрывается. 
Нет полок и крючков для банных принадлежностей. 
</t>
  </si>
  <si>
    <t xml:space="preserve">Комната для командированного персонала 3 этаж  в зимнее время холодно, окна старые, продуваются
</t>
  </si>
  <si>
    <t>: П.4 статьи 181 Трудового кодекса РК</t>
  </si>
  <si>
    <t xml:space="preserve">п. 5.4.4.25 СН РК 3.02-08-2013
п.97 приказа №ҚР ДСМ 72 от 03.08.2021
</t>
  </si>
  <si>
    <t>Гараж № 1  не достаточно песка в пожарном ящике пожарного щита.</t>
  </si>
  <si>
    <t xml:space="preserve">Отсутствуют
- паспорт на резервуар для хранения дизтоплива
- молниеотвод в районе размещения резервуара с дизельным топливом
- указатель уровня жидкости
</t>
  </si>
  <si>
    <t xml:space="preserve">Пункты 678, 679 Правил обеспечения промышленной безопасности при эксплуатации оборудования, работающего под давлением, утвержденных приказом Министра по инвестициям и развитию
Республики Казахстан от 30 декабря 2014 года № 358 
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параграф 7. 
</t>
  </si>
  <si>
    <t>Сервис-бюро Протекает крыша. Требуется ремонт потолочного покрытия и стен.</t>
  </si>
  <si>
    <t>Журнал регистрации инструктажа на рабочем месте, журнал учета инструктажей по пожарной безопасности: повторные инструктажи за 1 и  2 квартал не  проведены.</t>
  </si>
  <si>
    <t xml:space="preserve">п.51 Правила проведения обучения, инструктирования и проверки знаний работников АО «Казахтелеком» по вопросам безопасности и охраны труда, утв. Распоряжением № 253 от 31.10.2025
</t>
  </si>
  <si>
    <t>Не представлены  актуальные инструкции по БиОТ по профессиям и видам работ с  ознакомлением сотрудников.</t>
  </si>
  <si>
    <t>В журнале 4-ступенчатого контроля за состоянием БиОТ отсутствуют записи по 1-ступени за март и апрель 2026 г.</t>
  </si>
  <si>
    <t>п.5.2.4 Стандарта «Правила по проведению 4-ступенчатого контроля за состоянием ББиОТ в филиалах АО «Казахтелеком»», утвержденного распоряжением ЦА №253 от 31.10.2025г</t>
  </si>
  <si>
    <t>Региональному директору Северного региона СФ Мергенову А.К., Начальнику ЦТО СФ Омарову К.Ж.</t>
  </si>
  <si>
    <t>Не заполнен журнал учета нерегистрируемых ГПМ и съемных грузозахватных приспособлений.</t>
  </si>
  <si>
    <t>п. 63, 178, 413 «Правил обеспечения промышленной безопасности при эксплуатации грузоподъемных механизмов», утв. Приказом Министра по инвестициям и развитию РК от 30.12.2014 года № 359</t>
  </si>
  <si>
    <t>На спецтехнике отсутствуют таблички (надпись) с указанием модели, заводского номера, учетного (регистрационного) номера, грузоподъемности и сроков проведения очередных ЧТО и ПТО
 (повторно).</t>
  </si>
  <si>
    <t>На съемных грузозахватных приспособлениях отсутствует клеймо или прочно прикрепленная металлическая бирка с указанием номера, грузоподъемности и даты испытания</t>
  </si>
  <si>
    <t>п.178, параграфа 3, главы 3 Приказ Министра по инвестициям и развитию РК от 30.12.2014 года № 359 Об утверждении Правил обеспечения промышленной безопасности при эксплуатации грузоподъемных механизмов</t>
  </si>
  <si>
    <t>Отсутствует система ограждения зоны работы спецтехники - конусы, ленты, знаки (повторно).</t>
  </si>
  <si>
    <t>п 434 (965 - для АГП), параграф 20 (10 - для АГП), глава 4 (8 - для АГП) Приказа Министра по инвестициям и развитию РК от 30.12.2014 года № 359 Об утверждении Правил обеспечения промышленной безопасности при эксплуатации грузоподъемных механизмов.</t>
  </si>
  <si>
    <t>Обвалилась наружная кладка стены тыльного фасада гаражных боксов в двух местах.
 Протекает крыша моторного цеха, вовнутрь помещения просачивается дождевая вода. На потолке, на полу – вода с крыши, что может привести к разрушению инженерных коммуникаций, конденсации влаги, образованию грибка, аварийным ситуациям.
 - Необходимо принять неотложные меры по проведению обследования данного участка стены, потолочного перекрытия и проведения ремонтных работ для предотвращения аварийной ситуации и воздействия травмирующих факторов на работников.</t>
  </si>
  <si>
    <t>- п.15 ст. 182, п.1 ст.184 ТК РК;
 - п. 11.3 Правил пожарной безопасности в АО «Казахтелеком», СТ АО 80429 – 1/038 – 2024.
 - Закон РК «О гражданской защите» № 188-V от 11.04.2014.
 - Гл. 3 Правила пожарной безопасности, утв. Приказом Министра по чрезвычайным ситуациям Республики Казахстан от 21 февраля 2022 года № 55</t>
  </si>
  <si>
    <t>Возле запасного выхода из моторного цеха находится высохшее дерево.
 Риск травмирования работников и нанесения урона имуществу в случае падения ствола дерева.
 - Необходимо оградить опасную зону, установить предупреждающие знаки до принятия мер по пропиловке.</t>
  </si>
  <si>
    <t>- п.15 ст. 182, п.1; п.4 ст.184 ТК РК;</t>
  </si>
  <si>
    <t>В помещениях административного здания ЦТО продолжительное время не производится уборка помещений.
 - Необходимо обеспечить своевременную уборку помещений.</t>
  </si>
  <si>
    <t>- п.1 ст. 181; пп.2 п.2 ст. 182 ТК РК;
 - п.6.12 СТ АО 80429 – 1/019 –2024
 Требования к санитарно-гигиеническим помещениям в филиалах АО "Казахтелеком";</t>
  </si>
  <si>
    <t>Не обеспечен свободный проход к пожарному щиту рядом с КПП.</t>
  </si>
  <si>
    <t>п.24 Приказа МЧС РК от 21.02. 2022 года № 55 Об утверждении Правил пожарной безопасности</t>
  </si>
  <si>
    <t>Не работает система пожарной сигнализации и оповещения людей о пожаре в здании и производственных помещениях (повторно).</t>
  </si>
  <si>
    <t>Не предоставлены инструкции по БиОТ.</t>
  </si>
  <si>
    <t>- подпункт 16 пункта 2 статьи 182 Трудового кодекса Республики Казахстан.
  - Приказ Министра здравохранения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работадателем" пункт 19.</t>
  </si>
  <si>
    <t xml:space="preserve">Директору по строительству инфраструктуры  
Шотыкову Н.А.
</t>
  </si>
  <si>
    <t>Не предоставлены должностные инструкции по БиОТ.</t>
  </si>
  <si>
    <t>п. 42 глава 12 Положения «О системе управления охраной труда» АО «Казахтелеком» приказ от 27.11.2025 г. № 180.</t>
  </si>
  <si>
    <t>Нет на видном месте памяток по проведению 1-й,2-й,3-й ступеней контроля, графика проведения 2-й ступени контроля.</t>
  </si>
  <si>
    <t>Титульные листы Журнала регистрации инструктажа по БиОТ на рабочем месте и Журнала учета инструктажей по пожарной безопасности не оформлены согласно требованиям.</t>
  </si>
  <si>
    <t>- 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
 - СТ АО 80429-1/038-2024 «Правила пожарной безопасности в АО "Казахтелеком", приказ от 22.01.2025 г. № 6.</t>
  </si>
  <si>
    <t>Журнал 4-х ступенчатого контроля не ведется.</t>
  </si>
  <si>
    <t>приложение Д 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 г.</t>
  </si>
  <si>
    <t>Наряд № 69 от 15.05.2026 не указаны в пункте 5.6 защитные очки, используемые в работе</t>
  </si>
  <si>
    <t xml:space="preserve">Журнал учета, проверки и испытаний электроинструмента и вспомогательного оборудования к нему- не внесены данные по удлинителю кабеля </t>
  </si>
  <si>
    <t xml:space="preserve">Правила безопасности при работе с инструментами и приспособлениями
Приказ Министра энергетики Республики Казахстан от 16 марта 2015 года № 204. Зарегистрирован в Министерстве юстиции Республики Казахстан 23 апреля 2015
года № 10789 Приложение 1
</t>
  </si>
  <si>
    <t>Журнал учета и содержания средств защиты - не  завизирован и указаны количество листов журнала.</t>
  </si>
  <si>
    <t>В комнате проведения предсменного, после сменного осмотра водителей эл. розетка без защитной крышки</t>
  </si>
  <si>
    <t>п. 86 Правил пожарной безопасности Приказ Министра по чрезвычайным ситуациям Республики Казахстан от 21 февраля 2022 года № 55</t>
  </si>
  <si>
    <t>Опора № 436 не выполнена работа по бандажированию опоры на установленую новую ж/б приставку</t>
  </si>
  <si>
    <t>Распоряжение № 200 от 03.09.2025 года Правила по безопасности и охране труда при работах на воздушных линиях связи Приложение 1п.40</t>
  </si>
  <si>
    <t>Опора № 411 Наклонена к линии ЛЭП-0,4 кВ</t>
  </si>
  <si>
    <t>Опора № 412 Обрыв абоненской линии</t>
  </si>
  <si>
    <t>Опора № 32  В наличии аварийная  ж/б пристава , не отмеченная  соответствующими знаками</t>
  </si>
  <si>
    <t>КЯ 91/01/03 Частично отсутствует защитная рейка на устройстве заземления.</t>
  </si>
  <si>
    <t xml:space="preserve">Опора № 14 не выполнена работа по бандажированию опоры на установленую новую ж/б приставку                                      </t>
  </si>
  <si>
    <t>Опора № 14 Устройство заземления выполнено с нарушением.</t>
  </si>
  <si>
    <t xml:space="preserve">Опора № 184 частично отсутствует желоба защиты кабеля.                                     </t>
  </si>
  <si>
    <t>Распоряжение № 200 от 03.09.2025 года Правила по безопасности и охране труда при работах на воздушных линиях связи Приложение 1п.41</t>
  </si>
  <si>
    <t>Опора № 173 отсутствует защитная рейка на устройстве заземления.</t>
  </si>
  <si>
    <t>Опора № 149 Нет заземления КЯ</t>
  </si>
  <si>
    <t>Распоряжение № 200 от 03.09.2025 года Правила по безопасности и охране труда при работах на воздушных линиях связи Приложение 1п.</t>
  </si>
  <si>
    <t>Опора № 183 частично отсутствует желоба защиты кабеля</t>
  </si>
  <si>
    <t>КЯ № 489/0/1/2/8 В наличии аварийная  подпора, не отмеченная  соответствующими знаками</t>
  </si>
  <si>
    <t>Опора № 205 На опоре расположен посторный предмет.</t>
  </si>
  <si>
    <t>Пожарный краны на 1-2-3 этажах  не подключен к системе водоснабжения. Пожарные рукава присутствуют но использовать их для тушения не возможно ввиду отсутствия воды</t>
  </si>
  <si>
    <t>Комнаты приема пищи на 1-2 этажах отсутствуют системы вентиляции  в помещениях приема пищи и раковины.</t>
  </si>
  <si>
    <t>В помещении душе  не работает система  вентиляции.</t>
  </si>
  <si>
    <t>В гаражных боксах  осуществиться хранение автомобильных шин и запасных частей</t>
  </si>
  <si>
    <t>Нарушение п.1202 Приказа МЧС РК от 21.02.2022 № 55</t>
  </si>
  <si>
    <t>с. Аулиеколь</t>
  </si>
  <si>
    <t>Наряд №  от 2026  не указаны в пункте 5.6 защитные очки, используемые в работе</t>
  </si>
  <si>
    <t>Протокол №6 от15.04.2026 Испытание лестницы неправильно указан результат испытания</t>
  </si>
  <si>
    <t>В карточках  МБ-6 отсутствует подпись бухгалтера</t>
  </si>
  <si>
    <t xml:space="preserve">Кабинет инженера ЛТЦ - в аптечке находится медикаменты с истекшим  сроком </t>
  </si>
  <si>
    <t>Дизельная В помещении   не проведена пылевая профилактика.</t>
  </si>
  <si>
    <t>Д/э боты с истекшим сроком испытания.</t>
  </si>
  <si>
    <t>«Правила применения и испытания средств защиты, используемых в электроустановках», п. 1.2.3, 1.2.4.</t>
  </si>
  <si>
    <t>Аманкарагай дизельная в помещении   не проведена пылевая профилактика</t>
  </si>
  <si>
    <t>пункта 7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</si>
  <si>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КЯ 2105/09- отсутствует защитная рейка на устройстве заземления.</t>
  </si>
  <si>
    <t>Опора № 464 Нижний бандаж в земле Отсутствует доступ осмотра состояния бандажа</t>
  </si>
  <si>
    <t>Опора без № установленная по ул. Асенбаева 95 отсутствует защитная рейка, обрыв абонентской линии.</t>
  </si>
  <si>
    <t>КЯ 2107/04 Устройство молниеотвода выполнено с нарушением</t>
  </si>
  <si>
    <t xml:space="preserve">КЯ 2106/12 Устройства молниеотвода и заземления выполнены с нарушениями. </t>
  </si>
  <si>
    <t xml:space="preserve">КЯ 900/1/10 Устройства молниеотвода и заземления выполнены с нарушениями. </t>
  </si>
  <si>
    <t>Опора 2102/12 отсутствует крепления подпоры.</t>
  </si>
  <si>
    <t xml:space="preserve">КЯ 900/1/12 Устройства молниеотвода и заземления выполнены с нарушениями. </t>
  </si>
  <si>
    <t>Опора без № ,установленная по ул. Новая 14 частично отсутствует желоба защиты кабеля.</t>
  </si>
  <si>
    <t>Опора без № установленная по ул. Новая 77 Нижний бандаж расположен в земле. Отсутствует доступ осмотра состояния бандажа</t>
  </si>
  <si>
    <t xml:space="preserve">Гостиница  №301 Разбитое  окно гостиницы </t>
  </si>
  <si>
    <t>Гостиница  №301  Нет пожарной сигнализации.</t>
  </si>
  <si>
    <t xml:space="preserve">Отсутствуют
- паспорт на резервуар для хранения дизтоплива
- указатель уровня жидкости
</t>
  </si>
  <si>
    <t xml:space="preserve">Отсутствуют противооткатные упоры в грузовых ТС </t>
  </si>
  <si>
    <t>П.8 «Основные положения по допуску транспортных средств к эксплуатации». Утв. Постановлением Правительства Республики Казахстан от 13 ноября 2014 года № 1196 пп.2 п.9 главы 7, «Перечень  неисправностей и условий, создающих угрозу безопасности дорожного движения и окружающей среде, при которых запрещается эксплуатация транспортных средств» Приложение к «Основным положениям по допуску транспортных средств к эксплуатации»</t>
  </si>
  <si>
    <t xml:space="preserve">Не закрыта электрическая распределительная коробка в  помещении ДРБ ГП  </t>
  </si>
  <si>
    <t>п. 82 Правил пожарной безопасности Приказ Министра по чрезвычайным ситуациям Республики Казахстан от 21 февраля 2022 года № 55</t>
  </si>
  <si>
    <t>с.Караменды</t>
  </si>
  <si>
    <t>Противопожарный щит в гараже №2  не укомплектован согласно описи.</t>
  </si>
  <si>
    <t>Пункт 18., Гл. 1., приложение 3 Правил пожарной безопасности, утвержденных приказом МЧСРК от 21 февраля 2022года  №55</t>
  </si>
  <si>
    <t>КЯ 2102/20 Нет заземления КЯ</t>
  </si>
  <si>
    <t>Опора № 2101 18  На опоре расположен просторный предмет.</t>
  </si>
  <si>
    <t>КЯ 2105/00 устройство молниеотвода выполнено с нарушением.</t>
  </si>
  <si>
    <t>КЯ 2105/01 устройство молниеотвода выполнено с нарушением.</t>
  </si>
  <si>
    <t>На опоре без № расположенная в районе Акимата поселка  расположен просторный предмет</t>
  </si>
  <si>
    <t>КЯ ПП 330/1/40 устройство молниеотвода выполнено с нарушением</t>
  </si>
  <si>
    <t>4 Опоры, не укрепленные  ж/б приставами  без № установленные по   ул. Садовая.</t>
  </si>
  <si>
    <t>Опора № 175  В наличии аварийная  опора , не отмеченная  соответствующими знаками</t>
  </si>
  <si>
    <t>КЯ ПП 330/1/3 нет устройство молниеотвода</t>
  </si>
  <si>
    <t xml:space="preserve">Опора без № следующая после  КЯ ПП 330/0/0 в наличии аварийная ж/б пристава , не отмеченная  соответствующими знаками </t>
  </si>
  <si>
    <t xml:space="preserve">Опора без № третья  после  КЯ ПП 330/0/0 в наличии аварийная опора , не отмеченная  соответствующими знаками </t>
  </si>
  <si>
    <t>Опора без №  установленная в районе РШ 33001 бандажирование опоры выполнено с нарушением</t>
  </si>
  <si>
    <t>: Распоряжение № 200 от 03.09.2025 года Правила по безопасности и охране труда при работах на воздушных линиях связи Приложение 1п.40</t>
  </si>
  <si>
    <t>Пожарные краны на 1-2-3 этажах не подключены к системе водоснабжения. Пожарные рукава присутствуют, но использовать  для тушения не возможно ввиду отсутствия воды.</t>
  </si>
  <si>
    <t>Отсутствует пожарная сигнализация в коридоре 3 этажа, в кабинете инженера ЦЭиК и  комнатах отдыха.  Датчики пожарной сигнализация закрыты натяжным потолком.</t>
  </si>
  <si>
    <t>В комнате приема пищи на 2 этаже отсутствуют системы вентиляции   и раковина</t>
  </si>
  <si>
    <t xml:space="preserve">Гараж № 2 Отсутствует табличка грузоподъемности стеллажей </t>
  </si>
  <si>
    <t xml:space="preserve">Требования к эксплуатации стеллажей АО «Казахтелеком» СТ АО  80429-1/043-2024, утверждены приказом АО «Казахтелеком» от 13.05.2024 № 124
 Приложение Б
</t>
  </si>
  <si>
    <t>Смотровая яма не облицована плиткой или другим устойчивым покрытием, соответствующим требованиям безопасности</t>
  </si>
  <si>
    <t xml:space="preserve">На емкости для хранения ГСМ для АСО не определены категории по взрывопожарной и пожарной опасности.-.
Нарушение: Приложение 16 Приказа МЧС РК от 17 августа 2021 года № 405
</t>
  </si>
  <si>
    <t xml:space="preserve">Пункты 678, 679 Правил обеспечения промышленной безопасности при эксплуатации оборудования, работающего под давлением, утвержденных приказом Министра по инвестициям и развитию
Республики Казахстан от 30 декабря 2014 года № 358 
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параграф 7
</t>
  </si>
  <si>
    <t>Информационные таблички на стеллажах не соответствует стандарту .</t>
  </si>
  <si>
    <t>И.о. директора Северо-Казахстанского ДЭСД Хайдаеву Е.С.</t>
  </si>
  <si>
    <t>Стеллажи не заземлены</t>
  </si>
  <si>
    <t>На одной ячейки материал превышала  допустимую грузоподъемность .</t>
  </si>
  <si>
    <t>В складских помещениях при бес стеллажном способе хранения материалов нарушаются свободные проходы менее 1 метра.</t>
  </si>
  <si>
    <t>Приказ Министра по чрезвычайным ситуациям Республики Казахстан от 21 февраля 2022 года № 55
 Об утверждении Правил пожарной безопасности
 1206. В складских помещениях при бесстеллажном способе хранения материалы складываются в штабеля. Напротив дверных проемов складских помещений оставляются свободные проходы шириной, равной ширине дверей, но не менее 1 м.</t>
  </si>
  <si>
    <t>В боксе по адресу  Мусрепова № 44 отсутствует информация об ответственных лицах за обеспечение пожарной безопасности, ответственных за санитарное состояние.</t>
  </si>
  <si>
    <t xml:space="preserve">Начальнику цеха СФ ЦПХО
Аманову С.Б.
</t>
  </si>
  <si>
    <t>В боксе по адресу  Мусрепова № 44 Помещение захламлено, загромождено строительным мусором.</t>
  </si>
  <si>
    <t>Административное здания по адресу  Мусрепова № 44  кабинеты на 2-ом этаже  не эксплуатируются но при этом захламлены мусором  и не используемой мебелью.</t>
  </si>
  <si>
    <t>Журнал учета и осмотра такелажных средств, механизмов и приспособлений не обновлен титульный лист</t>
  </si>
  <si>
    <t>Не предоставлен журнал учета и содержания средств защиты</t>
  </si>
  <si>
    <t>- ДПБ/П-20-02-05 Правила по безопасности и охране труда при работе в помещениях с установленным телекоммуникационным оборудованием; Приложение Б.</t>
  </si>
  <si>
    <t>У эл.монтера Абиханов Е. инструменты с изолирующими ручками без бирки</t>
  </si>
  <si>
    <t>ЦЭиК Дизельная: на розетке не указан номинал напряжения 220 В</t>
  </si>
  <si>
    <t>ПУЭ РК от 20.10.2015г п.4. пп.135</t>
  </si>
  <si>
    <t>ЦЭиК Дизельная: огнетушители не пронумерованы, отсутствует подставка</t>
  </si>
  <si>
    <t>П. 6.1.2. ТЕХНИКА ПОЖАРНАЯ. ОГНЕТУШИТЕЛИ. ТРЕБОВАНИЯ К ЭКСПЛУАТАЦИИ (СТ РК 1487-2006).</t>
  </si>
  <si>
    <t>Кабинет начальника ЛТУ: на розетке не указан номинал напряжения 220 В</t>
  </si>
  <si>
    <t xml:space="preserve">В помещении теплового узла на трубах отопления находятся посторонние предметы.
Сушильный шкаф не эксплуатируется по причине отсутствия вытяжной вентиляции
</t>
  </si>
  <si>
    <t xml:space="preserve">На пожарных щитах не указан порядковый номер и телефон ближайшей пожарной части, либо 101 и 112 </t>
  </si>
  <si>
    <t xml:space="preserve">СТ РК 1174-2003 «Пожарная техника для защиты объектов. Основные виды, размещение и обслуживание» 
п.5.6.8 На пожарных щитах, стендах должны быть указаны порядковые номера, и номер телефона ближайшей пожарной части. 
</t>
  </si>
  <si>
    <t>Пожарные щиты на территории ЛТУ: в ящиках отсутствует песок</t>
  </si>
  <si>
    <t>Вновь принятый электромонтер  не обеспечен ручным инструментом с изолирующими ручками</t>
  </si>
  <si>
    <t xml:space="preserve">Распоряжение №200 от 03.09.2025г.(приложение 1)
Правила по безопасности и охране труда при работе на воздушных линиях связи. 
Пункт 4
</t>
  </si>
  <si>
    <t>В журнале 4-ступенчатого контроля не произведена запись о проведении 2-й ступени контроля за май месяц</t>
  </si>
  <si>
    <t>Вновь принятый работник ЛТУ ознакомлен под роспись с «Жизненно важными правилами АО «Казахтелеком».</t>
  </si>
  <si>
    <t>Сотрудники не ознакомлены со списком аварийных опор</t>
  </si>
  <si>
    <t xml:space="preserve">Глава 11 П.11.1.6 ПРАВИЛА ПО БЕЗОПАСНОСТИ И ОХРАНЕ ТРУДА ПРИ РАБОТАХ 
НА ВОЗДУШНЫХ ЛИНИЯХ СВЯЗИ СТ АО 80429 – 1/012 – 2018
</t>
  </si>
  <si>
    <t>Сотрудники не ознакомлены со списком аварийных пересечений</t>
  </si>
  <si>
    <t>Недостаточное количество огнетушителей</t>
  </si>
  <si>
    <t>Пункт 18 Глава 1 Правила пожарной безопасности №55 от 21.02.2022 года.
 Пункт 6.1.2, 8.2 СТ РК 1487-2006</t>
  </si>
  <si>
    <t>Отсутствует табличка грузоподъемности стеллажей на складе</t>
  </si>
  <si>
    <t>Требования к эксплуатации стеллажей АО «Казахтелеком» СТ АО 80429-1/043-2024, утверждены приказом АО «Казахтелеком» от 13.05.2024 № 124
  Приложение Б</t>
  </si>
  <si>
    <t>План эвакуации 
 Правила пожарной безопасности №55 от 21.02.2022 года. - п.7.3, пп.7 СТ АО 80429 - 1/038 - 2024 Правила пожарной безопасности в АО «Казахтелеком»</t>
  </si>
  <si>
    <t>Отсутствует аптечка первой (доврачебной) помощи</t>
  </si>
  <si>
    <t>Об утверждении нового состава аптечки для оказания первой помощи 10.07.2023 г. № 125. Министерство здравоохранения Республики Казахстан Приложение
 Не исполнено указание №32 от 18.02.2026г</t>
  </si>
  <si>
    <t>Отсутствует умывальник для мытья рук в комнате приема пищи</t>
  </si>
  <si>
    <t>П6.11 приказа АО «Казахтелеком» №245 от 17.09.2024г</t>
  </si>
  <si>
    <t>Не обучены курсу КБТ</t>
  </si>
  <si>
    <t>пункт 1b Плана мероприятий по производственной безопасности АО «Самрук-Казына» на 2025г.</t>
  </si>
  <si>
    <t>Не предоставлен приказ о назначении ответственных лиц за пожарную безопасность с подписью об ознакомлении.</t>
  </si>
  <si>
    <t>Приказ Министра по ЧС РК № 55 от 21.02.2022 Об утверждении Правил пожарной безопасности, п. 5, пп. 1.</t>
  </si>
  <si>
    <t xml:space="preserve">Начальнику Центра закупок ДТК Нурлубаеву М.Ш., Начальнику Отдела контроля и сопровождения контрактов Уркумбаеву Р.С. </t>
  </si>
  <si>
    <t>Не предоставлен приказ об утверждении состава комиссии по проведению 2 и 3 ступеней 4-х ступенчатого контроля, с подписью об ознакомлении.</t>
  </si>
  <si>
    <t>Правила по проведению четырехступенчатого контроля за состоянием Безопасности и охраны труда в филиалах АО «Казахтелеком». Распоряжение № 253 от 31.10.2025. п. 5 пп.5.3.4., 5.4.1.</t>
  </si>
  <si>
    <t>Не предоставлена утвержденная программа первичного инструктажа по БиОТ, с подписью об ознакомлении.</t>
  </si>
  <si>
    <t>п.44 Приказа Министра здравоохранения и социального развития РК от 25.12.2015 года № 1019 “Об утверждении Правил и сроков проведения обучения, инструктирования и проверок знаний по вопросам безопасности и охраны труда работников, руководителей и лиц, ответственных за обеспечение безопасности и охраны труда“</t>
  </si>
  <si>
    <t>Не предоставлена утвержденная программа первичного инструктажа по пожарной безопасности, с подписью об ознакомлении.</t>
  </si>
  <si>
    <t>п. 8 Приказа Министра по ЧС РК от 9 июня 2014 года №276 Об утверждении Правил обучения работников организаций и населения мерам пожарной безопасности и требований к содержанию учебных программ по обучению мерам пожарной безопасности.</t>
  </si>
  <si>
    <t>Не предоставлен Журнал 4-х ступенчатого контроля записями по первой ступени (допускается ведение в электронной форме)</t>
  </si>
  <si>
    <t>Приложение Д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31.10.2025г</t>
  </si>
  <si>
    <t>Не предоставлены утверждённые инструкции по охране труда с подписью об ознакомлении.</t>
  </si>
  <si>
    <t>- п.п 16 п.2 ст.182 Трудового Кодекса РК. 
 - п. 19 Приказа Министра здравохранения и социального развития РК от 30.11.2015 года №927 "Правила разработки, утверждения и пересмотра инструкции по безопасности и охране труда работадателем".</t>
  </si>
  <si>
    <t>Не предоставлено ознакомление с «Жизненно важными правилами АО Казахтелеком».</t>
  </si>
  <si>
    <t>У работника бригады ЛКЦ ЦТО МС на защитной каске нет номера СИЗ (бригада Ким В.А.)</t>
  </si>
  <si>
    <t>Директору Костанайского ДЭСД Искакову С.К., Начальнику ЦТО МС Базарбаеву Ж.Д.</t>
  </si>
  <si>
    <t>На бокорезах №2 работника УпВ ППР ЛКЦ изолирующая рукоять (накладка) повреждена.</t>
  </si>
  <si>
    <t>п.22, п.23 Приложения 1 к Правилам по БиОТ при работе на линиях связи АО Казахтелеком, утв. Распоряжением №200 от 03.09.2025 года.</t>
  </si>
  <si>
    <t>На монтерских когтях №63704, 71043, 2624 работников ЛКЦ ЦТО МС имеется люфт серпов.</t>
  </si>
  <si>
    <t>п.19, п.20 Приложения 1 к Правилам по БиОТ при работе на линиях связи АО Казахтелеком, утв. Распоряжением №200 от 03.09.2025 года.</t>
  </si>
  <si>
    <t>На монтерских когтях №63704, работника ЛКЦ ЦТО МС не читаемая бирка.</t>
  </si>
  <si>
    <t>п. 77 "Правила безопасности при работе с инструментами и приспособлениями", утвержденные приказом Министра энергетики РК от 16.03 2015 г.</t>
  </si>
  <si>
    <t>Повторно: В журнале инструктажей внесены отсутствующие работники в день проведения инструктажа.</t>
  </si>
  <si>
    <t>- Стандарт АО «Казахтелеком» 
 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31.10.2025), п.62.</t>
  </si>
  <si>
    <t>ЛТЦ СТС Журнал четырехступенчатого контроля за состоянием безопасности и охраны труда не скреплен печатью
Требование: скрепить печатью. Ответственный Григорьев Е.Д.</t>
  </si>
  <si>
    <t xml:space="preserve">Приложение В 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
</t>
  </si>
  <si>
    <t>ЛТЦ СТС В Журнале учета и содержания средств защиты не указаны номера протоколов в графе Примечание
Требование: внести номера протоколов
Ответственный Григорьев Е.Д.</t>
  </si>
  <si>
    <t>Примечание Приложения Б Правил по безопасности и охране труда при работе в помещениях с установленным телекоммуникационным оборудованием
Распоряжение № 253 от 31.10.2025 (Приложение 3)</t>
  </si>
  <si>
    <t xml:space="preserve">ЛТЦ СТС В Журнале учета и содержания средств защиты отсутствует информация о проведении осмотра 
Требование: внести информацию </t>
  </si>
  <si>
    <t xml:space="preserve">Пункт 2 Примечания Приложения В Правил по безопасности и охране труда при работе в помещениях с установленным телекоммуникационным оборудованием Распоряжение № 253 от 31.10.2025; 
п.55, 56 Правил безопасности и охраны труда на кабельных линиях связи. Распоряжение № 200 от 03.09.2025 года
</t>
  </si>
  <si>
    <t>ЛТЦ СТС В журнал такелажных средств защиты не занесены результаты испытания пояса монтерского и когтей монтерских
Требование: внести результаты
Ответственный Григорьев Е.Д.</t>
  </si>
  <si>
    <t>п.77 Правил безопасности при работе с инструментами и приспособлениями
Приказ Министра энергетики Республики Казахстан от 16 марта 2015 года № 204</t>
  </si>
  <si>
    <t>ЛТЦ ГТС У электромонтера Галиченко А.А. отсутствуют штамп с датой следующего испытания на бокорезах и пассатижах – отклеиваются в процессе эксплуатации</t>
  </si>
  <si>
    <t>ЦЭиК не проведены испытания всего электроинструмента
Требование: провести испытания</t>
  </si>
  <si>
    <t>п.30, 31 Правил безопасности при работе с инструментами и приспособлениями
Приказ Министра энергетики Республики Казахстан от 16 марта 2015 года № 204</t>
  </si>
  <si>
    <t>ЦЭиК не внесена информация об испытании в Журнал учета, проверки и испытаний электроинструмента
Требование: внести информацию</t>
  </si>
  <si>
    <t>п.38 Правил безопасности при работе с инструментами и приспособлениями
Приказ Министра энергетики Республики Казахстан от 16 марта 2015 года № 204</t>
  </si>
  <si>
    <t>Работники не обеспечены защитными касками в полном объеме - из 8 работников: 2 работника обеспечены касками
Требование: обеспечить касками всех работников</t>
  </si>
  <si>
    <t>п.52 Правил безопасности и охраны труда на кабельных линиях связи, Распоряжение№ 200 от 03.09.2025 года</t>
  </si>
  <si>
    <t>ЦЛКС-82 г.Житикара ТУСМ-8</t>
  </si>
  <si>
    <t>Отсутствует спасательный пояс с лямками при работах в кабельных колодцах
Требование: обеспечить спасательным поясом с лямками</t>
  </si>
  <si>
    <t>пп.1 п.85 Правил безопасности и охраны труда на кабельных линиях связи, Распоряжение № 200 от 03.09.2025 года</t>
  </si>
  <si>
    <t>Истек срок годности медикаментов аптечки автомобильной</t>
  </si>
  <si>
    <t>Приказ Министра здравоохранения РК от 2 июля 2014 года № 368 Об утверждении перечня лекарственных средств и изделий медицинского назначения автомобильных аптечек первой медицинской помощи</t>
  </si>
  <si>
    <t>КСУ, Шахта отсутствует пожарная сигнализация - была демонтирована на время проведения ремонтных работ, ремонтные работы завершены, пожарная сигнализация не восстановлена
Требование: восстановить пожарную сигнализацию в КСУ и Шахте</t>
  </si>
  <si>
    <t>п.17 Правил пожарной безопасности от 21 февраля 2022 года № 55; приложение 16 Технического регламента "Общие требования к пожарной безопасности" от 17 августа 2021 года № 405</t>
  </si>
  <si>
    <t xml:space="preserve">п.1072 Правил пожарной безопасности, утвержденные приказом МЧС РК от 21 февраля 2022 года № 55
</t>
  </si>
  <si>
    <t>Планы эвакуации не соответствуют требуемым нормам 
Требование: разработать план эвакуации в соответствии с нормами</t>
  </si>
  <si>
    <t>Аккумуляторная отсутствует пожарная сигнализация – была демонтирована на время проведения ремонтных работ, ремонтные работы завершены, пожарная сигнализация не восстановлена с 2023 года
Требование: обеспечить наличие пожарной сигнализации</t>
  </si>
  <si>
    <t>Приложение 7 к Правилам пожарной безопасности в АО "Казахтелеком" СТ АО 80429-1/038-2024</t>
  </si>
  <si>
    <t>Не проведено техническое обслуживание огнетушителей</t>
  </si>
  <si>
    <t>Глава 1 пункт 9 Приказа Министра ЧС РК от 21 февраля 2022 года №55 «Правила пожарной безопасности»</t>
  </si>
  <si>
    <t>Направлена СЗ  на СФ</t>
  </si>
  <si>
    <t>Не герметизированы места прохождения кабелей через стены не горючими материалами в комнате приема пищи и в коридоре на АТС-55.</t>
  </si>
  <si>
    <t>Требуется ремонт линолеума в комнате приема пищи АТС-55</t>
  </si>
  <si>
    <t>п.1 ст.181 Трудового кодекса РК.</t>
  </si>
  <si>
    <t>Требуется ремонт в помещении теплоузла на АТС-55.</t>
  </si>
  <si>
    <t>Направлена  СЗ  на СФ</t>
  </si>
  <si>
    <t>Над выходом из АТС-55 отсутствует световой знак пожарной безопасности «Выход».</t>
  </si>
  <si>
    <t>Снаружи, вдоль стен здания АТС-55, не убраны заросли кустарника и деревьев.</t>
  </si>
  <si>
    <t>п.7.3 п.п.27 Правил пожарной безопасности в АО «Казахтелеком» 
 СТ АО 80429-1/038-2024</t>
  </si>
  <si>
    <t>RSU-552 в коридоре огнетушитель с истекшим сроком проверки и перезарядки, подвешен на высоте более 1,5 м. над уровнем пола</t>
  </si>
  <si>
    <t>-п. 12 Приложения 3 Приказа Министра по чрезвычайным ситуациям РК от 21.02.2022 года № 55. «Об утверждении Правил пожарной безопасности».
 -СТ АО 80429 – 1/038 – 2024
 Правила пожарной безопасности АО КТ п.16.5, 16.8.
 -СТ РК 1487-2006 Техника пожарная. Огнетушители. Требования к эксплуатации п. 8.1, 8.2</t>
  </si>
  <si>
    <t>Используются самодельные удлинители в комнате приема пищи на АТС-54.</t>
  </si>
  <si>
    <t>СТ АО 80429 – 1/038 – 2024 Правила пожарной безопасности в АО «Казахтелеком», п 8.6</t>
  </si>
  <si>
    <t>В журнале регистрации инструктажа по БиОТ на рабочем месте внесен отсутствующий в день проведения инструктажа работник.
 - Ознакомление работников с документированной информацией должно быть проведено в течение десяти рабочих дней, а в случае отсутствия работника доведение до сведения работника и его ознакомление должно быть проведено в течение пяти рабочих дней после его выхода на рабочее место.</t>
  </si>
  <si>
    <t>ЛТУ В наряде-допуске № 157 производитель работ не включен в п.11 наряда Состав бригады и отметка о прохождении инструктажа
 Требование: производителя включать в состав бригады</t>
  </si>
  <si>
    <t>п.п.2) п.31 Правила производства работ в условиях повышенной опасности по нарядам-допускам АО "Казахтелеком". Распоряжение №282 от 02.12.2025 г.</t>
  </si>
  <si>
    <t>ЛТУ В нарядах-допускахв п.5.10 указываются неактуальные инструкции КТ/ИТБ 2022 года, а также неверная нумерация инструкций со сборника инструкций по виду работ
 Требование: пересмотреть актуализированные инструкции</t>
  </si>
  <si>
    <t>Сборник инструкций по безопасности и охране труда по видам работ в подразделениях филиалов АО «Казахтелеком» 
 СТ АО 80429 – 1/029 – 2024.
 Приказ № 39 от 20.02.2024</t>
  </si>
  <si>
    <t>ЛТУ у электромонтера Бигаренова А. и Катериничева В. на указателе напряжения отсутствует бирка об испытании
 Требование: закрепить бирку согласно протокола испытания</t>
  </si>
  <si>
    <t>ЛТУ В журнал такелажных средств защиты не занесены результаты испытания пояса монтерского и когтей монтерских
 Требование: внести результаты испытания пояса монтерского и когтей монтерских</t>
  </si>
  <si>
    <t>п.77 Правил безопасности при работе с инструментами и приспособлениями
 Приказ Министра энергетики Республики Казахстан от 16 марта 2015 года № 204</t>
  </si>
  <si>
    <t>ЛТУ не проведены испытания электроинструмента
 Требование: провести испытания электроинструмента согласно приказа, на корпусах электроинструмента указать инвентарные номера и даты следующих проверок, внести информацию об испытании в Журнал учета, проверки и испытаний электроинструмента</t>
  </si>
  <si>
    <t>п.30, 31 Правил безопасности при работе с инструментами и приспособлениями
 Приказ Министра энергетики Республики Казахстан от 16 марта 2015 года № 204</t>
  </si>
  <si>
    <t>ЦЭиК не внесена информация об испытании в Журнал учета, проверки и испытаний электроинструмента
 Требование: внести информацию об испытании в Журнал учета, проверки и испытаний электроинструмента</t>
  </si>
  <si>
    <t>п.38 Правил безопасности при работе с инструментами и приспособлениями
 Приказ Министра энергетики Республики Казахстан от 16 марта 2015 года № 204</t>
  </si>
  <si>
    <t>ЦЭиК оборудование вводно-распределительное № 5 не проведена очистка от пыли и посторонних загрязнений
 Требование: выполнить очистку</t>
  </si>
  <si>
    <t>п.168 Правил технической эксплуатации электроустановок потребителей. Приказ Министра энергетики Республики Казахстан от 30 марта 2015 года № 246</t>
  </si>
  <si>
    <t>ЦТПСР отсутствует индикатор напряжения
 Требование: обеспечить индикатором</t>
  </si>
  <si>
    <t>Приложение В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</si>
  <si>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ЦТПСР не обновлен титульный лист Журнала учета и содержания средств защиты
 Требование: обновить титульный лист</t>
  </si>
  <si>
    <t>Приложение Б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</si>
  <si>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ЦТПСР Журнал учета и содержания средств защиты:
 1) не внесена информация по испытанию диэлектрических перчаток, инструмента с изолирующими рукоятками;
 2) в графе «Примечание» не внесены номера протоколов испытания;
 3) при внесении информации по диэлектрическим коврикам внесена информация по испытаниям – коврики испытания не проходят, только осмотр 
 Требование: в Журнал учета и содержания средств защиты 
 1) внести информация по испытанию диэлектрических перчаток, инструмента с изолирующими рукоятками;
 2) в графе Примечание внести номер протокола испытания;
 3) при внесении информации по диэлектрическим коврикам в графе «Дата испытания» и «Дата следующего испытания» ставится прочерк</t>
  </si>
  <si>
    <t>1) п. 87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
 2) Примечание Приложения Б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
 3) Примечание 3 Приложения В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</si>
  <si>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ЦТПСР Журнал посещения гермозоны не пронумерован и не скреплен печатью
Требование: пронумеровать и скрепить печатью</t>
  </si>
  <si>
    <t>п.23 Документированная процедура КТ/ДП-08-04-01 Управление документированной информацией. Приказ №9 от 02.02.2026 года</t>
  </si>
  <si>
    <t>ЦТПСР отсутствует инструкция о мерах пожарной безопасности.
 Требование: ознакомиться с Инструкцией по пожарной безопасности на объектах Костанайского ДЭСД (№ 8 от 05.12.2025) и вывесить на видных местах</t>
  </si>
  <si>
    <t>Пункт 6.7 Правил пожарной безопасности в АО "Казахтелеком" 
 СТ АО 80429–1/038–2024</t>
  </si>
  <si>
    <t>ЦТПСР неактуализированы инструкции по БиОТ 
 Требование: актуализировать инструкции по БиОТ</t>
  </si>
  <si>
    <t>Приказ № 182 от 14.05.2026
 «ЖДБ жұмыскерлері үшін қауіпсіздік және еңбекті қорғау жөніндегі нұсқаулықтарды бекіту туралы/ Об утверждении Инструкций по безопасности и охране труда для работников ОДС»</t>
  </si>
  <si>
    <t>ЦТПСР гигрометр в гермозоне не прошел периодическую поверку</t>
  </si>
  <si>
    <t>п. 7 главы 1 Правил проведения поверки средств измерений, установления периодичности поверки средств измерений и формы сертификата о поверке средств измерений, Приказ Министра по инвестициям и развитию Республики Казахстан от 27 декабря 2018 года № 934</t>
  </si>
  <si>
    <t>ЦТПСР Типовая форма МБ-6 не актуализирована, указан неактуальный идентификационный признак 
 Требование: актуализировать форму МБ-6</t>
  </si>
  <si>
    <t>Приложение А Регламента обеспечения специальной одеждой, специальной обувью и средствами индивидуальной защиты работников АО "Казахтелеком» ДПБ/Р-20-02-02
 Распоряжение № 271 от 19.11.2025</t>
  </si>
  <si>
    <t>ЦТПСР инженер СГ в 2025 году не обеспечен спецодеждой и спецобувью</t>
  </si>
  <si>
    <t>Приложение №8 «Нормы обеспечения работников АО «Казахтелеком» специальной одеждой, специальной обувью и другими средствами индивидуальной защиты за счет средств Работодателя» к Коллективному договору</t>
  </si>
  <si>
    <t>ЛТУ не произведена герметизация отверстия негорючими материалами
 Требование: произвести герметизацию</t>
  </si>
  <si>
    <t>п.31 Правил по безопасности и охране труда при работе в помещениях с установленным телекоммуникационным оборудованием», Приложение 3 к Распоряжению №253 от 31.10.2025г. АО «Казахтелеком» ДПБ/П-20-02-05.</t>
  </si>
  <si>
    <t>ВЛС Опора № 470 с КЯ выправить молниеотвод</t>
  </si>
  <si>
    <t>п.260, 267 Правил обслуживания и ремонта линий кабельных, воздушных и смешанных местных сетей телекоммуникаций АО «Казахтелеком». Приказ № 678 от 28.12.2023 г.</t>
  </si>
  <si>
    <t>ВЛС Опора № 551 с КЯ на заземляющем спуске отсутствует по всей длине деревянная рейка</t>
  </si>
  <si>
    <t>п.2.6 Инструкции по безопасности и охране труда при работе на опорах воздушных линий связи №34. Сборник инструкций по безопасности и охране труда по видам работ в подразделениях филиалов АО «Казахтелеком» 
 СТ АО 80429 – 1/029 – 2024.
 Приказ № 39 от 20.02.2024</t>
  </si>
  <si>
    <t>ВЛС Опора с ОРК 342/0/2/8-2 заземляющий спуск не закрыт по всей длине деревянной рейкой</t>
  </si>
  <si>
    <t>ВЛС Опора с КЯ 342/0/2-04/02 заземляющий спуск не закрыт по всей длине деревянной рейкой</t>
  </si>
  <si>
    <t>КСУ, Шахта отсутствует пожарная сигнализация - была демонтирована на время проведения ремонтных работ, ремонтные работы завершены, пожарная сигнализация не восстановлена
 Требование: восстановить пожарную сигнализацию в КСУ и Шахте</t>
  </si>
  <si>
    <t>15.08.2026 г.</t>
  </si>
  <si>
    <t>Гаражи Таблички на входе с указанием категории помещения по степени опасности поражения электрическим током, взрыво- и пожароопасности и знаки безопасности по ГОСТ 12.4.026-76 и фамилии ответственного за состояние охраны труда не читаема, в связи с воздействием на них погодных явлений
 Требование: обновить таблички</t>
  </si>
  <si>
    <t>Гаражи отсутствует пожарная сигнализация
 Требование: обеспечить наличие пожарной сигнализации</t>
  </si>
  <si>
    <t>Отсутствуют схема движения транспортных средств и пешеходов по территории
 Требование: обеспечить наличие схемы расстановки</t>
  </si>
  <si>
    <t xml:space="preserve"> Нарушение: Пункт 7.7.1. Стандарт по обеспечению безопасной эксплуатации транспортных средств АО "Казахтелеком" (СТ АО 80429-1/022-2024)</t>
  </si>
  <si>
    <t>Гаражи отсутствует схема расстановки автотранспорта
 Требование: обеспечить наличие схемы расстановки</t>
  </si>
  <si>
    <t xml:space="preserve"> Нарушение: п.1072 Правил пожарной безопасности, утвержденные приказом МЧС РК от 21 февраля 2022 года № 55</t>
  </si>
  <si>
    <t>Планы эвакуации не соответствуют требуемым нормам 
 Требование: разработать план эвакуации в соответствии с нормами</t>
  </si>
  <si>
    <t xml:space="preserve"> Нарушение: п.12 Правил пожарной безопасности, утвержденные приказом МЧС РК от 21 февраля 2022 года № 55</t>
  </si>
  <si>
    <t xml:space="preserve">Отсутствуют Эксплуатационные паспорта на огнетушители
 Требование: завести эксплуатационные паспорта </t>
  </si>
  <si>
    <t xml:space="preserve">Душевая. После ремонтных работ водопровода подрядной организацией, не восстановлено напольное и настенное покрытие (керамическая плитка) в душевой, в связи с этим не представляется возможным ее эксплуатация
 Требование: восстановить покрытие </t>
  </si>
  <si>
    <t>Нарушение: п.102, 103, 104 Санитарных правил "Санитарно-эпидемиологические требования к зданиям и сооружениям производственного назначения" от 3 августа 2021 года № ҚР ДСМ-72</t>
  </si>
  <si>
    <t>Монтерская Сушильный шкаф для одежды не подключен к вытяжной системе
 Требование: выполнить подключение</t>
  </si>
  <si>
    <t xml:space="preserve"> Нарушение: п.114, 115 Санитарных правил "Санитарно-эпидемиологические требования к зданиям и сооружениям производственного назначения" от 3 августа 2021 года № ҚР ДСМ-72</t>
  </si>
  <si>
    <t xml:space="preserve">Гаражный бокс стрелка манометра ОП-5 в красной зоне
 Требование: заменить огнетушитель, направить служебную записку в СФ о перезарядке/замене огнетушителя.
 На время перезарядки огнетушитель должен быть заменен резервным огнетушителям с аналогичными
 параметрами. </t>
  </si>
  <si>
    <t>Участок транспортного обеспечения Денисовского района в БОКСе № 1 смотровая яма не закрыта защитным настилом, не облицована плиткой. Пол не очищается от смазочных масел и нефтепродуктов, настил/решетка в неисправном состоянии (сломан, имеется повреждения)
 Требование: устранить</t>
  </si>
  <si>
    <t>Разрушение наружной стены здания: трещины, отслоение штукатурного слоя на стене головного здания, обрушается облицовка 
 Требование: устранить повреждение</t>
  </si>
  <si>
    <t xml:space="preserve"> Нарушение: п.1, п.4 статьи 184 Трудового кодекса РК</t>
  </si>
  <si>
    <t>Канализационная труба в неудовлетворительном состоянии: имеет сильную коррозию, разрушение покрытия, подтеки и следы протечек. 
 Требование: устранить повреждение</t>
  </si>
  <si>
    <t xml:space="preserve"> Нарушение: п.1, п.4, п.5 статьи 184 Трудового кодекса РК</t>
  </si>
  <si>
    <t>У электромонтера Леонова М. отсутствует печать в удостоверении водителя-совместителя по Технике безопасности.</t>
  </si>
  <si>
    <t>п.25 Правила проведения обучения, инструктирования и проверки знаний работников АО «Казахтелеком» по вопросам безопасности и охраны труда. Распоряжение № 253 от 31.10.2025</t>
  </si>
  <si>
    <t>У электромонтера Леонова М. обнаружен люфт на молотке( набиты гвозди)</t>
  </si>
  <si>
    <t xml:space="preserve">п.2.3,2.4 Сборник инструкций по безопасности и охране труда по профессиям подразделений филиалов АО «Казахтелеком»
СТ АО 80429 – 1/030 – 2024. Приказ № 39 от 20.02.2024
</t>
  </si>
  <si>
    <t>У электромонтера Леонова М. бирка на плоскогубцах с истекшим сроком испытания(осмотра) 25.10.25г.</t>
  </si>
  <si>
    <t>У кабельщика-спайщика Шушемоина С. весь ручной инструмент и истекшим сроком испытания (осмотра) 26.11.25г.</t>
  </si>
  <si>
    <t>Не предоставлен «Приказ о назначении периодической квалификационной проверки знаний по электробезопасности»</t>
  </si>
  <si>
    <t>п. 12 «Правила проведения обучения, инструктирования и проверки знаний работников АО «Казахтелеком» по вопросам безопасности и охраны труда» Распоряжение № 253 от 31.10.2025</t>
  </si>
  <si>
    <t>Инженер Петров В.О. не прошел инструктаж по пожарной безопасности.</t>
  </si>
  <si>
    <t>п.51 Правила проведения обучения, инструктирования и проверки знаний работников АО «Казахтелеком» по вопросам безопасности и охраны труда. Распоряжение № 253 от 31.10.2025  п.6.5 Правила пожарной безопасности в АО "Казахтелеком" СТ АО 80429–1/038–2024. Приказ № 6 от 22.01.2025 г.</t>
  </si>
  <si>
    <t>На складе ЦРК отсутствует паспорт огнетушителя.</t>
  </si>
  <si>
    <t>п.11 Нормы обеспечения объектов первичными средствами пожаротушения «Правил пожарной безопасности» Приказ Министра по чрезвычайным ситуациям РК от 21.02.2022 №55</t>
  </si>
  <si>
    <t>В каб. 106 отсутствует электрическая розетка для подключения кондиционера.</t>
  </si>
  <si>
    <t>В каб. 204 огнетушитель расположен на высоте более 1,5м от земли.</t>
  </si>
  <si>
    <t>п.12 Нормы обеспечения объектов первичными средствами пожаротушения «Правил пожарной безопасности» Приказ Министра по чрезвычайным ситуациям РК от 21.02.2022 №55</t>
  </si>
  <si>
    <t>Оборваны провода пожарной сигнализации (повторно,холодный склад)</t>
  </si>
  <si>
    <t xml:space="preserve">В КСУ на электрощите сломана крышка.(повторно) </t>
  </si>
  <si>
    <t>Журнал осмотра диэлектрических ковров не прошит.</t>
  </si>
  <si>
    <t>Огнетушитель расположен на высоте более 1,5м от земли.</t>
  </si>
  <si>
    <t>В помещении медного Кросса инструкция по Пожарной безопасности не обновлена.</t>
  </si>
  <si>
    <t>В помещении медного Кросса требуется ремонт(после протекания крыши)</t>
  </si>
  <si>
    <t>Отсутствуют паспорта на огнетушителях в медном и оптическом кроссе</t>
  </si>
  <si>
    <t>В помещении оптического кросса (Шахта кабельного цеха) в приямке не проводится пылевая профилактика.(обнаружено наличие паутины и пауков)</t>
  </si>
  <si>
    <t>Инсталлятор Зубков М.А. на момент проверки был без спец обуви.</t>
  </si>
  <si>
    <t>19.07.2026г</t>
  </si>
  <si>
    <t xml:space="preserve">Региональному менеджеру северного региона ЦРУ ДИР    
                                                                                                                          Савину С.Л. 
</t>
  </si>
  <si>
    <t>У инсталлятора Завизион К.А. на момент проверки на бокорезах с изолирующими рукоятками отсутствуют бирка о следующей дате проверки.</t>
  </si>
  <si>
    <t>-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п.84
  - п. 39 «Правил безопасности
  при работе с инструментами и приспособлениями» приказа Министра энергетики РК от 16.03.2015 года №204.</t>
  </si>
  <si>
    <t>У инженера УИиТР Стерхоава во время проверки отсутствовал индикатор напряжения.</t>
  </si>
  <si>
    <t>Истек срок испытания диэлектрических перчаток 10.06.2026.</t>
  </si>
  <si>
    <t>Ведущий инженер Пургин Е.В.находился на рабочем месте без спец обуви</t>
  </si>
  <si>
    <t>В кабинете №116 на шкафу находились посторонние предметы.</t>
  </si>
  <si>
    <t>п.24, пп.6 п.86 Правил пожарной безопасности, утв. Приказом Министра по ЧС РК от 21.02.2022 года № 55</t>
  </si>
  <si>
    <t>с.Камысты</t>
  </si>
  <si>
    <t>На монтерском поясе с цепью отсутствует чехол на цепи  
Требование: обеспечить чехлом</t>
  </si>
  <si>
    <t>п. 2.6 Инструкции по безопасности и охране труда при работе на высоте
№3. Сборник инструкций по безопасности и охране труда по видам работ в подразделениях филиалов АО «Казахтелеком» 
СТ АО 80429-1/029 – 2024.
Приказ № 39 от 20.02.2024</t>
  </si>
  <si>
    <t>Наряд № 225  от 20.05.2026г на обкос  травы на территории . в составе бригады указан один сотрудник</t>
  </si>
  <si>
    <t>п 9 Правила производства работ в условиях повышенной опасности по нарядам-допускам АО "Казахтелеком", утверждены распоряжением АО "Казахтелеком" от 02.12.2025 № 282</t>
  </si>
  <si>
    <t>25.06.2026г</t>
  </si>
  <si>
    <t>Журнал регистрации инструктажа на рабочем месте не соответствует требованиям</t>
  </si>
  <si>
    <t>Правила проведения обучения, инструктирования и проверки знаний работников АО «Казахтелеком» по вопросам безопасности и охраны труда, утверждены распоряжением АО "Казахтелеком" от 31.10.2025 № 253  Приложение 7</t>
  </si>
  <si>
    <t>В журнале учета выдачи нарядов-допусков  вносится информация с помарками и исправлениями</t>
  </si>
  <si>
    <t>Не пересмотрена инструкция «Требование по выполнению правил безопасности и охраны труда при эксплуатации преобразователей и выпрямителей.»  Утверждённая в 2018г</t>
  </si>
  <si>
    <t>10.07.2026г</t>
  </si>
  <si>
    <t>Составленв СЗ на пересмотр инструкции</t>
  </si>
  <si>
    <t>На спасательном поясе и монтерских когтях не правильно указано  принадлежность подразделения</t>
  </si>
  <si>
    <t xml:space="preserve">В комнате приема пищи  отсутствует система вентиляции  </t>
  </si>
  <si>
    <t xml:space="preserve">П. 6.11 «Требования к санитарно-гигиеническим помещениям в филиалах АО "Казахтелеком"»СТ АО 80429 – 1/019 –2024
</t>
  </si>
  <si>
    <t>Нет сушильного шкафа.</t>
  </si>
  <si>
    <t>: п. 115 приказ №ҚР ДСМ 72 от 03.08.2021</t>
  </si>
  <si>
    <t>Нет  помещения для сушки одежды и обуви</t>
  </si>
  <si>
    <t>Смотровая яма гаража не облицована плиткой или другим устойчивым покрытием, соответствующим требованиям безопасности</t>
  </si>
  <si>
    <t>Амангельдинский р-н</t>
  </si>
  <si>
    <t>Журнал учета и содержания СИЗ не предоставлен</t>
  </si>
  <si>
    <t>- Приложение Б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31.10.2025.
 - Приложение 1 к «Правилам по безопасности и охране труда при работах на КЛС», утв. Распоряжением №200 от 03.09.2025 года.</t>
  </si>
  <si>
    <t>26.06.2026г</t>
  </si>
  <si>
    <t>Журнал инструктажа на рабочем месте не проводятся инструктажи с сотрудниками ЦЭиК и СТУиП</t>
  </si>
  <si>
    <t>Журнал учета такелажных средств, механизмов и приспособлений: отсутствуют записи о проверке</t>
  </si>
  <si>
    <t>Журнал инструктажа на рабочем месте не проводятся инструктажи с отсутствующими сотрудниками</t>
  </si>
  <si>
    <t>Журнал четырёхступенчатого контроля за состоянием безопасности и охраны труда 1я ступень проводится формально. На момент проверки СИЗ у кабельщиков-спайщиков, не проверены инструменты п. 9 и 10 данного Указания</t>
  </si>
  <si>
    <t>Приложение А п.А.1.2 пп. б «Правил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</si>
  <si>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>Журнал четырёхступенчатого контроля за состоянием безопасности и охраны труда отсутствуют записи о проведении 2й ступени</t>
  </si>
  <si>
    <t>Приложение А п.А.1.7 пп. в «Правил по проведению четырехступенчатого контроля за состоянием Безопасности и охраны труда в филиалах АО «Казахтелеком» Распоряжение № 253 от 31.10.2025 (Приложение 4)</t>
  </si>
  <si>
    <t>Журнал учета, проверки и испытаний электроинструмента и вспомогательного оборудования к нему не предоставлен</t>
  </si>
  <si>
    <t>Правил безопасности при работе с инструментами и приспособлениями
 Приказ Министра энергетики Республики Казахстан от 16 марта 2015 года № 204 Приложение 1</t>
  </si>
  <si>
    <t>На испытательном стенде отсутствует инструкция по проведению испытаний монтёрских когтей, лазов, поясов, лестниц и стремянок</t>
  </si>
  <si>
    <t>У кабельщиков-спайщиков на монтерских когтях ослаблены шипы и не затянуты серпы</t>
  </si>
  <si>
    <t>Отсутствует бирка о прохождений испытания на индикаторе ИНН</t>
  </si>
  <si>
    <t>На аварийных опорах неверно нанесена маркировка</t>
  </si>
  <si>
    <t>П.82 ПРАВИЛА ПО БЕЗОПАСНОСТИ И ОХРАНЕ ТРУДА ПРИ РАБОТАХ НА ВОЗДУШНЫХ ЛИНИЯХ СВЯЗИ</t>
  </si>
  <si>
    <t>ЦТПСР Журнал учета и содержания СИЗ ведется некорректно</t>
  </si>
  <si>
    <t>ЦТПСР Требуется обновить титульные листы на журналах</t>
  </si>
  <si>
    <t>ЦЭиК Дизельная отсутствует табличка с указанием категорийности и ответственного за помещение</t>
  </si>
  <si>
    <t>ЦЭиК Дизельная на пожарном щите не указан порядковый номер и телефон ближайшей пожарной части, либо 101 и 112</t>
  </si>
  <si>
    <t>СТ РК 1174-2003 «Пожарная техника для защиты объектов. Основные виды, размещение и обслуживание» 
 п.5.6.8 На пожарных щитах, стендах должны быть указаны порядковые номера, и номер телефона ближайшей пожарной части.</t>
  </si>
  <si>
    <t>Джангельдинский р-н</t>
  </si>
  <si>
    <t>с.Торгай</t>
  </si>
  <si>
    <t>Журнал учета и содержания СИЗ ведется некорректно</t>
  </si>
  <si>
    <t>Журнал результатов осмотров и испытаний стеллажей отсутствуют записи</t>
  </si>
  <si>
    <t>Требования к эксплуатации стеллажей АО «Казахтелеком» СТ АО 80429-1/043-2024, утверждены приказом АО «Казахтелеком» от 13.05.2024 № 124</t>
  </si>
  <si>
    <t>Технологические карты не ознакомлены вновь принятые сотрудники</t>
  </si>
  <si>
    <t>пп.7 п.31 Глава 6 ПРАВИЛА ПРОИЗВОДСТВА работ в условиях повышенной опасности по нарядам-ДОПУСКАм</t>
  </si>
  <si>
    <t>Журнал четырёхступенчатого контроля за состоянием безопасности и охраны труда 1я ступень проводится формально. На момент проверки СИЗ у кабельщиков-спайщиков, не проверены инструменты п. 10, п. 11 и п. 12 данного Указания</t>
  </si>
  <si>
    <t>Наряд-допуск №74-79 не прописаны номера инструктажей и технологических карт</t>
  </si>
  <si>
    <t>п.30 пп10 ПРАВИЛА ПРОИЗВОДСТВА работ в условиях повышенной опасности по нарядам-ДОПУСКАМ</t>
  </si>
  <si>
    <t>У кабельщика-спайщика на монтерских когтях и поясе отсутствует бирка о прохождений испытания</t>
  </si>
  <si>
    <t>У эл.монтера на монтерских когтях ослаблены шипы и не затянут серп</t>
  </si>
  <si>
    <t>ЦТПСР Журнал учета и содержания СИЗ не предоставлен</t>
  </si>
  <si>
    <t>ЦТПСР Не обновлена табличка ответственного и категории пожаровзрывоопасности и ФИО ответственного лица</t>
  </si>
  <si>
    <t>ЦТПСР на диэлектрическом коврике нет бирки с датой следующего частичного технического освидетельствования</t>
  </si>
  <si>
    <t>- 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  Приложение 7
 - СТ АО 80429-1/038-2024 «Правила пожарной безопасности в АО "Казахтелеком", приказ от 22.01.2025 г. № 6;
 - "КТ/ДП-08-04-01 Документированная процедура. Управление документированной информацией" 
 Приказ АО "Казахтелеком" от 02.02.2026 № 9.</t>
  </si>
  <si>
    <t xml:space="preserve">Коммерческому Директору В2С сегмента СР  Ляпуновой А.В.
</t>
  </si>
  <si>
    <t>В журнале 4-х ступенчатого контроля нет записей по 1-й ступени контроля за март, апрель 2026 г.</t>
  </si>
  <si>
    <t>приложения Д,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 г.</t>
  </si>
  <si>
    <t>В помещении перед входом в абонентский зал требуется заменить светильник и отремонтировать дверную ручку.</t>
  </si>
  <si>
    <t>1-ый этаж не работает световой знак пожарной безопасности «Выход».</t>
  </si>
  <si>
    <t>Противопожарные щиты укомплектованы не полностью (мало песка).</t>
  </si>
  <si>
    <t>п. 18., Гл. 1., приложение 3 Правил пожарной безопасности, утвержденных приказом МЧС РК от 21 февраля 2022года №55</t>
  </si>
  <si>
    <t>Гаражные боксы – отсутствуют/не читаемы таблички с указанием категорийности, ответственного за помещение.</t>
  </si>
  <si>
    <t>Требуется ремонт складских помещений.</t>
  </si>
  <si>
    <t>Приказ Министра здравохранения РК от 3 августа 2021 года №КР ДСМ-72, параграф 2</t>
  </si>
  <si>
    <t>Не достаточное освещение в коридоре 1 эт.</t>
  </si>
  <si>
    <t>ТК РК Статья 184. Требования безопасности рабочих мест п.5 В течение рабочего времени температура, освещение, а также вентиляция в помещении, где располагаются рабочие места, должны соответствовать санитарно-эпидемиологическим требованиям.</t>
  </si>
  <si>
    <t>Не исправное или не достаточное освещение в гаражах и боксах (из 6 светильников работает 2 шт.).</t>
  </si>
  <si>
    <t>п. 225 Приказ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пассажиров"; пунктов 75-77, глава 3 Приказ Министра здравоохранения Республики Казахстан от 3 августа 2021 года № ҚР ДСМ-72 Об утверждении Санитарных правил "Санитарно-эпидемиологические требования к зданиям и сооружениям производственного назначения"; Приложение 3 Приказ Министра здравоохранения Республики Казахстан от 16 февраля 2022 года № ҚР ДСМ-15 Об утверждении Гигиенических нормативов к физическим факторам, оказывающим воздействие на человека</t>
  </si>
  <si>
    <t>Стояночные боксы не обеспечены вентиляцией.</t>
  </si>
  <si>
    <t>СН РК 4.02‑01‑2011 «Отопление, вентиляция и кондиционирование воздуха», утверждён и введён в действие Приказом Комитета по делам строительства, жилищно‑коммунального хозяйства и управления земельными ресурсами Министерства национальной экономики Республики Казахстан № 156‑НҚ от 29.12.2014</t>
  </si>
  <si>
    <t>Нет помещения для сушки одежды и обуви.</t>
  </si>
  <si>
    <t>Нет кварцевой лампы в помещении проведения предсменного осмотра.</t>
  </si>
  <si>
    <t>п. 29, параграфа 3, приложения 2 Приказ и.о. Министра здравоохранения Республики Казахстан от 15 октября 2020 года № ҚР ДСМ-131/2020. Зарегистрирован в Министерстве юстиции Республики Казахстан 16 октября 2020 года № 21443 Об утверждении целевых групп лиц, подлежащих обязательным медицинским осмотрам, а также правил и периодичности их проведения, объема лабораторных и функциональных исследований, медицинских противопоказаний, перечня вредных и (или) опасных производственных факторов, профессий и работ, при выполнении которых проводятся предварительные обязательные медицинские осмотры при поступлении на работу и периодические обязательные медицинские осмотры и правил оказания государственной услуги "Прохождение предварительных обязательных медицинских осмотров".</t>
  </si>
  <si>
    <t>Разбита/отсутствует кафельная плитка на лестничных маршах.
 Риск спотыкания/падения работников.</t>
  </si>
  <si>
    <t>Посторонние предметы под лестницей 1 эт.</t>
  </si>
  <si>
    <t>Приказ Министра ЧС РК от 21 февраля 2022 года №55 «Правила пожарной безопасности», Глава 1 пункт 24, пп.10.</t>
  </si>
  <si>
    <t>В гараже огнетушитель подвешен на высоте более 1,5 м. над уровнем пола.</t>
  </si>
  <si>
    <t>-СТ АО 80429 – 1/038 – 2024
 Правила пожарной безопасности АО КТ 
 -СТ РК 1487-2006 Техника пожарная. Огнетушители. Требования к эксплуатации п. 8.1, 8.2.</t>
  </si>
  <si>
    <t>Не верно оформлены наряды-допуски №94, 95 от 08.06.2026 - №94 устранение повреждений с. Федоровка, состав бригады Мацукевич А.В., Казаков А.В., работы начаты в 09:00 закрыт наряд-допуск в 17:30.
 №95 устранение повреждений с. Костряковка, состав бригады Мацукевич А.В., Казаков А.В., работы начаты в 14:00 закрыт наряд-допуск в 16:30.</t>
  </si>
  <si>
    <t>"Правила производства работ в условиях повышенной опасности по нарядам-допускам АО "Казахтелеком", распоряжение № 282 от 02.12.2025</t>
  </si>
  <si>
    <t>В помещении КСУ огнетушитель подвешен на высоте более 1,5 м. над уровнем пола.</t>
  </si>
  <si>
    <t>Карточки МБ-6 не верно ведутся.</t>
  </si>
  <si>
    <t>Опора 361 не закреплен молниеотвод.</t>
  </si>
  <si>
    <t>п. 260 Правил обслуживания и ремонта линий кабельных, воздушных и смешанных местных сетей телекоммуникаций АО «Казахтелеком», приказ АО «Казахтелеком» № 678 от 28.12.2023.</t>
  </si>
  <si>
    <t>На пресс-клещах для обжима коннекторов UY2 №5 нарушена изоляция.</t>
  </si>
  <si>
    <t>-п. 23 Правила безопасности и охраны труда при работах на воздушных линиях связи, приказ АО «Казахтелеком» от 03.09.2025 № 200.
 -п.3.10 инструкции по БиОТ № 12 При работе с ручным инструментом, сборник инструкций по видам работ СТ АО 80429-1/029-2024.</t>
  </si>
  <si>
    <t>заменено на исправный</t>
  </si>
  <si>
    <t>ЦТПСР – не ведутся записи по первой ступени в журнале 4-х ступенчатого контроля, последняя запись в январе месяце.</t>
  </si>
  <si>
    <t>ЦТПСР - нет на видном месте памяток по проведению 1-й, 2-й, 3-й ступеней контроля.</t>
  </si>
  <si>
    <t>ЦТПСР - деревянные полки стеллажа не обработаны огнеупорным составом.</t>
  </si>
  <si>
    <t>Нарушение: пп.3, п.25 «Об утверждении Технического регламента "Требования к безопасности деревянных конструкций" (Постановление Правительства Республики Казахстан от 26 декабря 2008 года № 1265)</t>
  </si>
  <si>
    <t>ЦТПСР – карточки МБ-6 не верно оформлены.</t>
  </si>
  <si>
    <t>ЦЭиК - журнал учета, проверки и испытаний электроинструмента и вспомогательного оборудования не прошит.</t>
  </si>
  <si>
    <t>п. 23  КТ/ДП-08-04-01 Документированная процедура. Управление документированной информацией</t>
  </si>
  <si>
    <t>ЦЭиК - в стояночном боксе электрический ЩО-8 не закрыт на замок, нет однолинейной схемы, нужно поменять розетку рядом со щитком, нанести знак заземления, на 3 эт. ЩО-3 нет замка, нет однолинейной схемы.</t>
  </si>
  <si>
    <t>ЦЭиК – на монтерских когтях № 98086 люфт на серпе.</t>
  </si>
  <si>
    <t>п.72, п.73 Правил безопасности при работе с инструментами и приспособлениями (Приказ Министра энергетики РК от 16.03.2015 г. № 204.).</t>
  </si>
  <si>
    <t>ЦЭиК – на перфораторе и дрели нет бирок с инвентарным номером и датой проведения испытания.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</si>
  <si>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 п.84</t>
  </si>
  <si>
    <t>п. Карабалык</t>
  </si>
  <si>
    <t>ЛТЦ: Журнал учета СИЗ – Форма журнала не соответствует требованиям.</t>
  </si>
  <si>
    <t>Приказ АО «Казахтелеком» от 30.10.2024 года №290 «Об утверждении Правил по безопасности и охране труда при работе в помещениях с установленным телекоммуникационным оборудованием»</t>
  </si>
  <si>
    <t>ЛТЦ: В помещении котельной АСО размещены не актуальные инструкции по БиОТ по видам работ.</t>
  </si>
  <si>
    <t>ЦЭиК: Места ввода заземляющих проводников в здание не обозначены</t>
  </si>
  <si>
    <t>Приказ Министра энергетики РК от 19.03.2015 года №222 "Правила техники безопасности при эксплуатации электроустановок потребителей" Глава 15, параграф 1 пункт 130 подпункт 6.</t>
  </si>
  <si>
    <t>ЦЭиК, Дизельная: на момент проверки не доставлен металлический ящик для хранения ветоши и обтирочного материала.</t>
  </si>
  <si>
    <t>ЦЭиК, Дизельная: топливный бак не заземлен (повторно).</t>
  </si>
  <si>
    <t>Помещение шахты
  (1 этаж): в помещении отсутствует аптечка первой помощи.</t>
  </si>
  <si>
    <t>Помещение шахты
  (1 этаж): Инструкция №31 не актуальная.</t>
  </si>
  <si>
    <t>Котельная АСО (1 этаж): Дверь помещения не закрыт на ключ, находится в свободном доступе.</t>
  </si>
  <si>
    <t>ЛТЦ: у бригады на стремянке отсутствовал опорный наконечник.</t>
  </si>
  <si>
    <t>п.24, п.25 Приложения 1 к Правилам по БиОТ при работе на линиях связи АО Казахтелеком, утв. Распоряжением №200 от 03.09.2025 года.</t>
  </si>
  <si>
    <t>ЛТЦ: у работника бригады на монтерских когтях №4 выявлен люфт серпа.</t>
  </si>
  <si>
    <t>ЦЭиК: В учебном классе ЛТУ штепсельная розетка 220 В не имеет защитный (заземляющий) контакт.</t>
  </si>
  <si>
    <t>Параграф 16, п.245 Правил устройства электроустановок (ПУЭ) РК, утв.Приказом Министра энергетики РК от 20.03.2015 года № 230.</t>
  </si>
  <si>
    <t>В помещениях монтерской комнаты, склада, шахты, архива, щитовой огнетушители подвешены на высоте более 1,5 м над уровнем пола.</t>
  </si>
  <si>
    <t>УТО: Не заполняются чек-листы (лист проверки) перед выпуском ТС на линию.</t>
  </si>
  <si>
    <t>п. 7.1. Приказ №141 от 27.05.2024 г. Станадарт по обеспечению безопасной эксплуатации ТС АО "Казахтелеком"</t>
  </si>
  <si>
    <t>АСО – не исправен манометр (отсутствие части циферблата) котла АСО «BURAN BOILER 1035 RD» заводской №28194, отсутствие контроля давления воды в системе отопления.</t>
  </si>
  <si>
    <t>Приказ Министра по инвестициям и развитию РК от 30.12.2014 года №358 Об утверждении Правил обеспечения промышленной безопасности при эксплуатации оборудования, работающего под давлением, параграф 3, п.193 4 (если разбито стекло или имеются повреждения манометра, которые могут отразиться на правильности его показаний).</t>
  </si>
  <si>
    <t>Акт приостановки №10 от 15.06.2026</t>
  </si>
  <si>
    <t>Помещение АСО – инструкции на рабочем месте не актуальны.</t>
  </si>
  <si>
    <t>В душевой комнате на 1 этаже нет противоскользящего коврика.</t>
  </si>
  <si>
    <t>ПК в здании ЛТУ не проходили технический осмотр, не проверялись на работоспособность (водоотдачу) посредством пуска воды.</t>
  </si>
  <si>
    <t>На двери помещения уборной на 2 этаже не работает замок.</t>
  </si>
  <si>
    <t>Ст.23, п.9 Трудового кодекса РК</t>
  </si>
  <si>
    <t>В кабинетах ИТР, в помещении АСО, в коридоре 1 этажа требуется косметический ремонт.</t>
  </si>
  <si>
    <t>- п. 17, 32 Правил пожарной безопасности, утвержденных приказом Министра по ЧС РК от 21.02.2022 года № 55;
 - п.7.3, пп.11 СТ АО 80429 – 1/038 – 2024 Правила пожарной безопасности в АО «Казахтелеком».</t>
  </si>
  <si>
    <t>В гаражном боксе №3 стрелки манометров двух огнетушителей в красной зоне.</t>
  </si>
  <si>
    <t>мВедущий инженер ОБиОТ Северного региона Джурина Н.В.</t>
  </si>
  <si>
    <t>В помещениях административного здания ЦТО продолжительное время не производится уборка помещений.(Повторно)
 - Необходимо обеспечить своевременную уборку помещений.</t>
  </si>
  <si>
    <t>Стеллажи на складе аккумуляторов не имеют информационной таблички размером не менее А4 с указанием высот уровней хранения и максимальной допустимой нагрузки на каждый из уровней хранения бирки с указанием номера, грузоподьемности и даты освидетельствования.</t>
  </si>
  <si>
    <t>Во гаражных боксах провести влажную уборку, тополиный пух, мусор.</t>
  </si>
  <si>
    <t>Комната приема пищи на 2 этаже Отсутствует раковина.</t>
  </si>
  <si>
    <t>На окнах  сервис бюро решетки, препятствующие эвакуации при пожаре.</t>
  </si>
  <si>
    <t>Резервуар для хранения дизтоплива Не определены категории по взрывопожарной и пожарной опасности</t>
  </si>
  <si>
    <t>Инсталлятор Цеха Касыбаев К.К. не обеспечен летней спецобувью (новый сотрудник).</t>
  </si>
  <si>
    <t>пп.4, п.2, ст.182 Трудового кодекса РК.</t>
  </si>
  <si>
    <t>Региональному менеджеру ЦРУ СР ДИР ДРБ Савину С.Л.</t>
  </si>
  <si>
    <t>В журнале 4-ступенчатого контроля за состоянием БиОТ отсутствуют записи о проведении 1-ступени за апрель, май, июнь 2026 года.</t>
  </si>
  <si>
    <t>Распоряжение № 253 от 31.10.2025 Правила по проведению четырехступенчатого контроля за состоянием Безопасности и охраны труда в филиалах АО «Казахтелеком»</t>
  </si>
  <si>
    <t>В карточке МБ-6 нет подписи о получении спецодежды инсталлятора Абдикарим А.Б.</t>
  </si>
  <si>
    <t>Распоряжение № 271 от 19.11.2025 Регламент обеспечения специальной одеждой, специальной обувью и средствами индивидуальной защиты работников АО "Казахтелеком»
 ДПБ/Р-20-02-02, раздел 4, п.1 пп 5-13</t>
  </si>
  <si>
    <t>В офисе Цеха требуется проведение работ по обработке от насекомых и грызунов офисного помещения.
 Оформить заявку в базе СФ.</t>
  </si>
  <si>
    <t>- п.2, пп.4 ст.182 Трудового кодекса РК;</t>
  </si>
  <si>
    <t>Журнал регистрации инструктажа на рабочем месте- не указана дата проведения повторного инструктажа за   2 квартал 2026г.</t>
  </si>
  <si>
    <t xml:space="preserve">п.51 Правила 
проведения обучения, инструктирования и проверки знаний работников АО «Казахтелеком» по вопросам безопасности и охраны труда, утв. Распоряжением № 253 от 31.10.2025
</t>
  </si>
  <si>
    <t>Не предоставлен приказ о назначении ответственных лиц за пожарную безопасность (приказ №207 от 24.04.2025 г. - в 2026 г. не внесены изменения/не переиздан).</t>
  </si>
  <si>
    <t>Приказ Министра по ЧС РК № 55 от 21.02.2022 Об утверждении Правил пожарной безопасности, раздел 1, глава 1, п.4.</t>
  </si>
  <si>
    <t>Региональному директору по КД Северного региона ДРБ Ляпуновой А.В.</t>
  </si>
  <si>
    <t>На окнах абонентского зала (1этаж) установлены решетки, препятствующие эвакуации при пожаре.
 Оформить заявку в СФ о переоборудовании решеток.</t>
  </si>
  <si>
    <t>Приказ Министра ЧС РК от 21 февраля 2022 года №55 «Правила пожарной безопасности», раздел 1 глава 1, п.24, пп.8</t>
  </si>
  <si>
    <t>Наряд № 92 от 17.06.2026 ППР опор, ПСУ указан состав бригады 2 кабельщика-спайщика</t>
  </si>
  <si>
    <t>п.73 Правила безопасности и охраны труда на кабельных линиях связи Распоряжение № 200 от 03.09.2025 года АО "Казахтелеком" Приложение 2</t>
  </si>
  <si>
    <t xml:space="preserve">23.06.02026г. заканчивается срок проверки д/э перчаток. Необходимо заменить на прошедшие проверку д/э перчатки. </t>
  </si>
  <si>
    <t>п.57 Правила безопасности и охраны труда на кабельных линиях связи Распоряжение № 200 от 03.09.2025 года АО "Казахтелеком" Приложение 2</t>
  </si>
  <si>
    <t>Тамбур центрального входа -  Лампа работает с мерцанием</t>
  </si>
  <si>
    <t xml:space="preserve">Не закреплена плитка на лестничном переходе между 1 и 2 этажах </t>
  </si>
  <si>
    <t>Не работает эл. розетка в кабинете ведущего инженера ОБиОТ</t>
  </si>
  <si>
    <t>Направлена заявка на песок в СФ</t>
  </si>
  <si>
    <t>Гараж № 2 В табличке  с указанием категорийности и ответственного за помещения в  гараже указан уволенный  сотрудник.</t>
  </si>
  <si>
    <t xml:space="preserve">Отсутствует песок в пожарном ящике </t>
  </si>
  <si>
    <t>район им. Б.Майлина</t>
  </si>
  <si>
    <t>с. Айет</t>
  </si>
  <si>
    <t>Сломан фиксатор оголовья защитной каски
 №4 кабельщика-спайщика Швец А.И.</t>
  </si>
  <si>
    <t>Выявлены люфт серпа на монтерских когтях №7.</t>
  </si>
  <si>
    <t>ЛТУ: Журнал учета СИЗ – Титульный лист журнала не соответствует требованиям. Указанная «КТ/ДП-01-23-01 Документированная процедура. Управление документированной процедурой» не актуальна. 
 Допущены исправления записей.</t>
  </si>
  <si>
    <t>- Приказ АО «Казахтелеком» от 30.10.2024 года №290 «Об утверждении Правил по безопасности и охране труда при работе в помещениях с установленным телекоммуникационным оборудованием»
 - п.26 «КТ/ДП-08-04-01 Документированная процедура. Управление документированной информацией»</t>
  </si>
  <si>
    <t>ЛТУ: Титульный лист журнала 4-ступенчатого контроля за состоянием БиОТ не обновлен. Указан не актуальный Стандарт.</t>
  </si>
  <si>
    <t>Правила по проведению четырехступенчатого контроля за состоянием Безопасности и охраны труда в филиалах АО «Казахтелеком», Распоряжение № 253 от 31.10.2025 (Приложение 4)</t>
  </si>
  <si>
    <t>ЛТУ: 3 этаж, складское помещение б/н, не оборудовано стеллажами. Под склад используется помещение с деревянными самодельными стеллажами, не обработанными огнезащитным составом (повторно). 
 Оформить заявку в СФ.</t>
  </si>
  <si>
    <t>ЛТУ: Помещение архива, каб №7 (2 этаж), склад ТМЗ ЛТУ – на стеллажах отсутствуют информационные таблички (Приложение А Стандарта) – повторно.</t>
  </si>
  <si>
    <t>ЛТУ: Сушильные шкафы в монтерской комнате не оборудованы вытяжной вентиляцией.
 Оформить заявку в СФ.</t>
  </si>
  <si>
    <t>Журнал регистрации инструктажа на рабочем месте, журнал учета инструктажей по пожарной безопасности: повторные инструктажи за 2 квартал проведены несвоевременно.
 Впредь проводить в соответствии с требованиями Правил.</t>
  </si>
  <si>
    <t>п.51 Правил 
проведения обучения, инструктирования и проверки знаний работников АО «Казахтелеком» по вопросам безопасности и охраны труда, утв. Распоряжением № 253 от 31.10.2025 г.</t>
  </si>
  <si>
    <t>Региональному директору по КД СР ДРБ Ляпуновой А.В.</t>
  </si>
  <si>
    <t>Не обновлены памятки 1, 2, 3 ступеней 4-ступенчатого контроля за состоянием БиОТ на стенде ГП ЦРК.</t>
  </si>
  <si>
    <t>Приложения Д, Ж, Е Стандарта АО «Казахтелеком» «Правила по проведению четырехступенчатого контроля за состоянием Безопасности и охраны труда в филиалах АО «Казахтелеком», утв. Распоряжением №253 от 31.10.2025 г.</t>
  </si>
  <si>
    <t>Гаражные боксы – на табличке не указана категорийность помещения. Ответственным за помещение указан не утвержденный по приказу работник.</t>
  </si>
  <si>
    <t>- п. 17, 32 Правил пожарной безопасности, утвержденных приказом Министра по ЧС РК от 21.02.2022 года № 55.
 - п. 6.6, п.7.3, пп.11 СТ АО 80429-1/038-2024 Правила пожарной безопасности в АО «Казахтелеком».</t>
  </si>
  <si>
    <t>В гаражном боксе на углекислотном огнетушителе отсутствует раструб.</t>
  </si>
  <si>
    <t>п.18 Правил пожарной безопасности, утвержденные приказом МЧС РК от 21 февраля 2022 года № 55</t>
  </si>
  <si>
    <t>Сушильные шкафы в монтерской комнате (2 этаж) не оборудованы вытяжной вентиляцией.</t>
  </si>
  <si>
    <t>п.3.2.2 Стандарта по обеспечению безопасной эксплуатации транспортных средств в АО "Казахтелеком" Распоряжение №288 от 03.12.2025г</t>
  </si>
  <si>
    <t>На двери мужского туалета на 2 этаже замок подлежит замене (острые выступающие металлические части; риск трамирования рук работников).</t>
  </si>
  <si>
    <t>ст.23, п.9 Трудового кодекса РК</t>
  </si>
  <si>
    <t>Огнетушители не пронумерованы, не укомплектованы шлангами (повторно).
 У одного огнетушителя стрелка манометра в красной зоне.</t>
  </si>
  <si>
    <t>07.07.2026г</t>
  </si>
  <si>
    <t>Начальнику УИиТР г. Костанай ЦРСТ Северный ДКБ Баекен Н.Ж.</t>
  </si>
  <si>
    <t>Отсутствуют планы эвакуации на этаже (повторно).</t>
  </si>
  <si>
    <t>Наряд-допуск № 647 от 04.05.2026 г. нет подписи допускающего в п. 13.
 Наряд-допуск № 648 от 12.06.2026 г. нет подписи производителя работ в п. 10.
 Наряд-допуск № 659 от 15.06.2026 г. нет подписи производителя работ в п. 10, п. 13.</t>
  </si>
  <si>
    <t>Не все технологические карты, включенные в наряды-допуски, соответствуют выполняемым работам.</t>
  </si>
  <si>
    <t>- п. 6 Гл. 2 Правил оформления и применения нарядов-допусков при производстве работ в условиях повышенной опасности.
 - Приказ Министра труда и социальной защиты населения Республики Казахстан от 28 августа 2020 года № 344.</t>
  </si>
  <si>
    <t>В кабинетах № 202, 203 электрические розетки плохо закреплены.</t>
  </si>
  <si>
    <t>Форма журнала учета и содержания средств защиты не верна.</t>
  </si>
  <si>
    <t>Правила по безопасности и охране труда при работе в помещениях с установленным телекоммуникационным оборудованием, распоряжение АО "Казахтелеком" от 31.10.2025 № 253 Приложение Б.</t>
  </si>
  <si>
    <t>Гардеробная – навести порядок в индивидуальных шкафах, убрать посторонние предметы.</t>
  </si>
  <si>
    <t>Сушильный шкаф не подключен к системе вентиляции</t>
  </si>
  <si>
    <t>Пункт 66 статьи 1 Трудового Кодекса Республики Казахстан
 Не исполнено указание №5 от 17.01.2025г</t>
  </si>
  <si>
    <t>В санузле отсутствуют полочки для мыльных принадлежностей, крючков для полотенца.</t>
  </si>
  <si>
    <t>В душевой неправильно выполнен слив используемой воды, которая растекается по всему полу.</t>
  </si>
  <si>
    <t>На территории отсутствует знак место сбора</t>
  </si>
  <si>
    <t>На гаражном боксе отсутствуют знаки габаритов и схема расстановки автотранспорта</t>
  </si>
  <si>
    <t>В комнате приема пищи требуется ремонт, осыпается штукатурка</t>
  </si>
  <si>
    <t>Требуется ремонт входной группы в ЦПК, плитка отклеилась</t>
  </si>
  <si>
    <t>ТРУДОВОЙ КОДЕКС РК 
 ст.181.п.1</t>
  </si>
  <si>
    <t>Требуется ремонт входной группы в котельную, осыпается основание</t>
  </si>
  <si>
    <t>Гаражный бокс не обеспечен системой пожарной сигнализации и оповещения людей о пожаре</t>
  </si>
  <si>
    <t>В плане эвакуации не отображено место сбора людей, не указано расположение телефона для вызова пожарной команды.</t>
  </si>
  <si>
    <t>Нарушение п.62 Приказа МЧС РК от 21.02.2022 № 55. 
 Здания, помещения и сооружения обеспечиваются системами и 3установками пожарной автоматики в соответствии с перечнем объектов, определенных в требованиях СН РК 2.02-02-2023 "Пожарная автоматика зданий и сооружений".</t>
  </si>
  <si>
    <t>По зданию не работают световые знаки пожарной безопасности «Выход».</t>
  </si>
  <si>
    <t>Наличие схемы движения транспортных средств и пешеходов по территории</t>
  </si>
  <si>
    <t>Отсутствуют порядковые номера на огнетушителях</t>
  </si>
  <si>
    <t>Не заполняются чек-листы перед выездом автотранспорта</t>
  </si>
  <si>
    <t>Не проверено и не испытано работоспособность пожарных кранов</t>
  </si>
  <si>
    <t>Приказ Министра ЧС РК от 21 февраля 2022 года №55 «Правила пожарной безопасности», Глава 1 пункт 9</t>
  </si>
  <si>
    <t>На пожарных щитах не указан порядковый номер и телефон ближайшей пожарной части, либо 101 и 112</t>
  </si>
  <si>
    <t>п.17, п.32, п.35 Правил пожарной безопасности, утвержденных приказом МЧС РК от 21.02.2022 года № 55.
 Не исполенено Указание №61 от 03.03.2026г</t>
  </si>
  <si>
    <t>12.07.2026г</t>
  </si>
  <si>
    <t>Нарушение: п.73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 СТ АО 80429-1/009-2024</t>
  </si>
  <si>
    <t>20.07.2026г</t>
  </si>
  <si>
    <t>Нарушение: подпункта 16 пункта 2 статьи 182 Трудового кодекса Республики Казахстан.</t>
  </si>
  <si>
    <t>На складах ПМТО необходим ремонт</t>
  </si>
  <si>
    <t>Протекает крыша в зданиях склада.</t>
  </si>
  <si>
    <t>Провести влажную уборку Автокара</t>
  </si>
  <si>
    <t>На табличках помещений дизельных не указаны категории взрыво- и пожаробезопасности помещений (указана только категория производства).
 Необходимо обновить таблички на дверях дизельных по Аль-Фараби, 71 и Тәуелсіздік, 56.</t>
  </si>
  <si>
    <t>В помещении дизельной по Аль-Фараби, 71 находятся  неактуальные технологические карты и инструкции по БиОТ на рабочих местах.
 Просмотреть документацию, разместить актуальные.</t>
  </si>
  <si>
    <t>В дизельных огнетушители подвешены на высоте более 1,5 м над уровнем пола.</t>
  </si>
  <si>
    <t>п.12 Приложения 3 Приказа Министра по чрезвычайным ситуациям РК от 21.02.2022 года № 55. «Об утверждении Правил пожарной безопасности».</t>
  </si>
  <si>
    <t>При входе в дизельные помещения нет знака и указания категории по опасности поражения электрическим током.
 Необходимо обновить таблички на дверях дизельных по Аль-Фараби, 71 и Тәуелсіздік, 56.</t>
  </si>
  <si>
    <t>- п. 17, п. 357 "Правила пожарной безопасности", утвержденные приказом Министра по ЧС РК от 21.02. 2022 г. № 55.
 - п.32, п.33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</t>
  </si>
  <si>
    <t>В листах ознакомления с инструкциями не отмечено наименование документа</t>
  </si>
  <si>
    <t>Нарушение требований пункта 5.5 Сборника инструкций по безопасности и охране труда по видам работ в подразделениях филиалов АО «Казахтелеком» СТ АО 80429 – 1/029 – 2024 Приказ № 39 от 20.02.2024</t>
  </si>
  <si>
    <t>31.07.2026г.</t>
  </si>
  <si>
    <t>Запланировано на август</t>
  </si>
  <si>
    <t>Отсутствует Журнал Результатов осмотров и испытаний стеллажей. (По всему ЛТЦ)</t>
  </si>
  <si>
    <t>Нарушение требований главы 8 «Требования к эксплуатации стеллажей» (СТ АО 80429-1/043-2024).</t>
  </si>
  <si>
    <t>В приказе СК ДЭСД о назначении ответственных за эксплуатацию стеллажей в складских помещениях отсутствуют работники ЛТЦ.  (По всему ЛТЦ)</t>
  </si>
  <si>
    <t>В журнале регистрации инструктажа на рабочем месте отсутствует дата проведения внепланового инструктажа от 15.05.2025г. и подпись инструктируемых Нимак Ю.Н., Щестняк В.А.
 30.09.2025г. Тихонов С.П. не указан вид инструктажа</t>
  </si>
  <si>
    <t>17.07.2026г.</t>
  </si>
  <si>
    <t>В журнале регистрации инструктажа на рабочем на работы с повышенной опасностью по нарядам-допускам не указан вид инструктажа.</t>
  </si>
  <si>
    <t>Нарушение требований пункта 57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труда.</t>
  </si>
  <si>
    <t>Райымбеков А.Ж. инженер ЛССиАУ при переводе не прошел первичный инструктаж.</t>
  </si>
  <si>
    <t>Нарушение требований пункта 47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труда.</t>
  </si>
  <si>
    <t>Журнал регистрации выдачи технологических карт организации труда.
 № 280-287 не указана дата возврата технологических карт</t>
  </si>
  <si>
    <t>Наряд-допуск № 49 на выполнение работ повышенной опасности
 Пункт 5.10 Дополнительные мероприятия не указаны тех. краты и инструкции по БиОТ
 Пункт 7. Мероприятия выполнил отсутствует отметка пунктов выполнения мероприятий</t>
  </si>
  <si>
    <t>Наряд-допуск № 45-49 на выполнение работ повышенной опасности
 Пункт 9 отсутствует подпись допускающего к работе</t>
  </si>
  <si>
    <t>Нарушение требований пункта 31 «Правил производства работ в условиях повышенной опасности по нарядам-допускам АО "Казахтелеком" Распоряжение №282 от 02.12.2025 г.</t>
  </si>
  <si>
    <t>В карточках формы МБ-6 отсутствует подпись о возврате СИЗ</t>
  </si>
  <si>
    <t>Нарушение требований Приложения А «Регламента
  обеспечения специальной одеждой, специальной обувью и средствами индивидуальной защиты работников АО «Казахтелеком» (распоряжение ЦА №271 от 19.11.2025г)</t>
  </si>
  <si>
    <t>Испытание запланировано на август</t>
  </si>
  <si>
    <t>Допускающий, производитель работ, кабельщик-спайщик имеют 3 группу по электробезопасности.</t>
  </si>
  <si>
    <t>Нарушение требований пункта 9, 31 «Правил производства работ в условиях повышенной опасности по нарядам-допускам АО "Казахтелеком" Распоряжение №282 от 02.12.2025 г.</t>
  </si>
  <si>
    <t>Обучение запланировано на август</t>
  </si>
  <si>
    <t>У электромонтера ЛСЭ Медведева А.М. отсутствует нумерация на крестовой отвертке</t>
  </si>
  <si>
    <t>Нарушение требований приложения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п.84</t>
  </si>
  <si>
    <t>Когти монтёрские- 2 пары, имеется люфт в месте крепления серпа к площадке (Тихонов С.П. электромонтер, Оспан Н.К. электромонтер)</t>
  </si>
  <si>
    <t>Нарушение требований пункта 72 Правил безопасности при работе с инструментами и приспособлениями Приказ Министра энергетики Республики Казахстан от 16 марта 2015 года № 204</t>
  </si>
  <si>
    <t>Изъято, Акт на приостановку</t>
  </si>
  <si>
    <t>Пояс монтерский- 1шт. не исправен карабин (Тихонов С.П. электромонтер)</t>
  </si>
  <si>
    <t>Нарушение требований пункта 41 Распоряжение №200 от 03.09.2025г.(приложение 1)
 Правила по безопасности и охране труда при работе на воздушных линиях связи.</t>
  </si>
  <si>
    <t>Бокс № 4 
 РЩ-2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 Имеется не закрепленный автомат.</t>
  </si>
  <si>
    <t>Бокс № 4
 На электрической розетке не указан номинал напряжения</t>
  </si>
  <si>
    <t>Нарушение требований пункта 402 Правил устройства электроустановок</t>
  </si>
  <si>
    <t>Бокс № 4
 Расположен сварочный аппарат без запрещающего знака, отсутствует акт консервации.</t>
  </si>
  <si>
    <t>Все гаражные боксы. 
 Отсутствуют (выцвели)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</si>
  <si>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>Бокс №1
 На автоматах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</t>
  </si>
  <si>
    <t>Помещение бывшей дизельной.
 На электрическом вводе оголены токоведущие части. В РЩ отсутствует крышка,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</si>
  <si>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Помещение бывшей дизельной.
 В помещении расположен токарный станок, без запрещающего знака, отсутствует акт консервации.</t>
  </si>
  <si>
    <t>Склад ТМЦ
 В местах размещения огнетушителей отсутствуют соответствующие указательные знаки.</t>
  </si>
  <si>
    <t>Склад ГСМ
 Допускается совместное хранение ГСМ, АКБ, паромасляной ветоши</t>
  </si>
  <si>
    <t>Нарушение требований пункта 1202 приказа Министра по ЧС РК № 55 от 21.02.2022 «Об утверждении Правил пожарной безопасности»</t>
  </si>
  <si>
    <t>Подвальное помещение
 Под лестничным маршем допускается хранение горючих материалов</t>
  </si>
  <si>
    <t>Нарушение требований пункта 24 п.п. 10 приказа Министра по ЧС РК № 55 от 21.02.2022 «Об утверждении Правил пожарной безопасности»</t>
  </si>
  <si>
    <t>Дизельная
 Нарушен срок пересмотра инструкций по БиОТ. (Размещены старые инструкции по БиОТ)</t>
  </si>
  <si>
    <t>Нарушение требований пунктов 19, 20 «Правила разработки, утверждения и пересмотра инструкции по безопасности
  и охране труда работодателем» Утверждены приказом Министра
  здравоохранения и социального
  развития Республики Казахстан
  от 30 ноября 2015 года № 927</t>
  </si>
  <si>
    <t>Дизельная
 Состав аптечки для оказания первой помощи не соответствует утвержденному перечню.</t>
  </si>
  <si>
    <t>Нарушение требований приказа
  Министра здравоохранения
  Республики Казахстан
  от 8 октября 2020 года
  № ҚР ДСМ-118/2020 «Об утверждении состава аптечки для оказания первой помощи»</t>
  </si>
  <si>
    <t>Подвальное помещение.
 Частично не исправное освещение.</t>
  </si>
  <si>
    <t>Подвальное помещение
 Отсутствуют таблички на стеллажах.</t>
  </si>
  <si>
    <t>Подвальное помещение
 Не проведено техническое освидетельствование стеллажей.</t>
  </si>
  <si>
    <t>Подвальное помещение
 На шине уравнивания потенциалов не подписан один проводник заземления</t>
  </si>
  <si>
    <t>Нарушение требований пункта 219 параграфа 12 Правил устройства электроустановок Приказ Министра энергетики Республики Казахстан от 20 марта 2015 года № 230.</t>
  </si>
  <si>
    <t>Гермозона
 Отсутствует наименование помещения</t>
  </si>
  <si>
    <t>Нарушение требований пункта 32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</si>
  <si>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Гермозона
 В помещении отсутствуют инструкции по БиОТ</t>
  </si>
  <si>
    <t>Нарушение требований пункта 70 Правил по безопасности и охране труда при работе в помещениях с установленным телекоммуникационным оборудованием» Распоряжение АО «Казахтелеком» № 253 от 31.10.2025 (Приложение 3)</t>
  </si>
  <si>
    <t>Гермозона
 В помещении отсутствует аптечка первой помощи</t>
  </si>
  <si>
    <t>Нарушение требований пункта 41 Правил по безопасности и охране труда при работе в помещениях с установленным телекоммуникационным оборудованием» Распоряжение АО «Казахтелеком» № 253 от 31.10.2025 (Приложение 3)</t>
  </si>
  <si>
    <t>КСУ
 В ЩР-4 а питающем проводнике имеется соединение методом «скрутки».</t>
  </si>
  <si>
    <t>Нарушение требований пункта 371 Правил устройства электроустановок Приказ Министра энергетики Республики Казахстан от 20 марта 2015 года № 230.</t>
  </si>
  <si>
    <t>КСУ
 В помещении отсутствуют инструкции по БиОТ</t>
  </si>
  <si>
    <t>Нарушение требований пункта 70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</si>
  <si>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КСУ
 Схема заземления не утверждена, отсутствуют подписи, утверждающие документы.</t>
  </si>
  <si>
    <t>Нарушение требований пункта 35 «Правил по безопасности и охране труда при работе в помещениях с установленным телекоммуникационным оборудованием» (распоряжение ЦА №253 от 31.10.2025г)</t>
  </si>
  <si>
    <t>ЛАЗ
 В месте размещения огнетушителя отсутствует соответствующий указательный знак. Углекислотный огнетушитель не укомплектован голицами.</t>
  </si>
  <si>
    <t>ЛАЦ
 УЭПС на шине уравнивания потенциалов не подписаны проводники заземления</t>
  </si>
  <si>
    <t>ЛАЦ
 Нарушен срок пересмотра инструкций по БиОТ. (Размещены старые инструкции по БиОТ)</t>
  </si>
  <si>
    <t>ЛАЦ
 Место расположения аптечки первой помощи не отмечено видимым знаком</t>
  </si>
  <si>
    <t>Нарушение требований кода знака УС01, таблица Л.2 - Знаки медицинского и санитарного назначения ГОСТ 12.4.026-2015 Цвета сигнальные, знаки безопасности и разметка сигнальная</t>
  </si>
  <si>
    <t>Лаборатория
 Место расположения аптечки первой помощи не отмечено видимым знаком</t>
  </si>
  <si>
    <t>Душевая
 РЩ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 Имеется не закрепленный автомат.</t>
  </si>
  <si>
    <t>с.Чкалово</t>
  </si>
  <si>
    <t>Когти монтёрские- 3 пары, имеется люфт в месте крепления серпа к площадке (Денцов Д.В. электромонтер, Кучинский Н.Н. электромонтер, Марков А.Э. электромонтер)</t>
  </si>
  <si>
    <t>Пояс монтерский- 3 шт. не исправен карабин (Денцов Д.В. электромонтер, Кучинский Н.Н. электромонтер, Балтихеев Б.К. кабельщик-спайщик)</t>
  </si>
  <si>
    <t>Бокс №1
 электрические розетки расположены на горючем основании</t>
  </si>
  <si>
    <t>Нарушение требований пункта 2069 Приказа Министра по чрезвычайным ситуациям Республики Казахстан от 21.02.2022 года № 55. «Об утверждении Правил пожарной безопасности»</t>
  </si>
  <si>
    <t>Слесарная мастерская
 Нарушен срок пересмотра инструкций по БиОТ.</t>
  </si>
  <si>
    <t>Нарушение требований пунктов 19, 20 «Правил разработки, утверждения и пересмотра инструкции по безопасности
 и охране труда работодателем», Утверждены приказом Министра
 здравоохранения и социального
 развития Республики Казахстан
 от 30 ноября 2015 года № 927</t>
  </si>
  <si>
    <t>Помещение АСО
 На шине уравнивания потенциалов не подписан один проводник заземления, крепление проводника к шине не соответствует требованиям</t>
  </si>
  <si>
    <t>В журнале учета и осмотра такелажных средств, механизмов и приспособлений не заполонены графы технического освидетельствования</t>
  </si>
  <si>
    <t>Нарушение требований приложения А ДПБ/П-20-02-05 Правила по безопасности и охране труда при работе в помещениях с установленным телекоммуникационным оборудованием, утв. Распоряжением № 253 от 31.10.2025.</t>
  </si>
  <si>
    <t>В Нарядах-допусках на выполнение работ повышенной опасности
 Пункт 5.9 Указать маршруты к месту работы не заполнен
 Пункт 5.10 Дополнительные мероприятия не указаны технологические карты и инструкции по БиОТ
 Пункт 7. Мероприятия выполнил отсутствует отметка пунктов выполнения мероприятий</t>
  </si>
  <si>
    <t>Нарушение требований пунктов 30, 31 «Правил производства работ в условиях повышенной опасности по нарядам-допускам АО "Казахтелеком" Распоряжение №282 от 02.12.2025 г.</t>
  </si>
  <si>
    <t>Наряд-допуск № 172 на выполнение работ повышенной опасности
 Работы проводились в кабельной канализации работниками не имеющими 4 группу по электробезопасности.
 Пункт 5.5 Оградить не заполнен
 Пункт 5.9 Указать маршруты к месту работы не заполнен</t>
  </si>
  <si>
    <t>АТС стойка с оборудованием
 На шине уравнивания потенциалов не подписан один проводник заземления</t>
  </si>
  <si>
    <t>Склад 1 этаж, учебный класс, склад №2
 В местах размещения огнетушителей отсутствуют соответствующие указательные знаки.</t>
  </si>
  <si>
    <t>с.Келлеровка</t>
  </si>
  <si>
    <t>Не ведется журнал учета, проверки и испытаний электроинструмента и вспомогательного оборудования.</t>
  </si>
  <si>
    <t>Нарушение требований пункта 38 приказа Министра энергетики РК от 16.03.2015 года №204 “Об утверждений Правил безопасности при работе с инструментами и приспособлениями”.</t>
  </si>
  <si>
    <t>Регистрация осмотра и испытания монтерских когтей и поясов внесены в журнал учета и осмотра такелажных средств, механизмов и приспособлений, а также в журнал учета и регистрации СИЗ)</t>
  </si>
  <si>
    <t>В карточках формы МБ-6 не отмечается списание СИЗ</t>
  </si>
  <si>
    <t>Нарушение требований приложения А Распоряжение № 271 от 19.11.2025 Регламент обеспечения специальной одеждой, специальной обувью и средствами индивидуальной защиты работников АО "Казахтелеком» ДПБ/Р-20-02-02</t>
  </si>
  <si>
    <t>В журнале регистрации выдачи технологических карт на производство работ за 08.01.2026г. отсутствует подпись Янковского В.В.</t>
  </si>
  <si>
    <t>Пожарный щит на территории
 Ящик для песка не в полном объеме имеет наполнение песком, У огнетушителя марки ОП-5 манометр находится в красной зоне</t>
  </si>
  <si>
    <t>Помещение АСО
 На входной двери отсутствуют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</si>
  <si>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>Помещение АСО
 Нарушен срок пересмотра инструкций по БиОТ.</t>
  </si>
  <si>
    <t>Помещение ДГА
 Нарушен срок пересмотра инструкций по БиОТ.</t>
  </si>
  <si>
    <t>Помещение монтерской
 В РЩ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</si>
  <si>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пояс монтерский- 1 шт. не исправен карабин (Козловский В.С. электромонтер)</t>
  </si>
  <si>
    <t>Нарушение требований пункта 41 Распоряжение №200 от 03.09.2025г. (приложение 1)
 Правила по безопасности и охране труда при работе на воздушных линиях связи.</t>
  </si>
  <si>
    <t>ЦТПСР
 Не предоставлено ознакомление работников с Жизненно-важными правилами.</t>
  </si>
  <si>
    <t>Нарушение требований пункта 2 приказа ЦА №201 от 13.07.2023 г. Об утверждении жизненно важных правил
  АО "Казахтелеком".</t>
  </si>
  <si>
    <t>Комната отдыха
 В местах размещения огнетушителей отсутствуют соответствующие указательные знаки.</t>
  </si>
  <si>
    <t>Нарушение требований пункта 18 Правила пожарной безопасности, утв. Приказом Министра по чрезвычайным ситуациям Республики Казахстан от 21 февраля 2022 года № 55</t>
  </si>
  <si>
    <t>Помещение Шахты
 Нарушен срок пересмотра инструкций по БиОТ.</t>
  </si>
  <si>
    <t>Помещение Шахты
 В местах размещения огнетушителей отсутствуют соответствующие указательные знаки.</t>
  </si>
  <si>
    <t>Слесарная
 Нарушен срок пересмотра инструкций по БиОТ.</t>
  </si>
  <si>
    <t>Слесарная
 На заточном станке выработка абразивного круга более допустимого, что не позволяет настроить подручник.</t>
  </si>
  <si>
    <t>Нарушение требований пункта 3.5 Инструкции по безопасности и охране труда при работе на заточном станке №22 Сборника инструкций по безопасности и охране труда по видам работ
 СТ АО 80429 – 1/029 – 2024</t>
  </si>
  <si>
    <t>Станок отключен</t>
  </si>
  <si>
    <t>Слесарная
 В РЩ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</si>
  <si>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Помещение для хранения материала
 Используются стеллажи в не соответствующие требованиям</t>
  </si>
  <si>
    <t>Нарушение требований Приказа АО «Казахтелеком» от 13 мая 2024 года №124 Об утверждений Стандарта «Требования к эксплуатации стеллажей»</t>
  </si>
  <si>
    <t>до 31.08.2026г.</t>
  </si>
  <si>
    <t>Пост охраны
 У огнетушителя марки ОП-5 манометр находится в красной зоне</t>
  </si>
  <si>
    <t>заменен</t>
  </si>
  <si>
    <t>Транспортные средства не обеспечены обозначением «360»</t>
  </si>
  <si>
    <t>На воротах гаражных боксов выцвели таблички с указанием категории по опасности поражения электрическим током, взрыво- или пожароопасным категориям, табличка с указанием высоты проема</t>
  </si>
  <si>
    <t>Требования п. 17, п. 357 "Правила пожарной безопасности", утвержденные приказом Министра по ЧС РК от 21.02. 2022 г. № 55.</t>
  </si>
  <si>
    <t>Бокс №2
 В помещении имеется разрушение потолочного перекрытия.</t>
  </si>
  <si>
    <t>Бокс 2
 Смотровая яма не обеспечена системой местного освещения.</t>
  </si>
  <si>
    <t>Планы эвакуации не актуальны</t>
  </si>
  <si>
    <t>Душевая 
 Отсутствуют резиновые или пластиковые коврики</t>
  </si>
  <si>
    <t>Душевая 
 Отсутствуют полки для размещения банных принадлежностей</t>
  </si>
  <si>
    <t>Душевая 
 Отсутствуют крючки для удобного размещения полотенец и других принадлежностей</t>
  </si>
  <si>
    <t>Гостиница
 Постельное белье находится в неудовлетворительном состояние (изношено, порвано)</t>
  </si>
  <si>
    <t>В удостоверение по электробезопасности водителей автомобилей Новаковского А.В., Кабдушов К.С., тракториста Чиж С.Ф.отсутствуют подписи ответственного за электрохозяйство</t>
  </si>
  <si>
    <t>Нарушение требований приложение 15 Правил техники безопасности при эксплуатации электроустановок Приказ Министра энергетики Республики Казахстан от 31 марта 2015 года № 253.</t>
  </si>
  <si>
    <t>У машиниста БКМ Словинского Е.С. отсутствует удостоверение по промышленной безопасности.</t>
  </si>
  <si>
    <t>В помещении АСО на основном котле отсутствует манометр</t>
  </si>
  <si>
    <t>Не исправна пожарная сигнализация в помещениях ДГА и склада</t>
  </si>
  <si>
    <t>В здании ЛТУ отсутствует водоснабжение из-за поломки насоса</t>
  </si>
  <si>
    <t>Подпункт 4, пункт 2, ст.182 Трудового кодекса Республики Казахстан</t>
  </si>
  <si>
    <t>Пожарный щит 
 У огнетушителя марки ОП-5 манометр находится в красной зоне</t>
  </si>
  <si>
    <t>Душевая
 Потолок выполнен не водостойким покрытием.</t>
  </si>
  <si>
    <t>Специалисты по обслуживанию Каирбек А.К., Космагамбетова н.А. не прошли первичный инструктаж.</t>
  </si>
  <si>
    <t xml:space="preserve"> Коммерческому директору В2С сегмента Северного региона
Ляпуновой А.В.     
</t>
  </si>
  <si>
    <t>Заполнение таблички на стеллаже не соответствует требованиям.</t>
  </si>
  <si>
    <t>Отсутствует  сертификат по БиОТ у главного специалиста по продажам Бурасова А.В.</t>
  </si>
  <si>
    <t xml:space="preserve">Коммерческому директору В2С сегмента Северного региона
Ляпуновой А.В.
</t>
  </si>
  <si>
    <t>Отсутствует удостоверение по пожарной безопасности у главного специалиста по продажам Бурасова А.В.</t>
  </si>
  <si>
    <t>Журнал учета проведения инструктажей по пожарной безопасности, не скреплен печатью.</t>
  </si>
  <si>
    <t>Работники не ознакомлены под роспись с «Жизненно важными правила</t>
  </si>
  <si>
    <t>На момент проверки у специалистов по обслуживанию  Капезовой Г.Ж., и Толеуова Д.А. при себе не имели удостоверение по проверке знаний по БиОТ.</t>
  </si>
  <si>
    <t xml:space="preserve">Руководителю центра по работе клиентами
Зтелеувой Д.А
</t>
  </si>
  <si>
    <t>Во второй ступени журнала четырехступенчатого контроля отсутствует росписи членов комиссии. от 22.05.2026г.</t>
  </si>
  <si>
    <t>Правила по проведению четырехступенчатого контроля за состоянием БиОТ в филиалах АО «Казахтелеком», Распоряжение № 253 от 31.10.2025г.,</t>
  </si>
  <si>
    <t>Не проводилась вторая ступень за июнь четырехступенчатого контроля.</t>
  </si>
  <si>
    <t>В подразделении не проводилась  3-я ступень контроля за второй квартал</t>
  </si>
  <si>
    <t>Выявленное нарушение:
 В нарушение установленного порядка обучения и проверки знаний по БиОТ, Ахметгариева Т.А., ведущий специалист по продажам ,после длительного перерыва в работе (отпуска по уходу за ребенком) была допущена к рабочему месту с января 2026г.  без проверки знаний и оформления протокола внеочередной проверки .</t>
  </si>
  <si>
    <t>В журнале четырехступенчатого контроля за состоянием БиОТ имеются исправления .</t>
  </si>
  <si>
    <t>Управление документированной информацией, утверждена Приказом АО "Казахтелеком" КТ/ДП-01-23-01 от 03.12.2024г. № 320 п.26.</t>
  </si>
  <si>
    <t>Коммерческому директору Макрорегион Северный  Асенову А.К.</t>
  </si>
  <si>
    <t>На момент проверки у специалиста по продажам Чистяковой Г.М. при себе не имела удостоверение по проверке знаний по БиОТ.</t>
  </si>
  <si>
    <t>Не ведутся 1, 2, ступени, нет протоколов 3 ступени четырехступенчатого контроля за состоянием БиОТ.</t>
  </si>
  <si>
    <t>.5.3.1, 5.4.2, 5.4.5 приложение В Стандарта АО «Казахтелеком» Правила по проведению четырехступенчатого контроля за состоянием Безопасности и охраны труда в филиалах АО «Казахтелеком», утв.Распоряжением № 253 от 31.10.2025.</t>
  </si>
  <si>
    <t>Отсутствует утвержденный график поведения 2 и 3 ступени контроля за состоянием Безопасности и охраны труда.</t>
  </si>
  <si>
    <t>П.5.5.3.Стандарта АО «Казахтелеком» Правила по проведению четырехступенчатого контроля за состоянием Безопасности и охраны труда в филиалах АО «Казахтелеком», утв.Распоряжением № 253 от 31.10.2025.</t>
  </si>
  <si>
    <t>Не обозначены места хранения огнетушителей.</t>
  </si>
  <si>
    <t>Приказ Министра ЧС РК от 21 февраля 2022 года №55 «Правила пожарной безопасности» глава 1 пункт 18</t>
  </si>
  <si>
    <t>Нет на видном месте графиков проведения 2-й и 3-й ступени контроля.</t>
  </si>
  <si>
    <t>пункт 5.1.7 Правила по проведению четырехступенчатого контроля за состоянием Безопасности и охраны труда в филиалах АО «Казахтелеком» Распоряжение№ 253 от 31.10.2025.</t>
  </si>
  <si>
    <t>В женском туалете на стене отсутствует крышка сантехнической ниши (повторно).</t>
  </si>
  <si>
    <t>ст. 182 Трудового кодекса РК.</t>
  </si>
  <si>
    <t>31.07.2026г</t>
  </si>
  <si>
    <t>Количество средств пожаротушения не соответствует установленным требованиям НПА (повторно).</t>
  </si>
  <si>
    <t>План эвакуации не актуален (повторно).</t>
  </si>
  <si>
    <t>Нет системы вентиляции в помещениях приема пищи (повторно).</t>
  </si>
  <si>
    <t>Огнетушители ОП-5 находятся на полу (повторно).</t>
  </si>
  <si>
    <t>п. 16.8 Правила пожарной безопасности в АО «Казахтелеком»
 СТ АО 80429 – 1/038 – 2024.</t>
  </si>
  <si>
    <t>Аптечка не соответствует утвержденному перечню.</t>
  </si>
  <si>
    <t>Приказ МЗ РК от 10.07.2023 г. № 125 «Об утверждении нового состава аптечки для оказания первой помощи».</t>
  </si>
  <si>
    <t>В помещении №112 на 1 этаже с размещенными инженерными системами и технологическим оборудованием (статив с оборудованием видеонаблюдения, электрощиты по управлению системой отопления ID-центра, оптическая распределительная коробка, оптоволоконные и медные кабели) хранятся посторонние материалы, относящиеся ЦАП В2С ДРБ. Необходимо перенести материалы в другое помещение (повторно).</t>
  </si>
  <si>
    <t>- Приказ Министра здравохранения РК от 3 августа 2021 года №КР ДСМ -72 Санитарные правила "Санитарно-эпидемиологические требования к зданиям и сооружениям производственного назначения", Глава 2, Параграф 2, пункт 17.
 - Приказ Министра ЧС РК от 21 февраля 2022 года №55 «Правила пожарной безопасности», пункт 1202 раздел 10 глава 1.</t>
  </si>
  <si>
    <t>ЛТУ На бланке наряда-допуска в правом верхнем углу указан идентификационный номер стандарта, утративший силу 
 Требование: заменить идентификационный номер</t>
  </si>
  <si>
    <t>Приложение 3 Правил производства работ в условиях повышенной опасности по нарядам-допускам АО "Казахтелеком". Распоряжение №282 от 02.12.2025 г.</t>
  </si>
  <si>
    <t>ЛТУ у электромонтера Петренко Ю.Ю. на инструменте с изолирующими рукоятками отсутствует бирка об испытании
 Требование: закрепить бирку согласно протокола испытания</t>
  </si>
  <si>
    <t>ВЛС Опора с КЯ 21 01/10А
 1) выправить молниеотвод
 2) на заземляющем спуске отсутствует по всей длине деревянная рейка
 3) искровой промежуток молниеотвода менее 50 мм</t>
  </si>
  <si>
    <t>п.260 Правил обслуживания и ремонта линий кабельных, воздушных и смешанных местных сетей телекоммуникаций АО «Казахтелеком». Приказ № 678 от 28.12.2023 г.;
 п.2.6 Инструкции по безопасности и охране труда при работе на опорах воздушных линий связи №34. Сборник инструкций по безопасности и охране труда по видам работ в подразделениях филиалов АО «Казахтелеком» 
 СТ АО 80429 – 1/029 – 2024.
 Приказ № 39 от 20.02.2024</t>
  </si>
  <si>
    <t>ВЛС Опора № 67 с КЯ 21 02/08
 кабель, выходящий из земли, не закрыт желобом</t>
  </si>
  <si>
    <t>п. 268 Правил обслуживания и ремонта линий кабельных, воздушных и смешанных местных сетей телекоммуникаций АО «Казахтелеком». Приказ № 678 от 28.12.2023 г.</t>
  </si>
  <si>
    <t>ВЛС Опора № 69 с КЯ 21 02/09
 искровой промежуток молниеотвода менее 50 мм</t>
  </si>
  <si>
    <t>п.260 Правил обслуживания и ремонта линий кабельных, воздушных и смешанных местных сетей телекоммуникаций АО «Казахтелеком». Приказ № 678 от 28.12.2023 г.</t>
  </si>
  <si>
    <t>ВЛС Опора с КЯ 21 14/09 заземляющий спуск не закрыт по всей длине деревянной рейкой</t>
  </si>
  <si>
    <t>ВЛС Опора № 114 06 с КЯ 
 искровой промежуток молниеотвода не закреплен</t>
  </si>
  <si>
    <t>ВЛС Опора без номера по адресу ул.Строительная 18/2 заземляющий спуск не закрыт по всей длине деревянной рейкой</t>
  </si>
  <si>
    <t>Отсутствуют схема и знаки передвижения транспортных средств по территории 
 Требование: разработать схему передвижения транспортных средств по территории</t>
  </si>
  <si>
    <t xml:space="preserve"> Нарушение: п.6 Правил пожарной безопасности, утвержденные приказом МЧС РК от 21 февраля 2022 года № 55</t>
  </si>
  <si>
    <t>Отсутствуют Эксплуатационные паспорта на огнетушители
 Требование: завести эксплуатационные паспорта</t>
  </si>
  <si>
    <t>Помещение, где расположен газовый котел при входе отсутствует табличка с указанием категории помещения по степени опасности поражения электрическим током, взрыво- и пожароопасности и и фамилии ответственного за состояние охраны труда 
 Требование: разместить табличку</t>
  </si>
  <si>
    <t>Помещение, где расположен газовый котел при входе отсутствуют запрещающие знаки "Не курить", "Запрещается пользоваться открытым огнем", "Посторонним проход запрещен" 
 Требование: укомплектовать знаками</t>
  </si>
  <si>
    <t xml:space="preserve"> Нарушение: п.891, 896 Правил обеспечения промышленной безопасности при эксплуатации оборудования, работающего под давлением</t>
  </si>
  <si>
    <t xml:space="preserve">Отсутствует документация по поверке манометра
</t>
  </si>
  <si>
    <t xml:space="preserve"> Нарушение: п.864, 865, 867, 868 Правил обеспечения промышленной безопасности при эксплуатации оборудования, работающего под давлением</t>
  </si>
  <si>
    <t>Отсутствует информация о проведении обследования специализированной экспертной организацией котлов, так как закончился нормативный срок службы</t>
  </si>
  <si>
    <t>КРОСС Журнал четырехступенчатого контроля не прошнурован – шнуровка надорвана
 Требование: прошнуровать/ восстановить шнуровку журнала</t>
  </si>
  <si>
    <t>Приказ № 32 от 10.02.2025. О допуске в помещения объектов связи ЦТО МС</t>
  </si>
  <si>
    <t>КРОСС отсутствует Инструкция по пожарной безопасности на объектах Костанайского ДЭСД (№ 8 от 05.12.2025)
 Требование: ознакомиться и вывесить инструкцию</t>
  </si>
  <si>
    <t>ЛТУ В Журнал учета и осмотра такелажных средств, механизмов не внесена дата испытания в графу «Дата и результат испытания (осмотра)» 
 Требование: внести информацию</t>
  </si>
  <si>
    <t>Приложение А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</si>
  <si>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ЛТУ Шахта на дверях отсутствует надпись/знак «Огнеопасно», «С огнем не входить», «Курение запрещается»</t>
  </si>
  <si>
    <t>п.32 Правила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</si>
  <si>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ЛТУ При осмотре бригад перед началом работ и при выезде на место проведения работ бригадой электромонтеров, выявлено, что отсутствуют защитные очки
 Требование: обеспечить защитными очками</t>
  </si>
  <si>
    <t>п. 2.1 Инструкции по безопасности и охране труда при работе с ручным инструментом №12. Сборник инструкций по безопасности и охране труда по видам работ в подразделениях филиалов АО «Казахтелеком» 
 СТ АО 80429 – 1/029 – 2024.
 Приказ № 39 от 20.02.2024</t>
  </si>
  <si>
    <t>ЛТУ Не занесена информация по периодическому осмотру в Журнал учета и содержания средств защиты
 Требование: занести информацию в журнал</t>
  </si>
  <si>
    <t>ЛТУ Наряд-допуск № 184, 185 п. 9, 10, 13 не соответствует утвержденной форме</t>
  </si>
  <si>
    <t>Приложение 3 к Правилам производства работ в условиях повышенной опасности по нарядам-допускам АО "Казахтелеком". Распоряжение №282 от 02.12.2025 г.</t>
  </si>
  <si>
    <t>ЛТУ На электроинструменте отсутствует бирка с номером и датой следующего испытания
 Требование: закрепить бирку с информацией инвентарный номер и дата следующей проверки</t>
  </si>
  <si>
    <t>п. 39 Правил безопасности при работе с инструментами и приспособлениями
 Приказ Министра энергетики Республики Казахстан от 16 марта 2015 года № 204</t>
  </si>
  <si>
    <t>ЦТПСР работники Станционной группы г.Лисаковск СГ в 2025 году не обеспечены спецодеждой и спецобувью 
 Требование: обеспечить спецодеждой и спецобувью</t>
  </si>
  <si>
    <t>ЦЭиК На щите освещения в Гермазоне (АТС) и в гаражном боксе отсутствует предупреждающий знак "Осторожно! Электрическое напряжение", отсутствует схема 
 Требование: устранить</t>
  </si>
  <si>
    <t>п.398, 399 Правил технической эксплуатации электроустановок потребителей. Приказ Министра энергетики Республики Казахстан от 30 марта 2015 года № 246 Об утверждении. 
 Приложение Д (знак Д.08) 
 СТ РК ГОСТ Р 12.4.026 «Цвета сигнальные, знаки безопасности и разметка сигнальная. Общие технические условия и порядок применения»</t>
  </si>
  <si>
    <t>ЦЭиК Аккумуляторная 
 На дверях отсутствует надпись/ знаки (плакаты) «Огнеопасно», «С огнем не входить», «Курение запрещается» 
 Требование: закрепить надпись/ знаки (плакаты) «Огнеопасно», «С огнем не входить», «Курение запрещается»</t>
  </si>
  <si>
    <r>
      <t xml:space="preserve">п.248, </t>
    </r>
    <r>
      <rPr>
        <rFont val="&quot;Times New Roman&quot;,&quot;serif&quot;"/>
        <color rgb="FF1155CC"/>
        <sz val="12.0"/>
        <u/>
      </rPr>
      <t>приложения 14</t>
    </r>
    <r>
      <rPr>
        <rFont val="&quot;Times New Roman&quot;,&quot;serif&quot;"/>
        <sz val="12.0"/>
      </rPr>
      <t xml:space="preserve">, </t>
    </r>
    <r>
      <rPr>
        <rFont val="&quot;Times New Roman&quot;,&quot;serif&quot;"/>
        <color rgb="FF1155CC"/>
        <sz val="12.0"/>
        <u/>
      </rPr>
      <t>16</t>
    </r>
    <r>
      <rPr>
        <rFont val="&quot;Times New Roman&quot;,&quot;serif&quot;"/>
        <sz val="12.0"/>
      </rPr>
      <t xml:space="preserve"> и </t>
    </r>
    <r>
      <rPr>
        <rFont val="&quot;Times New Roman&quot;,&quot;serif&quot;"/>
        <color rgb="FF1155CC"/>
        <sz val="12.0"/>
        <u/>
      </rPr>
      <t>18</t>
    </r>
    <r>
      <rPr>
        <rFont val="&quot;Times New Roman&quot;,&quot;serif&quot;"/>
        <sz val="12.0"/>
      </rPr>
      <t xml:space="preserve"> Правил техники безопасности при эксплуатации электроустановок
 Приказ Министра энергетики Республики Казахстан от 31 марта 2015 года № 253
 п. 1597 Правил устройства электроустановок. Приказ Министра энергетики Республики Казахстан от 20 марта 2015 года № 230
 п.145 Правила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  </r>
  </si>
  <si>
    <t>Нарушение: п.6.1.2 СТ РК 1487-2006 «Техника пожарная. Огнетушители. Требования к эксплуатации»;
 Приложение 7 к Правилам пожарной безопасности в АО "Казахтелеком" СТ АО 80429-1/038-2024</t>
  </si>
  <si>
    <t xml:space="preserve">Не произведен ежегодный технический осмотр огнетушителей
 Требование: произвести ежегодный осмотр огнетушителей </t>
  </si>
  <si>
    <t>В карточках МБ-6 ЦРК нет подписей работников о возврате спецодежды.</t>
  </si>
  <si>
    <t>Стандарт АО «Казахтелеком» «Регламент обеспечения специальной одеждой, специальной обувью и средствами индивидуальной защиты работников АО «Казахтелеком»</t>
  </si>
  <si>
    <t>В наряде-допуске №463 от 02.07.2026 г. нет подписи Нурушева Д.Т.</t>
  </si>
  <si>
    <t>СТ АО 80429 – 1/022 – 2025 Правила производства работ в условиях повышенной опасности по наряду-допуску, п.19, п.20</t>
  </si>
  <si>
    <t>На стеллаже в складском помещении отсутствует информационная табличка.</t>
  </si>
  <si>
    <t>СТ АО 80429-1043-2024 Стандарт «Требования к эксплуатации стеллажей».</t>
  </si>
  <si>
    <t>На момент проверки у работников ЦРК отсутствуют бирки о проведении испытания на бокорезах №3 и №76087</t>
  </si>
  <si>
    <t>Не предоставлен утвержденный приказом перечень работ в порядке текущей эксплуатации.</t>
  </si>
  <si>
    <t>раздел 5, п.7, Правила производства работ в условиях повышенной опасности по наряду-допуску, утв. Распоряжением №282 от 02.12.2025 г.</t>
  </si>
  <si>
    <t>Работники КЗ г. Костанай не обеспечены защитными очками.
 Рассмотреть возможность закупа защитных очков.</t>
  </si>
  <si>
    <t>Приложение 8 к Коллективному договору АО «Казахтелеком».</t>
  </si>
  <si>
    <t>В наряде-допуске №14 от 02.06.2026 г. в п.11 нет подписи производителя работ Макарова И.В.</t>
  </si>
  <si>
    <t>п.19 Стандарта АО «Казахтелеком»
  СТ АО 80429-1/022-2025 «Правила производства работ в условиях 
 повышенной опасности по нарядам-допускам».</t>
  </si>
  <si>
    <t>Наряды-допуски:
 В графах, не требующих заполнения, не проставлены прочерки.
 В наряде-допуске №14 от 02.06.2026 г. в п.11 нет подписи производителя работ Макарова И.В.
 Не заполнены пункты 5.6, 9, 10.
 В пунктах 10, 11 не указаны дата и время.</t>
  </si>
  <si>
    <t>п.14; п.19; пп 2, 4, 5, 6 п.30 Стандарта АО «Казахтелеком» СТ АО 80429-1/022-2025 «Правила производства работ в условиях 
 повышенной опасности по нарядам-допускам».</t>
  </si>
  <si>
    <t>В журнале учета и содержания СИЗ не внесены записи согласно протокола испытания от 20.06.2026 г.</t>
  </si>
  <si>
    <t>п.87 ДПБ/П-20-02-05 Правила по безопасности и охране труда при работе в помещениях с установленным телекоммуникационным оборудованием.</t>
  </si>
  <si>
    <t>В помещении дизельной огнетушитель подвешен на высоте более 1,5 м над уровнем пола.</t>
  </si>
  <si>
    <t>В помещении дизельной отсутствует специально оборудованный металлический ящик для хранения ветоши и обтирочного материала (повторно)</t>
  </si>
  <si>
    <t>В гаражном боксе штепсельные розетки 220 В не имеют защитный (заземляющий) контакт.</t>
  </si>
  <si>
    <t>Об утверждении нового состава аптечки для оказания первой помощи 10.07.2023 г. № 125. Министерство здравоохранения Республики Казахстан Приложение
  Не исполнено указание №32 от 18.02.2026г</t>
  </si>
  <si>
    <t>Начальнику ОКиСК ДТК Уркумбаеву Р.С.</t>
  </si>
  <si>
    <t>На рабочем месте отсутствует «Инструкция по оказанию первой доврачебной медицинской помощи»</t>
  </si>
  <si>
    <t>Пункт 18 Глава 1 Правила пожарной безопасности №55 от 21.02.2022 года.
 Пункт 6.1.2, 8.2 СТ РК 1487-2006
 Не исполнено указание №190 от 29.05.2026г</t>
  </si>
  <si>
    <t>03.08.2026г</t>
  </si>
  <si>
    <t>План эвакуации 
 Правила пожарной безопасности №55 от 21.02.2022 года. - п.7.3, пп.7 СТ АО 80429 - 1/038 - 2024 Правила пожарной безопасности в АО «Казахтелеком»
 Не исполнено указание №190 от 29.05.2026г</t>
  </si>
  <si>
    <t>Об утверждении нового состава аптечки для оказания первой помощи 10.07.2023 г. № 125. Министерство здравоохранения Республики Казахстан Приложение
 Не исполнено указание №190 от 29.05.2026г</t>
  </si>
  <si>
    <t>Журнал регистрации инструктажа по пожарной безопасности не проведен повторный инструктаж за 3 квартал</t>
  </si>
  <si>
    <t>п.81 Правила проведения обучения, инструктирования и проверки знаний работников АО «Казахтелеком» по вопросам безопасности и охраны труда Распоряжение № 253 от 31.10.2025 Приложение 7</t>
  </si>
  <si>
    <t>Отсутствует система вентиляции в помещений приема пищи</t>
  </si>
  <si>
    <t>п. 6.11 приказ АО "Казахтелеком" №245 от 17.09.2024</t>
  </si>
  <si>
    <t>Журнал регистрации инструктажа на рабочем месте не проведен повторный инструктаж за 3 квартал</t>
  </si>
  <si>
    <t>п.51 Правила проведения обучения, инструктирования и проверки знаний работников АО «Казахтелеком» по вопросам безопасности и охраны труда Распоряжение № 253 от 31.10.2025 Приложение 7</t>
  </si>
  <si>
    <t>Журнал регистрации инструктажа на рабочем месте отсутствуют записи о проведений внеплановых инструктажей</t>
  </si>
  <si>
    <t>п.86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 Пункт 63 Правил проведения обучения, инструктирования и проверки знаний работников АО «Казахтелеком» по вопросам безопасности и охраны труда, Распоряжение № 253 от 31.10.2025 (Приложение 1)</t>
  </si>
  <si>
    <t>У эл.монтера на монтерских когтях не затянут серп</t>
  </si>
  <si>
    <t>У эл.монтера на монтерских когтях и поясе отсутствует бирка о прохождений испытания</t>
  </si>
  <si>
    <t>Отсутствует памятка «Мой путь лидера»(устранено в ходе проверки)</t>
  </si>
  <si>
    <t>Исходящее письмо №07-4-05/2693 от 19.05.2025г.</t>
  </si>
  <si>
    <t xml:space="preserve"> Директору СК ДЭСД Елисееву С.Г.    </t>
  </si>
  <si>
    <t>В нарядах –допусках  №51,53 нет росписей производителя работ.</t>
  </si>
  <si>
    <t>п. 30 подпункта 5 «Правил производства работ в условиях повышенной опасности по нарядам-допускам АО "Казахтелеком" Распоряжение №282 от 02.12.2025 г.</t>
  </si>
  <si>
    <t>Отсутствуют бокорезы у кабельщика-спайщика Рахметова Е.Н.</t>
  </si>
  <si>
    <t>В журнале первой ступени отсутствует запись об изъятии монтерских поясов и когтей для периодической проверки.</t>
  </si>
  <si>
    <t>В наряде-допуска № 284 отсутствует дата закрытия наряда.(устранено в ходе проверки)</t>
  </si>
  <si>
    <t>В журнале первой ступени отсутствует запись об изъятии диэлектрических перчаток для периодической проверки.(устранено в ходе проверки)</t>
  </si>
  <si>
    <t>На момент проверки у водителя Свечкарева Д.М. отсутствовало удостоверение по ТБ</t>
  </si>
  <si>
    <t>Распоряжение № 253 от 31.10.2025г. Правила проведения обучения, инструктирования и проверок знаний работников АО «Казахтелеком» по вопросам безопасности и охраны труда Стандарт АО «Казахтелеком» ДПБ/П-20-02-04.</t>
  </si>
  <si>
    <t>Нет печатей на странице прошивки в журнале инструктажей на рабочем месте.</t>
  </si>
  <si>
    <t>В журнале инструктажей проведены разные инструктажи(один и тот же инструктаж назван по-разному)</t>
  </si>
  <si>
    <t>п.57 Правила проведения обучения, инструктирования и проверки знаний работников АО «Казахтелеком» по вопросам безопасности и охраны труда. Распоряжение № 253 от 31.10.2025</t>
  </si>
  <si>
    <t>Журнал технологических карт не прошит , не скреплен печатью</t>
  </si>
  <si>
    <t>Оборваны провода пожарной сигнализации (повторно)</t>
  </si>
  <si>
    <t>Лестницы № 78,88,106 с истекшим сроком испытания(08.07.26г)</t>
  </si>
  <si>
    <t>У всей бригады истек срок испытания диэлектрических перчаток.</t>
  </si>
  <si>
    <t>п.82 Правил по безопасности и охране труда при работе в помещениях с установленным телекоммуникационным оборудованием. Распоряжение № 253 от 31.10.2025 (Приложение 3)</t>
  </si>
  <si>
    <t>В журнале первой ступени отсутствует запись об истекшем сроке диэлектрических перчаток.</t>
  </si>
  <si>
    <t>Федянин А.В. не прошел внеплановый инструктаж от 24.06.26.</t>
  </si>
  <si>
    <t>п. 54 «Правил проведения обучения, инструктирования и проверки знаний работников АО «Казахтелеком» по вопросам безопасности и охраны труда» Распоряжение № 253 от 31.10.2025 (Приложение 1)</t>
  </si>
  <si>
    <t>Не закреплен огнетушитель (стоит на полу)</t>
  </si>
  <si>
    <t>«Правила пожарной безопасности», утвержденные приказом Министра по ЧС РК от 21.02. 2022 г. № 55. Приложение 3, пункт 12</t>
  </si>
  <si>
    <t>В журнале инструктажей нет росписей инструктирующего.</t>
  </si>
  <si>
    <t>СТ АО 80429-1/009/–2024 Правила проведения обучения, инструктирования и проверки знаний работников АО «Казахтелеком» по вопросам безопасности и охраны труда, промышленной безопасности, пожарной безопасности, электробезопасности, приложение 7.</t>
  </si>
  <si>
    <t>В журнале по Пожарной безопасности имеются исправление даты.</t>
  </si>
  <si>
    <t>На сварочном аппарате отсутствует бирка с датой периодической проверки.</t>
  </si>
  <si>
    <t>На полу в гараже разлито машинное масло.</t>
  </si>
  <si>
    <t>С территории не вывозится мусор</t>
  </si>
  <si>
    <t>п. 163 Приказа Министра по чрезвычайным ситуациям Республики Казахстан от 21.02.2022 года № 55. «Об утверждении Правил пожарной безопасности».</t>
  </si>
  <si>
    <t>Айыртауский</t>
  </si>
  <si>
    <t>Журнал регистрации инструктажа на рабочем месте ведется с нарушением, допущены пропуски в графах журнала</t>
  </si>
  <si>
    <t>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труда,Приложение 7</t>
  </si>
  <si>
    <t>Журнал регистрации инструктажа по пожарной безопасности не соответствует установленным требованиям</t>
  </si>
  <si>
    <t>Приказ № 6 от 22.01.2025 г. Стандарт Правила пожарной безопасности в АО «Казахтелеком», Приложение 6</t>
  </si>
  <si>
    <t>Нет подписи ознакомления с утвержденной программы первичного инструктажа по пожарной безопасности Каженова К.Ж., Аппасова Б.К.</t>
  </si>
  <si>
    <t>Вторая ступень четырехступенчатого контроля проводится формально, в журнале отсутствуют отметки о выявленных нарушениях</t>
  </si>
  <si>
    <t>Распоряжение № 253 от 31.10.2025 Правила по проведению четырехступенчатого контроля за состоянием Безопасности и охраны труда в филиалах АО «Казахтелеком», пункт 5.3, Приложение В</t>
  </si>
  <si>
    <t>В журнале учета и содержание средств защиты нет отметок о проведении осмотров СИЗ, инструмента с изолированными рукоятками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</si>
  <si>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п.87</t>
  </si>
  <si>
    <t>В наряде-допуске №86 от 09.06.26г. не проведен целевой инструктаж с электромехаником Шаймергеновым Ж.М.</t>
  </si>
  <si>
    <t>Отсутствует утвержденный план по замене аварийных опор линий связи</t>
  </si>
  <si>
    <t>"Правила по безопасности и охране труда при работах на воздушных линиях связи" АО Казахтелеком  распоряжение №200 от 03.09.2025 года, глава 10 пункт 79, 83</t>
  </si>
  <si>
    <t xml:space="preserve">Помещение АСО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 </t>
  </si>
  <si>
    <t>В помещении дизельной нарушен срок пересмотра инструкций по БиОТ. (Размещены старые инструкции по БиОТ)</t>
  </si>
  <si>
    <t>Нарушение требований пунктов 19, 20  «Правила разработки, утверждения и пересмотра инструкции по безопасности охране труда работодателем»Утверждены приказом Министра здравоохранения и социального развития Республики Казахстанот 30 ноября 2015 года № 927</t>
  </si>
  <si>
    <t>При входе в помещение мастерской отсутствуют таблички с указанием категории по опасности поражения электрическим током, категории взрыво- и пожаробезопасности помещений, а также табличка с указанием Ф.И.О. ответственного лица</t>
  </si>
  <si>
    <t>Требования п. 17, п. 357 "Правила пожарной безопасности", утвержденные приказом Министра по ЧС РК  от 21.02. 2022 г. № 55</t>
  </si>
  <si>
    <t>Помещение мастерской не заземлены заточной и сверлильный станки</t>
  </si>
  <si>
    <t>Приказ Министра энергетики РК от 19 марта 2015 года №222 «Правила техники безопасности при эксплуатации электроустановок потребителей» Глава 15, параграф 4,5,6.</t>
  </si>
  <si>
    <t>В помещении мастерской не актуализированы инструкции по БиОТ</t>
  </si>
  <si>
    <t>Отсутствует на видном месте графики по проведения 2-й, 3-й ступеней четырехступенчатого контроля</t>
  </si>
  <si>
    <t>Пункт 5.1.7 Правил по проведению четырехступенчатого контроля за состоянием Безопасности и охраны труда в филиалах АО «Казахтелеком» Распоряжение№ 253 от 31.10.2025г.</t>
  </si>
  <si>
    <t>Пояс монтерский- 1шт. не исправен карабин (электромеханик Аникин А.А.). АКТ НА ПРИОСТАНОВКУ</t>
  </si>
  <si>
    <t>Нарушение требований пункта 41 Распоряжение №200 от 03.09.2025г. (приложение 1) Правила по безопасности и охране труда при работе на воздушных линиях связи</t>
  </si>
  <si>
    <t>По получению Указания</t>
  </si>
  <si>
    <t>Пояс изъят из эксплуатации</t>
  </si>
  <si>
    <t>В помещении гаражного бокса №2 разбита розетка на переноске-удлинителе напряжением 220В</t>
  </si>
  <si>
    <t>Гаражные боксы отсутствуют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</t>
  </si>
  <si>
    <t>Между опорами №№21/26/04-21/26/05 линии прямого питания не проведена вырезка деревьев и кустарников</t>
  </si>
  <si>
    <t>«Правила по безопасности и охране труда при работах на воздушных линиях связи» АО Казахтелеком  распоряжение №200 от 03.09.2025 года</t>
  </si>
  <si>
    <t>Опора №2102/90 не выдержано расстояние между комлем и землей</t>
  </si>
  <si>
    <t>Опора №2102/89 спуск заземления по опоре не закрыт деревянной рейкой; спуск молниеотвода оторван от опоры</t>
  </si>
  <si>
    <t>Опора №2102/88 отсутствует болтовое соединение, спуск заземления к несущему тросу выполнен скруткой</t>
  </si>
  <si>
    <t>Опора №2102/51 посторонний предмет (кольцо)</t>
  </si>
  <si>
    <t>Между опорами №№П04/03-П04/04-П04/05 линии прямого питания не проведена вырезка деревьев и кустарников</t>
  </si>
  <si>
    <t>Территория ЛТЦ. Пожарный щит неукомплектован, отсутствует опись</t>
  </si>
  <si>
    <t>Приказ Министра по чрезвычайным ситуациям Республики Казахстан от 21.02.2022 года № 55. «Об утверждении Правил пожарной безопасности», Пункт 18., Гл. 1., приложение 3</t>
  </si>
  <si>
    <t xml:space="preserve">Гаражные боксы.
Посторонние предметы, канистры с ЛВЖ, пустые канистры
</t>
  </si>
  <si>
    <t>Приказ Министра по чрезвычайным ситуациям Республики Казахстан от 21.02.2022 года № 55. «Об утверждении Правил пожарной безопасности», пункт 1202</t>
  </si>
  <si>
    <t>ТС ВАЗ 21214 г/н 263YN02 не работает стояночный тормоз</t>
  </si>
  <si>
    <t>Распоряжение №288 от 03.12.2025 «Стандарт по обеспечению безопасной эксплуатации транспортных средств в АО «Казахтелеком», пункт 3.3, Приложение 4</t>
  </si>
  <si>
    <t>ТС УАЗ 39094 г/н 420YТ02 не рабочие ремни безопасности водительского и переднего пассажирского сидений</t>
  </si>
  <si>
    <t>Распоряжение №288 от 03.12.2025 «Стандарт по обеспечению безопасной эксплуатации транспортных средств в АО «Казахтелеком», пункт 6.6</t>
  </si>
  <si>
    <t>АКТ на приостановку</t>
  </si>
  <si>
    <t>Не заполняются чек-листы (листы проверки) перед выпуском ТС на линию</t>
  </si>
  <si>
    <t>Распоряжение №288 от 03.12.2025 «Стандарт по обеспечению безопасной эксплуатации транспортных средств в АО «Казахтелеком», пункт 7.1, Приложение 2</t>
  </si>
  <si>
    <t>Постоянно</t>
  </si>
  <si>
    <t>Водители УТО. не обеспечены спец.одеждой</t>
  </si>
  <si>
    <t>Отсутствует на видном месте памятки по проведению 1-й,2-й,3-й ступеней контроля, графиков проведения 2-й, 3-й ступеней контроля</t>
  </si>
  <si>
    <t>пункт 5.1.7 Правил по проведению четырехступенчатого контроля за состоянием Безопасности и охраны труда в филиалах АО «Казахтелеком» Распоряжение№ 253 от 31.10.2025г.</t>
  </si>
  <si>
    <t>Отсутствует на прозрачных стеклянных входных дверях предупредительный знак безопасности «Осторожно» («Желтый круг» или контрастная маркировка) для людей со слабым зрением</t>
  </si>
  <si>
    <t>Подпункт 15), пункт 2, ст.182 ТК РК</t>
  </si>
  <si>
    <t>На электрической розетке не указан номинал напряжения 220В</t>
  </si>
  <si>
    <t>Журнал результатов осмотров и испытаний стеллажей не прошнурован, не скреплен печатью</t>
  </si>
  <si>
    <t>В журнале инструктажей на рабочем месте есть пустые строки( устранено в ходе проверки)</t>
  </si>
  <si>
    <t>Неисправна лампа освещения</t>
  </si>
  <si>
    <t>В гаражных боксах провести влажную уборку, тополиный пух, мусор.</t>
  </si>
  <si>
    <t>На автомобилях Нива 797YT02, Chevrolet 588YT 02 не исправны стоп сигналы.(устранено в ходе проверки)</t>
  </si>
  <si>
    <t xml:space="preserve">Региональному директору 
Северного региона СФ 
Мергенову А.К.
</t>
  </si>
  <si>
    <t>Перед выпуском ТС на линию не заполняется чек-лист у следующих автомобилей: а/м Нива 468YT02, а/м JAC 531FE02, а/м Toyota 447 YT02. (устранено в ходе проверки)</t>
  </si>
  <si>
    <t>На а/м  Toyota  447 YT02  ремень безопасности пристегнут на постоянной основе, отсутствует QR код.</t>
  </si>
  <si>
    <t>пп. 5 пункта 9 глава 2 Приказ Министра внутренних дел Республики Казахстан от 30 июня 2023 года № 534 «Об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схемам».</t>
  </si>
  <si>
    <t>На манипуляторе JAC-120 029CJ02 истек срок ЧТО (21.07.26г)</t>
  </si>
  <si>
    <t>В журнале проведения второй ступени 4-х ступенчатого контроля имеются исправления даты.</t>
  </si>
  <si>
    <t>В большом гаражном боксе не горит лампа освещения.</t>
  </si>
  <si>
    <t>п. 75-77, глава 3 Приказ Министра здравоохранения Республики Казахстан от 3 августа 2021 года № ҚР ДСМ-72 Об утверждении Санитарных правил "Санитарно-эпидемиологические требования к зданиям и сооружениям производственного назначения»</t>
  </si>
  <si>
    <t>В гараже №3 присутствует хранение ГСМ в канистрах.</t>
  </si>
  <si>
    <t>п.1076 «Правил пожарной безопасности» Приказа Министра по чрезвычайным ситуациям РК от 21.02.2022г № 55</t>
  </si>
  <si>
    <t>Отсутствует памятка «Мой путь лидера»</t>
  </si>
  <si>
    <t>На а/м УАЗ 772 YT02 огнетушитель с истекшим сроком проверки (до 2025г)</t>
  </si>
  <si>
    <t>Сотрудник Курьянов В.А. не ознакомлен с инструкцией по оказанию первой доврачебной помощи.</t>
  </si>
  <si>
    <t>Приказ № 39 от 20.02.2024 СТ АО 80429 – 1/029 – 2024 Сборник инструкций по безопасности и охране труда по видам работ в подразделениях филиалов АО «Казахтелеком. СТ АО 80429 – 1/030 – 2024 Сборник инструкций по безопасности и охране труда по профессиям подразделений филиалов АО «Казахтелеком.</t>
  </si>
  <si>
    <t>Не предоставлена Программа первичного инструктажа по Пожарной безопасности</t>
  </si>
  <si>
    <t>Отсутствует Инструкция по Пожарной безопасности.</t>
  </si>
  <si>
    <t>п.  6.7 Правил пожарной безопасности в АО "Казахтелеком"</t>
  </si>
  <si>
    <t>В каб. 211 отсутствует огнетушитель</t>
  </si>
  <si>
    <t>п.1 Приложения 8 «Правил пожарной безопасности Приказ Министра по чрезвычайным ситуациям РК</t>
  </si>
  <si>
    <t>Не предоставлены протокола о проведении обучения по утвержденной программе БиОТ (повторно)</t>
  </si>
  <si>
    <t>п 11, стандарта «Типовая программа обучения и проверки знаний по безопасности и охране труда», утвержденного распоряжением ЦА №253 от 31.10.2025г</t>
  </si>
  <si>
    <t>район Габита Мусрепова</t>
  </si>
  <si>
    <t>с.Новоишимка</t>
  </si>
  <si>
    <t>На монтерских когтях электромонтера Курносова В.П. не затянут шип</t>
  </si>
  <si>
    <t>На монтерских когтях электромонтера Филиппова А.В. имеется люфт в месте крепления серпа к площадке</t>
  </si>
  <si>
    <t xml:space="preserve">У электромонтера ЛСЭ Нуркина Ж.Б. отсутствует нумерация на пассатижах </t>
  </si>
  <si>
    <t xml:space="preserve">Нарушение требований приложения 3 к Распоряжению №253 от 31.10.2025г. АО «Казахтелеком» ДПБ/П-20-02-05 «Правила по безопасности и охране труда при работе в помещениях с установленным </t>
  </si>
  <si>
    <t>Помещение комнаты отдыха командировочного персонала, умывальной комнате на электрических розетках не указан номинал напряжения</t>
  </si>
  <si>
    <t>Аппаратная. В силовом щите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</si>
  <si>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Станционный участок. Журнал 1-ой ступени четырехступенчатого контроля не скреплен печатью</t>
  </si>
  <si>
    <t>Станционный участок. Не актуализированы инструкции по БиОТ</t>
  </si>
  <si>
    <t>П. 19 Правила разработки, утверждения и пересмотра инструкции по безопасности охране труда работодателем Утверждены приказом Министра здравоохранения и социального развития Республики Казахстанот 30 ноября 2015 года № 927</t>
  </si>
  <si>
    <t>Станционный участок. На переносной розетке не указан номинал напряжения</t>
  </si>
  <si>
    <t>Локальный провод в помещении приемной не соответствует требованиям ПУЭ, не уложен, не закреплен</t>
  </si>
  <si>
    <t>Слесарная мастерская. Не актуализированы инструкции по БиОТ при работе на сверлильном и заточном станках</t>
  </si>
  <si>
    <t>Здание дизельной. Электрический провод не соответствует требованиям ПУЭ, не уложен, не закреплен</t>
  </si>
  <si>
    <t>Гаражные боксы отсутствуют указания категории по взрывопожарной и пожарной опасности и фамилии ответственного за состояние пожарной безопасности</t>
  </si>
  <si>
    <t>Отсутствует схема расстановки автотехники и указателями путей движения ТС к эвакуационным выездам со стояночных боксах и гаража</t>
  </si>
  <si>
    <t>На испытательном стенде когтей, поясов отсутствует актуальная  инструкция по БиОТ</t>
  </si>
  <si>
    <t>Складское помещение отсутствуют указания категории по взрывопожарной и пожарной опасности и фамилии ответственного за состояние пожарной безопасности</t>
  </si>
  <si>
    <t xml:space="preserve">Отсутствуют описи (укомплектованность) пожарного инвентаря пожарного щита на территории </t>
  </si>
  <si>
    <t xml:space="preserve">Наряды-допуски:
Пункт 5.6 указываются не все защитные средства;
</t>
  </si>
  <si>
    <t xml:space="preserve">«Правил производства работ в условиях повышенной опасности по нарядам-допускам АО «Казахтелеком» Распоряжение №282 от 02.12.2025 г. </t>
  </si>
  <si>
    <t>Отсутствует утвержденный план по замене аварийных опор</t>
  </si>
  <si>
    <t>"Правила по безопасности и охране труда при работах на воздушных линиях связи" АО Казахтелеком  распоряжение №200 от 03.09.2025 года, глава 10 пункт 79.</t>
  </si>
  <si>
    <t>Опора б/н по ул.Мира не проведена вырезка деревьев и кустарников, кабельный ящик не пронумерован</t>
  </si>
  <si>
    <t>Опоры по ул.Мира нет видимой нумерации, не проведена вырезка деревьев и кустарников</t>
  </si>
  <si>
    <t>Вокруг опоры №2110/031 не проведена вырезка деревьев и кустарников</t>
  </si>
  <si>
    <t>Абонентские вводы с опор №№210/030, 2110/036 проведена вырезка деревьев и кустарников</t>
  </si>
  <si>
    <t>Опора №2110/035 отклонена от оси, считается аварийной</t>
  </si>
  <si>
    <t xml:space="preserve">Приложение 16 Приказа МЧС РК от 17 августа 2021 года № 405
</t>
  </si>
  <si>
    <t>В душевой отсутствуют полки для размещения банных принадлежностей</t>
  </si>
  <si>
    <t xml:space="preserve">Приказ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пассажиров", пункт 225.
Классификация производственных помещений, особо опасные помещения.
</t>
  </si>
  <si>
    <t>Специалисту по обслуживанию Дубивской А.А. не проведен первичный инструктаж</t>
  </si>
  <si>
    <t>Нарушение требований пункта 47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</t>
  </si>
  <si>
    <t xml:space="preserve">Директору В2С сегмента СР  Ляпуновой А.В.
</t>
  </si>
  <si>
    <t>Журнал 1-ой ступени четырехступенчатого контроля за состоянием безопасности и охраны труда не прошит, не скреплен печатью</t>
  </si>
  <si>
    <t>приложения В,Д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31.10.2025г</t>
  </si>
  <si>
    <t>В каб. 451 огнетушитель расположен ниже 1,5м от земли.</t>
  </si>
  <si>
    <t>п.12  «Правил пожарной безопасности» Приказ Министра по чрезвычайным ситуациям РК от 21.02.2022г. №55.</t>
  </si>
  <si>
    <t>В комнате приема пищи не горит лампа освещения</t>
  </si>
  <si>
    <t>В карточках МБ-6 нет подписи бухгалтера( УТПОСП и ПД)</t>
  </si>
  <si>
    <t>Приложение А «Регламента обеспечения специальной одеждой, специальной обувью и средствами индивидуальной защиты работников АО «Казахтелеком» (распоряжение ЦА №271 от 19.11.2025г)</t>
  </si>
  <si>
    <t>Не ознакомлен с инструкциями на рабочем месте Назаркин М. (устранено в ходе проверки)</t>
  </si>
  <si>
    <t>п.19 Приказ Министра здравоохранения и социального развития РК от 30.11.2015 года №927 "Правила разработки, утверждения и пересмотра инструкции по безопасности и охране труда работодателем".</t>
  </si>
  <si>
    <t>На участке ГпоРО эл. дрель не занесена в журнал электроинструмента , отсутствует бирка осмотра и проверки.</t>
  </si>
  <si>
    <t>п.38 «Правил безопасности при работе с инструментами и приспособлениями» Приказ Министра энергетики РК от 16.03.2015г. №204</t>
  </si>
  <si>
    <t>На участке ГпоРО форма карточек МБ-6 не соответствует регламенту</t>
  </si>
  <si>
    <t>На участке УТПОД огнетушитель расположен выше 1,5 м от земли</t>
  </si>
  <si>
    <t>п.12 «Правил пожарной безопасности» Приказ Министра по чрезвычайным ситуациям РК от 21.02.2022г. №55.</t>
  </si>
  <si>
    <t>Не прошли внеплановый инструктаж по ТБ от 05.06.Семенюк Е.С. и Алиппаева Р.У.</t>
  </si>
  <si>
    <t>На участке УТП АТС вторая ступень 4-ех ступенчатого контроля ведется некорректно.</t>
  </si>
  <si>
    <t>с.Сарыколь</t>
  </si>
  <si>
    <t xml:space="preserve">Журнал четырехступенчатого контроля за состоянием безопасности и охраны труда
1 ступень.  В записи от 25.06.2026г. отсутствует запись выявленного нарушения.
</t>
  </si>
  <si>
    <t>п 5.2.4 Правила по проведению четырехступенчатого контроля за состоянием Безопасности и охраны труда в филиалах АО «Казахтелеком» утверждены распоряжением АО "Казахтелеком" от 31.10.2025 № 253</t>
  </si>
  <si>
    <t>Журнал учета и осмотра такелажных средств, механизмов и приспособлений не правильно указываться нагрузка при проверке монтерских поясов-120 кг вместо 225 кг</t>
  </si>
  <si>
    <t>Журнал результатов осмотров и испытаний стеллажей не внесены данные осмотра за  2026 год</t>
  </si>
  <si>
    <t>П8  Требования к эксплуатации стеллажей АО «Казахтелеком СТ АО  80429-1/043-2024</t>
  </si>
  <si>
    <t xml:space="preserve">Ослаблено крепление серпа  на монтерских когтях кабельщика-спайщика </t>
  </si>
  <si>
    <t>72 Правил безопасности при работе с инструментами и приспособлениями Приказ Министра энергетики Республики Казахстан от 16 марта 2015 года № 204</t>
  </si>
  <si>
    <t xml:space="preserve">На огнетушителях отсутствует порядковый номер. </t>
  </si>
  <si>
    <t>Нарушена изоляция проводов в  распред. коробке  коридора  3 этажа</t>
  </si>
  <si>
    <t>п. 81 Правил пожарной безопасности Приказ Министра по чрезвычайным ситуациям Республики Казахстан от 21 февраля 2022 года № 55.</t>
  </si>
  <si>
    <t>Не закрыта электрическая распределительная коробка в коридоре  3 этажа</t>
  </si>
  <si>
    <t>Отсутствует табличка Место курения</t>
  </si>
  <si>
    <t xml:space="preserve">Журнал регистрации инструктажа на рабочем месте, нет записи проведения повторного инструктажа за 3 квартал </t>
  </si>
  <si>
    <t>Переходное отверстие в сэндвич - панели  на вводе кабелей из гермозоны в смежное помещение не герметизированы</t>
  </si>
  <si>
    <t>Заявка направлена в ОЦО АДМ</t>
  </si>
  <si>
    <t>На территории ЛТУ расположен не огражденный кабельный колодец с частичным разрушением верха</t>
  </si>
  <si>
    <t>Трудовой Кодекс Республики Казахстан от 23 ноября 2015 года Статья 184.</t>
  </si>
  <si>
    <t>Отсутствует защита кабелей на вводе в дизельное помещение</t>
  </si>
  <si>
    <t xml:space="preserve">Приказ Министра энергетики РК от 20 марта 2015 года №230 "Правила устройства электроустановок", Параграф 2 Статья 473 подпункт 7 </t>
  </si>
  <si>
    <t>Гараж № 2 Углекислотный огнетушитель не укомплектован голицами</t>
  </si>
  <si>
    <t>Не исправна  лампа освещения.</t>
  </si>
  <si>
    <t xml:space="preserve">Приказ Министра здравоохранения РК от 03.08.2021 года № ҚР ДСМ-72 Об утверждении Санитарных правил "Санитарно-эпидемиологические требования к зданиям и сооружениям производственного назначения"; </t>
  </si>
  <si>
    <t>Поврежден  корпус  эл. розетки</t>
  </si>
  <si>
    <t>Нарушение ПУЭ РК п 402</t>
  </si>
  <si>
    <t xml:space="preserve">По итогам весеннего осмотра в Сарыкольском ЛТУ  выявлено аварийных опор -  579  ж/б пристав- 619
Не проводиться  работы по устранению аварийных опор и ж/б пристав
</t>
  </si>
  <si>
    <t>По мере поступления материала.</t>
  </si>
  <si>
    <t>30.08.2026г</t>
  </si>
  <si>
    <t xml:space="preserve">Региональному директору Северного региона СФ 
               Мергенову А.К.
</t>
  </si>
  <si>
    <t>Необходимо установить защитный барьер на окне лестничной площадке  для предотвращения возможности выпадения с окна вследствии спотыкания во время спуска с 3 этажа по лестничному переходу</t>
  </si>
  <si>
    <t>Статья 182. Т.К  Права и обязанности работодателя в области безопасности и охраны труда п.15</t>
  </si>
  <si>
    <t>В Гаражах 1,2,3 отсутствует пожарная сигнализация</t>
  </si>
  <si>
    <t>Гараж №1 Разрушение  бетонного пола гаража, присутствует вероятность получение травмы.</t>
  </si>
  <si>
    <t>Резервуар для дизтоплива АСО установленный  в помещении находиться в неудовлетворительном техническом состоянии. Присутствуют следы дизтоплива на полу.</t>
  </si>
  <si>
    <t xml:space="preserve">Резервуар для дизтоплива АСО установленный на территории ЛТУ
Отсутствуют
- паспорт на резервуар для хранения дизтоплива
- молниеотвод в районе размещения резервуара с дизельным топливом
- указатель уровня жидкости
</t>
  </si>
  <si>
    <t>п.864, 865, 867, 868 Правил обеспечения промышленной безопасности при эксплуатации оборудования,</t>
  </si>
  <si>
    <t>УАЗ 390995 г/н 402YP02 Автомобиль не обеспечен обозначением «360»</t>
  </si>
  <si>
    <t>Распоряжение №288 от 03.12.2025 Стандарт по обеспечению безопасной эксплуатации транспортных средств АО "Казахтелеком" ДПБ/СТ -20-02-02, Приложение 7</t>
  </si>
  <si>
    <t>Журнал результатов осмотров и испытаний стеллажей  данные осмотраЧТО указаны 1раз квартал. Согласно нормативных  требований, необходимо вносить результат ЧТО ежемесячно.</t>
  </si>
  <si>
    <t>10.08.2026г</t>
  </si>
  <si>
    <t>На месте курения отсутвует табличка «Место для курения»(устранено в ходе проверки)</t>
  </si>
  <si>
    <t>п. 58 Приказ Министра по чрезвычайным ситуациям Республики Казахстан от 21 февраля 2022 года № 55 Об утверждении Правил пожарной безопасности.</t>
  </si>
  <si>
    <t>Монометр огнетушителя находится в красной зоне(около дизельной)</t>
  </si>
  <si>
    <t>В КСУ индикатор с истекшим срокром проверки(05.06.2026) (устранено в ходе проверки)</t>
  </si>
  <si>
    <t>В помещении архива стеллажи не заземлены</t>
  </si>
  <si>
    <t>В журнале 1ой ступени нет записей об устранении замечания.</t>
  </si>
  <si>
    <t>п 5.2.3, 5.3.6 Правила по проведению четырехступенчатого контроля за состоянием Безопасности и охраны труда в филиалах АО «Казахтелеком» утверждены распоряжением АО "Казахтелеком" от 31.10.2025 № 253</t>
  </si>
  <si>
    <t>У допускающего к работам с повышенной опасностью Лукина В. отсутствуют разрешительные документы</t>
  </si>
  <si>
    <t>Наряд –допуск №102 оформлен не верно( продление не верно) (устранено в ходе проверки)</t>
  </si>
  <si>
    <t>На участке ЦТПСР индикатор в истекшим сроком проверки. (устранено в ходе проверки)</t>
  </si>
  <si>
    <t>В каточке МБ-6 начальника ЛТУ проставлены неверные сроки носки СИЗ</t>
  </si>
  <si>
    <t>В журнале 2ой ступени состав комиссии не утвержден приказом</t>
  </si>
  <si>
    <t>У электромеханика ЭПУ в журнале 1ой ступени есть пустые строки</t>
  </si>
  <si>
    <t>Интегрированная система менеджмента Управление документированной информацией п.25.1</t>
  </si>
  <si>
    <t>Не предоставлен журнал учета и проверки испытаний электроинструмента и вспомогательного оборудования (устранено в ходе проверки)</t>
  </si>
  <si>
    <t>В гараже №1 отсутствует информация об ответственных лицах за состояние пожарной безопасности.</t>
  </si>
  <si>
    <t>В гараже №2 огнетушитель не закреплен , стоит на земле.</t>
  </si>
  <si>
    <t>В гараже №1 перечень комплектации пожарного щита не совпадает в наличием инвентаря, который должен находиться на щите.</t>
  </si>
  <si>
    <t>18., Гл. 1., приложение 3 Правил пожарной безопасности, утвержденных приказом МЧСРК от 21 февраля 2022года №55</t>
  </si>
  <si>
    <t>Потолок  в душевой не покрыт водостойким материалом.</t>
  </si>
  <si>
    <t>Отсутствует специальное помещение для проведения предсменного \ послесменного медицинского осмотра.</t>
  </si>
  <si>
    <t>У водителя-совместителя Санникова В.В. отсутствует печать в удостоверении по ТБ</t>
  </si>
  <si>
    <t>Автомобиль марки Нива г/н 582 YТ02 не работают предусмотренные конструкцией транспортного средства стеклоомыватели.</t>
  </si>
  <si>
    <t>Нарушение требований пункта 18 Главы 4 Приложение к Основным положениям по допуску транспортных средств к эксплуатации Приказ Министра внутренних дел Республики Казахстан от 30 июня 2023 года № 534 «Об утверждении Правил дорожного движения, Основных положений по допуску транспортных средств к эксплуатации, перечня оперативных и специальных служб, транспорт которых подлежит оборудованию специальными световыми и звуковыми сигналами и окраске по специальным цветографическим схемам»</t>
  </si>
  <si>
    <t>Журнал осмотра и испытаний стеллажей не ведется на складе Нуртазина А.</t>
  </si>
  <si>
    <t>На дверях подсобных, складских помещений, гаражных боксов по ул.Алтынсарина 113, отсутствуют/не соответствуют таблички с указанием Ф.И.О. и должности ответственного лица, категории помещения по взрыво- и пожаробезопасности.</t>
  </si>
  <si>
    <t>На стеллажах нет информационных табличек. (склад Нуртазина А.).</t>
  </si>
  <si>
    <t>Кабинет № 408 обваливается потолок. Помещение №112 свисают панели на потолке. Требуется навести порядок.</t>
  </si>
  <si>
    <t>Не надлежащее состояние дорог, проходов к местам работы по ул.Алтынсарина 113 (рытвины, ямы)</t>
  </si>
  <si>
    <t>Трудовой Кодекс Республики Казахстан от 23 ноября 2015 годаСтатья 184. Требования безопасности рабочих мест п.4 Опасные зоны должны быть четко обозначены. Если рабочие места находятся в опасных зонах, в которых ввиду характера работы существует риск для работника, то такие места должны оснащаться устройствами, преграждающими доступ в эти зоны посторонним.
  По территории организации пешеходы и технологические транспортные средства должны перемещаться в безопасных условиях.</t>
  </si>
  <si>
    <t>АТС-28, ГТС не соблюдаются противопожарные требования при совместном размещении складских и производственных помещений.</t>
  </si>
  <si>
    <t>Лестницы (по запасному выходу) по ул.Касымханова– не надлежащее состояние путей эвакуации (коридоры, переходы и.т.д.), свободный доступ к аварийному выходу загроможден.</t>
  </si>
  <si>
    <t>Жамбылский  район</t>
  </si>
  <si>
    <t>Жмбылский район</t>
  </si>
  <si>
    <t>У электромеханика Маслакова В.Д. в удостоверении по промышленной безопасности отсутствуют фотография и печать .</t>
  </si>
  <si>
    <t>Приложение 5
 к Правилам подготовки,
 переподготовки и проверки
 знаний руководителей,
 специалистов и работников
 в области промышленной безопасности
 Правила подготовки, переподготовки и проверки знаний руководителей, специалистов и работников в области промышленной безопасности
 Приказ Министра по чрезвычайным ситуациям Республики Казахстан от 9 июля 2021 года № 332</t>
  </si>
  <si>
    <t>Директору СК ДЭСД Елисееву С.Г</t>
  </si>
  <si>
    <t>Оперативный журнал регистрации ежедневного инструктажа перед выходом на работу имеются исправления</t>
  </si>
  <si>
    <t>В журнале учета выдачи Н/Д в графе дата и время начало окончание первичного допуска к работе отсутствует дата возврата и время Н/Д 30,39</t>
  </si>
  <si>
    <t>Наряд-допуск № 26 на выполнение работ повышенной опасности
 Пункт 12 отсутствует подпись допускающего к работе</t>
  </si>
  <si>
    <t>Наряд-допуск № 41№43 на выполнение работ повышенной опасности
 Пункт 11 отсутствует подпись инструктаж получил</t>
  </si>
  <si>
    <t>Наряд-допуск №44 на выполнение работ повышенной опасности
 Пункт 11 отсутствует подпись допускающего к работе.</t>
  </si>
  <si>
    <t>В гараже №2 храниться пластиковые и железные канистры с ГСМ, электрогенераторы.</t>
  </si>
  <si>
    <t>ПРАВИЛА ПОЖАРНОЙ БЕЗОПАСНОСТИ 
 В АО «КАЗАХТЕЛЕКОМ»
 СТ АО 80429 – 1/038 – 2024
 Пункт 11 пп.11.5</t>
  </si>
  <si>
    <t>Наряды-допуска на выполнение работ повышенной опасности с1 по 23 ведутся с нарушениями пункта №7 мероприятия выполнил</t>
  </si>
  <si>
    <t>Журнал регистрации выдачи технологических карт организации труда. Ведется в журнале не установленной формы</t>
  </si>
  <si>
    <t>Не ведаться журнал второй ступени четырехступенчатого контроля последняя запись 25.02.2026.</t>
  </si>
  <si>
    <t>В журнале учета такеллажных средств, механизмов и приспособлений не внесены монтерские когти, лазы и монтерские пояса</t>
  </si>
  <si>
    <t>Отсутствует поадресный список аварийных опор нет ознакомлений под подпись .</t>
  </si>
  <si>
    <t>Отсутствует списки опасных пересечений с ознакомлениями.</t>
  </si>
  <si>
    <t>Работники ЛТУ не ознакомлены под подпись с «Жизненно важными правилами АО «Казахтелеком»</t>
  </si>
  <si>
    <t>Нарушение: требований приказа АО «Казахтелеком» №201 от 13.07.2023 года «Об утверждении жизненно важных правил АО Казахтелеком»</t>
  </si>
  <si>
    <t>Кросс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</t>
  </si>
  <si>
    <t>ЦТПСР нарушен срок пересмотра инструкций по БиОТ.</t>
  </si>
  <si>
    <t>ЦТПСР отсутствует «Жизненно важными правилами АО «Казахтелеком»</t>
  </si>
  <si>
    <t>Гермазона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</t>
  </si>
  <si>
    <t>Шахта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</t>
  </si>
  <si>
    <t>В помещении Шахты отсутствуют  диэлектрические перчатки</t>
  </si>
  <si>
    <t>Дизельная: не оборудован металлический ящик для хранения ветоши и обтирочного материала</t>
  </si>
  <si>
    <t>Дизельная: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</t>
  </si>
  <si>
    <t>Дизельная: Нарушен срок пересмотра инструкций по БиОТ.</t>
  </si>
  <si>
    <t>АСО: диэлектрические коврики не проходят периодический осмотр. Отсутствует записи о проведении периодического осмотра диэлектрических ковриков в журнале учета и содержание средств защиты</t>
  </si>
  <si>
    <t>Помещение АСО
  РЩ на внутренней крышке отсутствует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</si>
  <si>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В помещении монтерской комнаты не проведена пылевая профилактика</t>
  </si>
  <si>
    <t>В помещении гостинице ЛТУ Санитарно-гигиеническая обработка (уборка пыли)  не проводится.</t>
  </si>
  <si>
    <t>1. Журнал регистрации инструктажа по безопасности и охране труда на рабочем месте
 2. Журнал четырёхступенчатого контроля за состоянием безопасности и охраны труда
 3. Журнал учета проведения инструктажей по пожарной безопасности
 4. Журнал учета и осмотра такелажных средств, механизмов и приспособлений
 5. Журнал учета, проверки и испытаний электроинструмента и вспомогательного оборудования к нему (не ведется )
 6. Журнал учета и содержания средств защиты
 7. Журнал учета выдачи нарядов-допусков
 8. Журнал регистрации или учета испытаний когтей и поясов
 НЕ опечатаны.</t>
  </si>
  <si>
    <t>Нарушение требований пункта 23 «Интегрированная система менеджмента. 
  Управление документированной информацией» Приказ АО "Казахтелеком" №9 от 02.02.2026 год</t>
  </si>
  <si>
    <t>Комната отдыха охраны 
 электрический удлинитель  расположены на горючем основании</t>
  </si>
  <si>
    <t>Стеллажи в помещении не пронумерованы, не установлены информационные таблички. Не ведется журнал осмотра стеллажей</t>
  </si>
  <si>
    <t>Требования к эксплуатации стеллажей 
  СТ АО 80429-1/043-2024.</t>
  </si>
  <si>
    <t>Не представлена информация о проведении обработки деревянных полок стеллажей огнеупорным составом.</t>
  </si>
  <si>
    <t>В кабинете№13 склад наличие актуальных инструкции по БиОТ на рабочих местах (тиски, заточный станок, сверлильный станок).</t>
  </si>
  <si>
    <t>В кабинете№13 склад 
 Расположен сварочный аппарат без запрещающего знака, отсутствует акт консервации.</t>
  </si>
  <si>
    <t>Кабинет№13 склад допускается совместное хранение ГСМ, АКБ, паромасляной ветоши масла.</t>
  </si>
  <si>
    <t>На рабочих местах используется электроинструмент без проведённых испытаний и инвентарных номеров</t>
  </si>
  <si>
    <t>пункта 39 «Правил безопасности
 при работе с инструментами и приспособлениями» приказа Министра энергетики Республики Казахстан от 16.03.2015 года №204</t>
  </si>
  <si>
    <t>В кабинете №6 удлинитель на питающем проводнике имеется соединение методом «скрутки».</t>
  </si>
  <si>
    <t>Кабинеты №7,8,9,10,15. не эксплуатируются но при этом захламлены мусором ,автошинами Б/У малоопорным кабелем.</t>
  </si>
  <si>
    <t>п. 58 Приказа Министра по чрезвычайным ситуациям Республики Казахстан от 21.02.2022 года № 55. «Об утверждении Правил пожарной безопасности»</t>
  </si>
  <si>
    <t>Пожарный щит на территории
 Ящик для песка пустой</t>
  </si>
  <si>
    <t>В гараже  храниться пластиковые и железные канистры с ГСМ, электрогенераторы.</t>
  </si>
  <si>
    <t>Пожарный кран не проверяется на водоотдачу, не перематывается пожарный рукав.</t>
  </si>
  <si>
    <t>В боксах №3, №4 наблюдается обрушение (осыпание) штукатурки, а также имеются протечки крыши.</t>
  </si>
  <si>
    <t>Неисправное освещение в гаражах и боксах №2, №3.</t>
  </si>
  <si>
    <t>Потолок в душевой выполнен неводостойким покрытием.
 (с. Пресновка и с. Благовещенка)</t>
  </si>
  <si>
    <t>с. Благовещенка душевая 2-ом этаже отсутствует противоскользящий коврик, не оборудована влагозащитной шторкой, дверь в душевую не закрывается. Отсутствуют полки и крючки для банных принадлежностей</t>
  </si>
  <si>
    <t>В тамбуре санузла на втором этаже не установлены электрополотенца и не предусмотрены бумажные полотенца. с. Пресновка</t>
  </si>
  <si>
    <t>В помещении для приема пищи отсутствует система вентиляции.
 (с. Пресновка и с. Благовещенка)</t>
  </si>
  <si>
    <t>В комнате для приема пищи отсутствует умывальник для мытья рук.
 (с. Пресновка и с. Благовещенка)</t>
  </si>
  <si>
    <t>На территории отсутствует ограждение участка резервуара с дизтопливом.
 с. Пресновка</t>
  </si>
  <si>
    <t>Помещение АСО не оборудовано пожарной сигнализацией.
 с. Пресновка</t>
  </si>
  <si>
    <t>Нарушение требований пункта 6 Приказа Министра по чрезвычайным ситуациям Республики Казахстан от 21.02.2022 года № 55. «Об утверждении Правил пожарной безопасности»</t>
  </si>
  <si>
    <t>Отсутствуют акты технического освидетельствования котлов отопления с.Пресновка Ква 174 ЛЖ/Гн (ВВ 1535 RD/RG), Ква 174 ЛЖ/Гн (ВВ 1535 RD/RG), с.Благовещенка Ква 116 ЛЖ/Гн (ВВ 1035 RD/RG), Ква 116 ЛЖ/Гн (ВВ 1035 RD/RG)</t>
  </si>
  <si>
    <t>В АСО эксплуатируются топливный бак с дизельным топливом, который находится в эксплуатации без закрытой крышки.</t>
  </si>
  <si>
    <t>п. 107 приказа Министра по чрезвычайным ситуациям Республики Казахстан от 21февраля 2022 года № 55 Об утверждении Правил пожарной безопасности</t>
  </si>
  <si>
    <t>Отсутствует приказ о назначении инженерно-технического работника за исправное состояние и безопасную эксплуатацию котлов/трубопроводов.
 с. Пресновка</t>
  </si>
  <si>
    <t>Резервуар для хранения ГСМ не оборудован указателем уровня жидкости.
 с. Пресновка</t>
  </si>
  <si>
    <t>Автомобиль УАЗ, г/н 741YT02
 Не заполняется чек-лист (лист проверки) перед выпуском транспортных средств на линию</t>
  </si>
  <si>
    <t>Автомобиль УАЗ, г/н 463YT02
 Не заполняется чек-лист (лист проверки) перед выпуском транспортных средств на линию</t>
  </si>
  <si>
    <t>Смотровая яма не обеспечена системой местного освещения.
 (с. Пресновка и с. Благовещенка)</t>
  </si>
  <si>
    <t>Нарушение требований пункта 225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</si>
  <si>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Смотровая яма не облицована плиткой. 
 (с. Пресновка и с. Благовещенка)</t>
  </si>
  <si>
    <t>Нарушение требований пункта 232 приказа Министра здравоохранения Республики Казахстан от 23 сентября 2021 года № ҚР ДСМ - 98 Об утверждении Санитарных правил "Санитарно-эпидемиологические требования к объектам по обслуживанию транспортных средств и пассажиров"</t>
  </si>
  <si>
    <t>Не актуализирован перечень инструкций по БиОТ 2017-2018г.
 с. Благовещенка.</t>
  </si>
  <si>
    <t>Не проводилась вторая ступень за июль четырехступенчатого контроля.</t>
  </si>
  <si>
    <t>В листах ознакомления с инструкциями по БиОТ отсутствует подпись об ознакомлении ведущего инженера Юничева Р.И.</t>
  </si>
  <si>
    <t>Нарушение: Пункт 5.5 Сборник инструкций по безопасности и охране труда по видам работ в подразделениях филиалов АО «Казахтелеком» СТ АО 80429 – 1/029 – 2024 Приказ № 39 от 20.02.2024 г.</t>
  </si>
  <si>
    <t>В журнале регистрации выдачи технологических карт на производство работ имеются исправления.</t>
  </si>
  <si>
    <t>Управление документированной информацией, утверждена Приказом АО "Казахтелеком" КТ/ДП-01-23-01 от 03.12.2024 г. № 320 п.26</t>
  </si>
  <si>
    <t>В наряде-допуске №31 нет даты закрытия.</t>
  </si>
  <si>
    <t>Нарушение требований пункта 20
 Правила производства работ в условиях повышенной опасности по нарядам-допускам АО "Казахтелеком". Распоряжение №282 от 02.12.2025 г.</t>
  </si>
  <si>
    <t>Журнал диэлектрических ковров не прошнурован и не опечатан .</t>
  </si>
  <si>
    <t>Нарушение требований пункта 23 «Интегрированная система менеджмента. 
 Управление документированной информацией» Приказ АО "Казахтелеком" №9 от 02.02.2026 года</t>
  </si>
  <si>
    <t>В складском помещении огнетушитель установлен на полу и не закреплен.</t>
  </si>
  <si>
    <t>В журнале инструктажа на рабочем месте нет росписи дежурного Бич Д.С.</t>
  </si>
  <si>
    <t>В журнале инструктажей нарушена хронология дат , внесены работники отсутствующие на момент проведения инструктажа(дана рекомендация по ведению журнала).</t>
  </si>
  <si>
    <t>Стандарт АО «Казахтелеком» Правила проведения обучения, инструктирования и проверки знаний работников АО «Казахтелеком» по вопросам безопасности и охраны труда (Распоряжение № 253 от 31.10.2025), п.62.</t>
  </si>
  <si>
    <t>В каб. 201 в шахте место ввода/вывода провода сигнализации не загерметизировано (повторно).</t>
  </si>
  <si>
    <t>И.о. Директора Костанайского ДЭСД  Сапелкину А.В.</t>
  </si>
  <si>
    <t>Гараж № 3 требуется ремонт пола (повторно).</t>
  </si>
  <si>
    <t>Места расположения огнетушителей частично не обозначены.</t>
  </si>
  <si>
    <t>Приказ Министра ЧС РК от 21 февраля 2022 года №55 «Правила пожарной безопасности», Глава 1 пункт 18.</t>
  </si>
  <si>
    <t>На части огнетушителей нет порядковых номеров.</t>
  </si>
  <si>
    <t>В холодном складе не на всех стеллажах установлены информационные таблички.</t>
  </si>
  <si>
    <t>п. 6 Стандарта «Требования к эксплуатации стеллажей» приказ АО «Казахтелеком» от 13 мая 2024 г. №124.</t>
  </si>
  <si>
    <t>В складском помещении кааб. 103 на штепсельной розетке не указан номинал напряжения 220 В.</t>
  </si>
  <si>
    <t>Правила устройства электроустановок.</t>
  </si>
  <si>
    <t>УТПОД – в журнале 4-х ступенчатого контроля последняя запись по 1-й ступени контроля от 03.06.2026 г.</t>
  </si>
  <si>
    <t>приложение Д Стандарта «Правила по проведению четырехступенчатого контроля за состоянием Безопасности и охраны труда в филиалах АО «Казахтелеком»», утвержденного распоряжением ЦА №253 от 31.10.2025 г.</t>
  </si>
  <si>
    <t>УТПОД – в журнале результатов осмотров и испытаний стеллажей нет записей о проведении осмотра за июнь и июль.</t>
  </si>
  <si>
    <t>п. 8 Стандарта «Требования к эксплуатации стеллажей» приказ АО «Казахтелеком» от 13 мая 2024 г. №124.</t>
  </si>
  <si>
    <t>УТПОД – не предоставлен журнал учета и осмотра такелажных средств, механизмов и приспособлений.</t>
  </si>
  <si>
    <t>Приложение А Правила по безопасности и охране труда при работе в помещениях с установленным телекоммуникационным оборудованием, распоряжение АО "Казахтелеком" от 31.10.2025 № 253.</t>
  </si>
  <si>
    <t>УТПОД – в журнале учета и содержания средств защиты нет записей о проведении испытаний д/э перчаток по протоколам № 465 от 12.01.2026, № 554 от 07.07.2026.</t>
  </si>
  <si>
    <t>" Правила по безопасности и охране труда (далее –БиОТ) при работе в помещениях с установленным телекоммуникационным оборудованием " АО "Казахтелеком", Распоряжение № 253 от 31.10.2025.
  глава 13 пункт 87.</t>
  </si>
  <si>
    <t>УТПОД – Городничему И.Е. не проведен внеплановый инструктаж от 05.05.2026, повторный инструктаж за 3 кв., внеплановый инструктаж по пожарной безопасности от 09.06.2026.</t>
  </si>
  <si>
    <t>- п. 62 Правила проведения обучения, инструктирования и проверки знаний работников АО «Казахтелеком» по вопросам безопасности и охраны труда, распоряжение АО "Казахтелеком" от 31.10.2025 № 253;
 - п. 9 приказа Министра по ЧС РК от 9 июня 2014 года №276.</t>
  </si>
  <si>
    <t>УТПОД – исправления, помарки в журнале инструктажа на рабочем месте.</t>
  </si>
  <si>
    <t>п. 26 «КТ/ДП-08-04-01 Документированная процедура. Управление документированной информацией».</t>
  </si>
  <si>
    <t>УТПОД – на титульном листе карточек МБ-6 ссылка на отмененный стандарт.</t>
  </si>
  <si>
    <t>Приложение А Регламент обеспечения специальной одеждой, специальной обувью и средствами индивидуальной защиты работников АО "Казахтелеком" утвержден распоряжением АО "Казахтелеком" от 19.11.2025 № 271.</t>
  </si>
  <si>
    <t>УТПОД, УТП АТС – в карточках МБ-6 нет росписи кладовщика в приемке .</t>
  </si>
  <si>
    <t>п. 5.13 Регламент обеспечения специальной одеждой, специальной обувью и средствами индивидуальной защиты работников АО "Казахтелеком" утвержден распоряжением АО "Казахтелеком" от 19.11.2025 № 271.</t>
  </si>
  <si>
    <t>УТП АТС – в гермозоне под д/э ковриками грязно.</t>
  </si>
  <si>
    <t>п.6.12 «Требования к санитарно-гигиеническим помещениям в филиалах АО "Казахтелеком"» СТ АО 80429 – 1/019 –2024.</t>
  </si>
  <si>
    <t>УТПОСПиПД - журнал учета выдачи нарядов-допусков ведется не верно.</t>
  </si>
  <si>
    <t>Правила производства работ в условиях повышенной опасности по нарядам-допускам АО "Казахтелеком", утверждены распоряжением АО "Казахтелеком" от 02.12.2025 № 282.</t>
  </si>
  <si>
    <t>УТПОСПиПД - некорректное заполнение нарядов-допусков. (не заполняются п. 4, 5.9, 5.10, в п.13 не указывается дата завершения работ, в некоторых нарядах-допусках в графах, не требующих заполнения, не делается прочерк). В наряде-допуске № 362/26 от 09.07.2026 г. нет подписи производителя работ в п. 7.</t>
  </si>
  <si>
    <t>На эл. инструменте машина углошлифовальная Makita, воздуходувка Makita на бирке не верно указана дата следующего испытания.</t>
  </si>
  <si>
    <t>п. 39 «Правил безопасности
 при работе с инструментами и приспособлениями» приказа Министра энергетики РК от 16.03.2015 года №204.</t>
  </si>
  <si>
    <t>269-1</t>
  </si>
  <si>
    <t>П. 6.8 «Требования к санитарно-гигиеническим помещениям в филиалах АО "Казахтелеком" СТ АО 80429 – 1/019 –2024.
 Не исполнено Указание №141 от 23.04.2026г</t>
  </si>
  <si>
    <t>14.08.2026г</t>
  </si>
  <si>
    <t>По зданию не работают/отсутствуют световые знаки пожарной безопасности «Выход».</t>
  </si>
  <si>
    <t>п.6, п.35 Правил пожарной безопасности, утвержденных приказом МЧС РК от 21.02.2022 года № 55.
 Не исполнено Указание №141 от 23.04.2026г</t>
  </si>
  <si>
    <t>п.3, п.17 ст.22 Трудового кодекса РК.
 Не исполнено Указание №141 от 23.04.2026г</t>
  </si>
  <si>
    <t>Кабинет СГ: Окна помещения пропускают холодный воздух (продуваются) в зимнее время.
 Отсутсвуют форточки, нет возможности проветривания помещения в летнее время.</t>
  </si>
  <si>
    <t>На потолке тамбура парадного входа в здание сыплется штукатурка, просачивается вода.</t>
  </si>
  <si>
    <t>П.12 Правила пожарной безопасности, утв. Приказом Министра по чрезвычайным ситуациям Республики Казахстан от 21 февраля 2022 года № 55
 Не исполнено Указание №141 от 23.04.2026г</t>
  </si>
  <si>
    <t>Пункт 18 Глава 1 Правила пожарной безопасности №55 от 21.02.2022 года.
  Пункт 6.1.2, 8.2 СТ РК 1487-2006
 Не исполнено Указание №141 от 23.04.2026г</t>
  </si>
  <si>
    <t>Нарушение п.62 Приказа МЧС РК от 21.02.2022 № 55. 
 Здания, помещения и сооружения обеспечиваются системами и установками пожарной автоматики в соответствии с перечнем объектов, определенных в требованиях СН РК 2.02-02-2023 "Пожарная автоматика зданий и сооружений". 
 Не исполнено Указание №141 от 23.04.2026г</t>
  </si>
  <si>
    <t>п.3, п.17 ст.22 Трудового кодекса РК 
 Не исполнено Указание №141 от 23.04.2026г</t>
  </si>
  <si>
    <t>Санитарные правила № 174 от 28.02.2015г.
 Не исполнено Указание №141 от 23.04.2026г</t>
  </si>
  <si>
    <t>Пункт 66 статьи 1 Трудового Кодекса Республики Казахстан
 Не исполнено Указание №141 от 23.04.2026г</t>
  </si>
  <si>
    <t>п3,п.17 ст.22 ТК РК Не исполнено Указание №141 от 23.04.2026г</t>
  </si>
  <si>
    <t>Требование пункта 7.7.1. Стандарт по обеспечению безопасной эксплуатации транспортных средств в АО "Казахтелеком" (СТ АО 80429-1/022-2025). 
 м</t>
  </si>
  <si>
    <t>Гаражный бокс №3.
 Посторонние предметы, пустые канистры</t>
  </si>
  <si>
    <t>Вновь принятый водитель УТО не обеспечены спец.одеждой</t>
  </si>
  <si>
    <t>п.п. 4) ст. 182 Трудового Кодекса РК н от 23.11.2015 года № 414-V ЗРК, ( см. п) Приложение 8 к Коллективному договору АО "Казахтелеком" от 14.03.2025 г.</t>
  </si>
  <si>
    <t>Гаражи отсутствует пожарная сигнализация</t>
  </si>
  <si>
    <t>Вновь принятый водитель УТО не прошел курс «Безопасное вождение»</t>
  </si>
  <si>
    <t>Нарушение требований: пункта 4.2. Стандарта по обеспечению безопасной эксплуатации транспортных средств АО "Казахтелеком" (СТ АО 80429-1/022-2024); пункта 1 Плана мероприятий по производственной безопасности АО «Самрук-Қазына» на 2024 год</t>
  </si>
  <si>
    <t>Начальник ЦЛКС-83 Ерошенко А.Н. не имеет удостоверения (сертификат) по прохождению обучения промышленной безопасности</t>
  </si>
  <si>
    <t>п 18 Правила проведения обучения, инструктирования и проверки знаний работников АО «Казахтелеком» по вопросам безопасности и охраны труда Распоряжение № 253 от 31.10.2025 (Приложение 1)</t>
  </si>
  <si>
    <t>СЗ от 04.08.26</t>
  </si>
  <si>
    <t>Не корректная нумерация нарядов - нет наряда № 225</t>
  </si>
  <si>
    <t>Нарушение: П.30 7) Распоряжение №282 от 02.12.2025 г. Правила производства работ в условиях повышенной опасности по нарядам-допускам АО "Казахтелеком"</t>
  </si>
  <si>
    <t xml:space="preserve">Наряд № 226 от 21.05.2026 В пункте 5.4 в столике результаты замеров не указаны численные значение газоанализатора
В пункте 5.6  не указываться используемая в работе лестница
</t>
  </si>
  <si>
    <t>Нарушение:п 34 4),П.30 6) Распоряжение №282 от 02.12.2025 г. Правила производства работ в условиях повышенной опасности по нарядам-допускам АО "Казахтелеком"</t>
  </si>
  <si>
    <t>Не укомплектованы  аптечки в помещении кабельщиков и комнате отдыха.</t>
  </si>
  <si>
    <t>Нарушение: 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п.47</t>
  </si>
  <si>
    <t>30.08.2026г.</t>
  </si>
  <si>
    <t>Заявка ОЦО АДМ</t>
  </si>
  <si>
    <t>Узункольский р-он</t>
  </si>
  <si>
    <t>с.Узунколь</t>
  </si>
  <si>
    <t>Замечание указанное в 2 ступени ( не работает лампа)  в 1 ступени указано замечаний нет</t>
  </si>
  <si>
    <t>10.08.2026г.</t>
  </si>
  <si>
    <t xml:space="preserve">Огнетушитель марки ОП-5 размещенный в складе ДРБ  манометр находится в желтой зоне </t>
  </si>
  <si>
    <t>25.08.2026г.</t>
  </si>
  <si>
    <t xml:space="preserve">Журнал учета и содержания средств защиты - Не обновлен титульный лист </t>
  </si>
  <si>
    <t>Правила по безопасности и охране труда при работе в помещениях с установленным телекоммуникационным оборудованием, утверждены распоряжением АО "Казахтелеком" от 31.10.2025 № 253 Приложение Б</t>
  </si>
  <si>
    <t xml:space="preserve">Журнал учета выдачи нарядов-допусков - Не обновлен титульный лист </t>
  </si>
  <si>
    <t xml:space="preserve">Правила производства работ в условиях повышенной опасности по нарядам-допускам АО "Казахтелеком", утверждены распоряжением АО "Казахтелеком" от 02.12.2025 № 282 Приложение 4 </t>
  </si>
  <si>
    <t xml:space="preserve">Устаревшая форма карточек  МБ-6 </t>
  </si>
  <si>
    <t>Регламент обеспечения специальной одеждой, специальной обувью и средствами индивидуальной защиты работников АО "Казахтелеком"  утвержден распоряжением АО "Казахтелеком" от 19.11.2025 № 271 Приложение А</t>
  </si>
  <si>
    <t>Ослаблено крепление серпа  на монтерских когтях электромонтера ЛС Абдрахманова Б.Ж.</t>
  </si>
  <si>
    <t>Будет запланировано и  выполнено при проведении ремонта помещения</t>
  </si>
  <si>
    <t xml:space="preserve">В защитной каске находящейся в автомобиле УАЗ 390995  г/н 366 YP02 поломано крепление фиксирующего  ремешка.  </t>
  </si>
  <si>
    <t>п. 20 "Правила безопасности и охраны труда при работах на воздушных линиях связи", утв распоряжением № 200 от 03.09.2025 г.;</t>
  </si>
  <si>
    <t>В помещении ЦАТС  не проведена пылевая профилактика.</t>
  </si>
  <si>
    <t xml:space="preserve">Периодический осмотр диэлектрических ковриков (в дизельной, щитовой) не проведен </t>
  </si>
  <si>
    <t>пункта 3 Примечания к Приложению В «Правил по безопасности и охране труда при работе в помещениях с установленным телекоммуникационным оборудованием»  (распоряжение ЦА №200 от 03.09.2025 г)</t>
  </si>
  <si>
    <t>Не укомплектованы  аптечки в помещениях  щитовой и дизельной.</t>
  </si>
  <si>
    <t>Не достаточно песка в пожарном ящике уличного пожарного щита.</t>
  </si>
  <si>
    <t>СЗ № MTIO-DWM6QQот 04.08.2026 г.</t>
  </si>
  <si>
    <t>Гараж  не достаточно песка в пожарном ящике пожарного щита.</t>
  </si>
  <si>
    <t>Приложение 3 Правил пожарной безопасности, утвержденных приказом МЧС РК от 21 февраля 2022 года № 56</t>
  </si>
  <si>
    <t xml:space="preserve">Допускается совместное хранение посторонних предметов, паромасляной ветоши </t>
  </si>
  <si>
    <t>Нарушение: требований пункта 1202 приказа Министра по ЧС РК № 55 от 21.02.2022 «Об утверждении Правил пожарной безопасности»</t>
  </si>
  <si>
    <t>На опорах № 296,652,292   расположены посторонние предметы.</t>
  </si>
  <si>
    <t xml:space="preserve">Отмеченных аварийных опор № 162.165нет в списке Узункольского ЛТУ аварийных опор в  2026г. </t>
  </si>
  <si>
    <t xml:space="preserve">По итогам весеннего осмотра в Узункольском ЛТУ  выявлено аварийных опор -  447  ж/б пристав- 478
Не проводиться  работы по устранению аварийных опор и ж/б пристав
</t>
  </si>
  <si>
    <t>Замена аварийных опор и ж/б пристав будет произведена при закупе</t>
  </si>
  <si>
    <t>Нарушение: П.4 статьи 181 Трудового кодекса РК</t>
  </si>
  <si>
    <t xml:space="preserve">Региональному директору Северного региона СФ
                 Мергенову А.К.
</t>
  </si>
  <si>
    <t>Санузел 3 этажа Не закрепленная напольная  плитка, бачок санузла не закрыт крышкой</t>
  </si>
  <si>
    <t>Шифер крыши  входного козырька поломан, присутствует вероятность падение кусков шифера, посторонних предметов</t>
  </si>
  <si>
    <t xml:space="preserve">Пластиковые панели верха козырька поломаны, при осадках влага попадает на ступени крыльца и 
приводит к образованию луж
</t>
  </si>
  <si>
    <t>Ступени входного крыльца поломаны</t>
  </si>
  <si>
    <t xml:space="preserve">Не закрепленный линолеум на входе в гостиницу. </t>
  </si>
  <si>
    <t>Складское помещение не оборудованы стеллажами. Под склад используются производственное помещение с деревянными самодельными стеллажами, не обработанными огнезащитным составом</t>
  </si>
  <si>
    <t>Нарушение: требований пункта 33 Приказ Министра по чрезвычайным ситуациям Республики Казахстан от 21 февраля 2022 года № 55 Об утверждении Правил пожарной безопасности.</t>
  </si>
  <si>
    <t>Приказ Министра ЧС РК от 21 февраля 2022 года №55 «Правила пожарной безопасности», пункт 24 подпункт 8 раздел 1 глава 1 На окнах решетки, препятствующие эвакуации при пожаре.</t>
  </si>
  <si>
    <t>Отсутствует информация о проведении обследования специализированной экспертной организацией котла № 7448 год выпуска 2009, так как закончился  нормативный срок службы</t>
  </si>
  <si>
    <t>: ст. 73 Закона Республики Казахстан «О гражданской защите» №188-V от 11.04.2014</t>
  </si>
  <si>
    <t>Нарушение: "Санитарно-эпидемиологические требования к зданиям и сооружениям производственного назначения"№ 174 от 28.02.2015г. п. 21</t>
  </si>
  <si>
    <t xml:space="preserve">Нарушение:
Пункты 678, 679 Правил обеспечения промышленной безопасности при эксплуатации оборудования, работающего под давлением, утвержденных приказом Министра по инвестициям и развитию
Республики Казахстан от 30 декабря 2014 года № 358 
Приказ Министра по чрезвычайным ситуациям Республики Казахстан от 15 июня 2021 года № 286, "Правила обеспечения промышленной безопасности при эксплуатации и ремонте резервуаров для нефти и нефтепродуктов", параграф 7
</t>
  </si>
  <si>
    <t>Загроможден доступ к пожарному щиту</t>
  </si>
  <si>
    <t>пункт 166 Приказа Министра по чрезвычайным ситуациям Республики Казахстан от 21.02.2022 года № 55. «Об утверждении Правил пожарной безопасности».</t>
  </si>
  <si>
    <t>Отсутствуют описи (укомплектованность) пожарного инвентаря пожарных щитов на территории и в цокольном этаже</t>
  </si>
  <si>
    <t xml:space="preserve">Гаражные боксы. 
Отсутствуют (выцвели)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
</t>
  </si>
  <si>
    <t xml:space="preserve">Гаражный бокс №1.
Не удалены следы разлива ГСМ
</t>
  </si>
  <si>
    <t xml:space="preserve">Гаражный бокс №1.
Находятся передвижные БГА, посторонние предметы
</t>
  </si>
  <si>
    <t>Нарушение требований пункта 1202 Приказ Министра по чрезвычайным ситуациям Республики Казахстан от 21 февраля 2022 года № 55 Об утверждении Правил пожарной безопасности</t>
  </si>
  <si>
    <t>С территории ЛТУ не вывозится мусор, горючие материалы</t>
  </si>
  <si>
    <t>пункт 163 Приказа Министра по чрезвычайным ситуациям Республики Казахстан от 21.02.2022 года № 55. «Об утверждении Правил пожарной безопасности».</t>
  </si>
  <si>
    <t>Приставная лестница вышел срок испытания 01.07.26г.</t>
  </si>
  <si>
    <t>п. 31, п.34, п. 36, п. 38, п. 39, Приложение 1 "Правила безопасности  при работе с инструментами и приспособлениями", утвержденные  приказом Министра энергетики РК от 16.03 2015 г. № 204. , п. 38, п. 39 "Правила безопасности и охраны труда при работах на кабельных линиях связи", утвержденные Распоряжением АО "Казахтелеком" № 200 от 03.09.2025 г.</t>
  </si>
  <si>
    <t xml:space="preserve">Помещение ЛАЗ в силовом щитке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 </t>
  </si>
  <si>
    <t>Халелов К.А. инженер ТОО СТ при переводе не прошел внеочередную проверку знаний</t>
  </si>
  <si>
    <t>Нарушение требований пункта 14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труда.</t>
  </si>
  <si>
    <t xml:space="preserve">Гермозона
В помещении отсутствуют инструкции по БиОТ 
</t>
  </si>
  <si>
    <t>В помещении сан.узла не закрыты автоматические выключатели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</si>
  <si>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п.46</t>
  </si>
  <si>
    <t>Наряды-допуски №№360-370 оформлены с нарушениями. На несколько бригад выписывается один наряд-допуск, с одним производителем работ</t>
  </si>
  <si>
    <t>Нарушение требовании пункта 5 приказа Министра труда и социальной защиты населения Республики Казахстан от 28 августа 2020 года № 344 “Об утверждении Правил оформления и применения нарядов-допусков при производстве работ в условиях повышенной опасности”</t>
  </si>
  <si>
    <t>Наряд-допуск №378 за 30.07.2026г. пункт 12 продление стоит роспись члена бригады на 31.07.2026г.</t>
  </si>
  <si>
    <t>Журнал учета нарядов-допусков не актуален. СТ АО 80429-1/022- 2021, утвержденный приказом №193 от 21.07.2021 г.</t>
  </si>
  <si>
    <t>«Правил производства работ в условиях повышенной опасности по нарядам-допускам АО "Казахтелеком" Распоряжение №282 от 02.12.2025 г. Приложение 4</t>
  </si>
  <si>
    <t xml:space="preserve">В журнале учета и содержания средств защиты не внесен осмотр д/э ковриков </t>
  </si>
  <si>
    <t>В гаражных боксах  находятся посторонние предметы</t>
  </si>
  <si>
    <t>Дизельная. При входе указана табличка Ф.И.О. и должность ответственного лица эл.механика ЭПУ</t>
  </si>
  <si>
    <t>Приказ №23 от 05.02.2026. " О назначении ответственных лиц по ОТ, ТБ, ПБ и ПС в зданиях и производственных помещениях СК ДЭСД, ответственными являются начальники ЛТЦ/ЛТУ</t>
  </si>
  <si>
    <t>Дизельная. При входе отсутствует табличка с указанием категории по опасности поражения электрическим током</t>
  </si>
  <si>
    <t xml:space="preserve">требования п. 17, п. 357 "Правила пожарной безопасности", утвержденные приказом Министра по ЧС РК  от 21.02. 2022 г. № 55. </t>
  </si>
  <si>
    <t>Дизельная. Не актуализированы инструкции по БиОТ</t>
  </si>
  <si>
    <t>Дизельная. В силовом щите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питание.</t>
  </si>
  <si>
    <t>Дизельная. Не пронумерованы диэлектрические коврики, нет учета осмотров в журнале СИЗ</t>
  </si>
  <si>
    <t>АСО. При входе указана табличка Ф.И.О. и должность ответственного лица эл.механика ЭПУ</t>
  </si>
  <si>
    <t>Приказ №23 от 05.02.2026. « О назначении ответственных лиц по ОТ, ТБ, ПБ и ПС в зданиях и производственных помещениях СК ДЭСД, ответственными являются начальники ЛТЦ/ЛТУ</t>
  </si>
  <si>
    <t>АСО. При входе отсутствует табличка с указанием категории по опасности поражения электрическим током</t>
  </si>
  <si>
    <t>требования п. 17, п. 357 «Правила пожарной безопасности», утвержденные приказом Министра по ЧС РК  от 21.02. 2022 г. № 55.</t>
  </si>
  <si>
    <t>АСО. Не актуализированы инструкции по БиОТ</t>
  </si>
  <si>
    <t>Кабельная шахта, КСУ. При входе указана табличка Ф.И.О. и должность ответственного лица кабельщика-спайщика</t>
  </si>
  <si>
    <t>Кабельная шахта, КСУ. При входе отсутствует табличка с указанием категории по опасности поражения электрическим током</t>
  </si>
  <si>
    <t>Кабельная шахта, КСУ. Не актуализированы инструкции по БиОТ</t>
  </si>
  <si>
    <t>Кабельная шахта, КСУ. В месте размещения огнетушителя отсутствуют соответствующий указательный знак. Огнетушитель расположен выше 1,5 метра.</t>
  </si>
  <si>
    <t>Нарушение требований пункта 18, пункта 12(Приложение3) «Правила пожарной безопасности» Приказ Министра по чрезвычайным ситуациям Республики Казахстан от 21 февраля 2022 года № 55</t>
  </si>
  <si>
    <t>Кабельная шахта, КСУ. Не пронумерованы диэлектрические коврики, нет учета осмотров в журнале СИЗ</t>
  </si>
  <si>
    <t>Здание ЛТУ (1 этаж). В месте размещения огнетушителя отсутствуют соответствующий указательный знак. Огнетушитель расположен выше 1,5 метра.</t>
  </si>
  <si>
    <t>В помещении умывальной комнаты не закрыта распределительная коробка. Пайки выполнены при помощи скруток</t>
  </si>
  <si>
    <t>Здание ЛТУ (2 этаж). В месте размещения огнетушителя отсутствуют соответствующий указательный знак. Огнетушитель расположен выше 1,5 метра.</t>
  </si>
  <si>
    <t>Комната монтеров. Не актуализированы инструкции по БиОТ</t>
  </si>
  <si>
    <t>В журнале учета и осмотра такелажных средств, механизмов и приспособлений нет записей испытания когтей, лазов и поясов, проведенных 17.06.2026г.</t>
  </si>
  <si>
    <t>Нарушение требовании пункта 77 приказа Министра энергетики Республики Казахстан от 16 марта 2015 года №204 “Об утверждений Правил безопасности  при работе с инструментами и приспособлениями”</t>
  </si>
  <si>
    <t>Не обновлен утвержденный перечень работ с повышенной опасностью, на которые оформляются наряды-допуски</t>
  </si>
  <si>
    <t>«Правил производства работ в условиях повышенной опасности по нарядам-допускам АО «Казахтелеком» Распоряжение №282 от 02.12.2025 г. Глава 5, пункт 7</t>
  </si>
  <si>
    <t>В журнал учета и содержания средств защиты не заносятся осмотры диэлектрических ковриков</t>
  </si>
  <si>
    <t>Журнал регистрации инструктажа по пожарной безопасности не соответствует требованиям</t>
  </si>
  <si>
    <t>Наряды-допуски №163, 165, 166. СТ АО 80429-1/022- 2021, утвержденный приказом №193 от 21.07.2021 г.</t>
  </si>
  <si>
    <t>Наряд-допуск №162 не закрыт допускающим</t>
  </si>
  <si>
    <t xml:space="preserve">Наряды-допуски:
Пункт 2 не указывается конкретные темы выполнения робот;
Пункт 8 согласованно не проставляются прочерки;
Пункт 5.6 указываются не все защитные средства;
Пункт 5.9 не указываются маршруты к месту работы
</t>
  </si>
  <si>
    <t>Гаражные боксы. Отсутствуют (выцвели)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</si>
  <si>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 xml:space="preserve">Гаражные боксы. В месте размещения огнетушителей отсутствуют соответствующие указательные знаки. Огнетушители расположены на полу, не закреплены </t>
  </si>
  <si>
    <t>С опор №№2102/318, 2102/319, 2102/320 не проведена вырезка деревьев и кустарников</t>
  </si>
  <si>
    <t>Опоры №№2102/319, 2102/320 не выдержано расстояние между комлем и землей</t>
  </si>
  <si>
    <t>Между опорами №№2103/1212-1213-1214 не проведена вырезка деревьев и кустарников</t>
  </si>
  <si>
    <t>Металлические оттяжки опор №2102/317, №2103/1217, №2103/1212 не оборудованы «орешковыми» изоляторами</t>
  </si>
  <si>
    <t>Вокруг опоры №2103/1212 не проведена вырезка деревьев и кустарников</t>
  </si>
  <si>
    <t>В душевой комнате под полом повреждена труба. Течь воды из-под фундамента на улицу</t>
  </si>
  <si>
    <t>В журнале регистрации инструктажа по БиОТ на рабочем месте отсутствует подпись инструктирующего за 07.07.2026г.</t>
  </si>
  <si>
    <t xml:space="preserve">Директору по строительству инфраструктуры ДУП 
Шотыкову Н.А.
</t>
  </si>
  <si>
    <t>Огнетушители не укомплектованы шлангами, находятся на полу.</t>
  </si>
  <si>
    <t>- Техника пожарная. Огнетушители. Требования к эксплуатации (СТ РК 1487-2006).
 - п. 16.8 Правила пожарной безопасности в АО «Казахтелеком»
 СТ АО 80429 – 1/038 – 2024.
 - Приказ Министра ЧС РК от 21 февраля 2022 года №55 «Правила пожарной безопасности»  глава 1 пункт 18.</t>
  </si>
  <si>
    <t>п.12 Правил пожарной безопасности, утв. Приказом Министра по чрезвычайным ситуациям РК от 21.02.2022 года № 55.</t>
  </si>
  <si>
    <t>Защитные каски работников УИиТР не пронумерованы.</t>
  </si>
  <si>
    <t>Нет бирки с данными о прохождении испытания на пассатижах у Бозаева А.О.</t>
  </si>
  <si>
    <t>п.57 Приложения 2 к Правилам по БиОТ при работе на линиях связи АО Казахтелеком, утв.Распоряжением №200 от 03.09.2025 года.</t>
  </si>
  <si>
    <t>В нарядах-допусках п. 5.10 не указаны инструкции БиОТ, только технологические карты.</t>
  </si>
  <si>
    <t>В нарядах-допусках № 638 от 13.04.2026 г., № 644 от 27.04.2026 г. в п. 10 нет подписи производителя работ.</t>
  </si>
  <si>
    <t>В карточках МБ-6 частично не внесены сведения и подписи о возврате/получении спецодежды.
 Титульный лист карточек МБ-6 оформлен не верно.</t>
  </si>
  <si>
    <t>СТ АО 80429 – 1/016 – 2025 Регламент
 обеспечения специальной одеждой, специальной обувью и средствами индивидуальной защиты работников АО «Казахтелеком».</t>
  </si>
  <si>
    <t>Работники ЦТО Акыбаев С.К. и Ненашев С.Я. не обеспечены спецодеждой</t>
  </si>
  <si>
    <t>Нет актов консервации на неиспользуемые станки и оборудование в моторном цехе, в угловом боксе, не обесточены заточный станок и шиномонтажное оборудование.
 ЦЭиК – обесточить указанные станки и оборудование.</t>
  </si>
  <si>
    <t>Ст.184 Трудовой кодекс Республики Казахстан от 23.11.2015 года № 414-V (с изменениями и дополнениями по состоянию на 16.06.2025 г.).</t>
  </si>
  <si>
    <t>Отсутствует акт консервации ГПМ «Таль» (не используется) – повторно.</t>
  </si>
  <si>
    <t>Ст.184 Трудовой кодекс РК от 23.11.2015 года № 414-V (с изм. и доп. по состоянию на 16.06.2025 г.).</t>
  </si>
  <si>
    <t>В карточках МБ-6 не внесены сведения и подписи о возврате списанной спецодежды.
 На карточке указан не актуальный регламент.</t>
  </si>
  <si>
    <t>СТ АО 80429 – 1/016 – 2025 Регламент
 обеспечения специальной одеждой, специальной обувью и средствами индивидуальной защиты работников АО «Казахтелеком»</t>
  </si>
  <si>
    <t>В ремонтном боксе на рабочем месте отсутствуют инструкции БиОТ по видам работ.</t>
  </si>
  <si>
    <t>Приказ Министра здравохранения и социального развития РК от 30.11.2015 года №927 "Правила разработки, утверждения и пересмотра инструкции по безопасности и охране труда работадателем" пункт 19.</t>
  </si>
  <si>
    <t>В ремонтном боксе используется самодельный электрический удлинитель.
 Удлинитель изъять и в дальнейшем не допускать эксплуатацию.</t>
  </si>
  <si>
    <t>В ремонтном боксе находится УШМ (болгарка) без бирки и номера.</t>
  </si>
  <si>
    <t>Об утверждении Правил безопасности при работе с инструментами и приспособлениями, Приказ Министра энергетики РК от 16.03.2015 г. № 204, п.39.</t>
  </si>
  <si>
    <t>В ремонтном боксе штепсельные розетки 220 В не имеют защитный (заземляющий) контакт.</t>
  </si>
  <si>
    <t>В помещении ремонтного бокса беспорядок, посторонние предметы, старая одежда, ветошь.</t>
  </si>
  <si>
    <t>П.24 Правила пожарной безопасности, утв. Приказом Министра по ЧС РК от 21 февраля 2022 года № 55</t>
  </si>
  <si>
    <t>Не обозначено место расположения огнетушителя в ремонтном боксе.</t>
  </si>
  <si>
    <t>В боксе №5 следы разлива ГСМ на полу не засыпаны и не убраны.</t>
  </si>
  <si>
    <t>п.1073 Правил пожарной безопасности, 
 утвержденных приказом Министра по 
 ЧС РК от 21 февраля 2022 года № 55</t>
  </si>
  <si>
    <t>В тепловом узле (моторный цех) хранится спецобувь, старая спецодежда, ветошь.</t>
  </si>
  <si>
    <t>П.24 Правила пожарной безопасности, утв. Приказом Министра по ЧС РК от 21.11.2022 года № 55</t>
  </si>
  <si>
    <t>В одной кабинке душевой отсутствует полка для принадлежностей.</t>
  </si>
  <si>
    <t>СТ АО 80429 – 1/019 –2024
 Требования к санитарно-гигиеническим помещениям в филиалах АО "Казахтелеком". п. 6.8 приказа АО "Казахтелеком" №245 от 17.09.2024</t>
  </si>
  <si>
    <t>Автовышка JAC ГРНЗ 977 СI 02 - нечитаемая табличка (надпись) с указанием модели, заводского номера, учетного (регистрационного) номера, грузоподъемности и сроков проведения очередных ЧТО и ПТО.</t>
  </si>
  <si>
    <t>Кран автомобильный КС-55732 25т на базе КамАЗ не поставлен на учет в территориальном подразделении уполномоченного органа в области промышленной безопасности.</t>
  </si>
  <si>
    <t>Параграф 2, главы 1 приказа Министра по инвестициям и развитию РК от 30.12.2014 года № 359 "Об утверждении Правил обеспечения промышленной безопасности при эксплуатации грузоподъемных механизмов"</t>
  </si>
  <si>
    <t>Запасной выход из моторного цеха закрыт на ключ. Нет информации о местонахождении ключа.</t>
  </si>
  <si>
    <t>Раздел 2, п.14, пп.2 Об утверждении технического регламента "Общие требования к пожарной безопасности"
 Приказ Министра по ЧС РК от 17 августа 2021 года № 405.</t>
  </si>
  <si>
    <t>Нарушение п.62 Приказа МЧС РК от 21.02.2022 № 55. 
 Здания, помещения и сооружения обеспечиваются системами и установками пожарной автоматики в соответствии с перечнем объектов, определенных в требованиях СН РК 2.02-02-2023 "Пожарная автоматика зданий и сооружений". 
 Не исполнено указание №159 от 30.04.2026г</t>
  </si>
  <si>
    <t>п.1215 Правила пожарной безопасности №55 от 21.02.2022 года 
 Не исполнено указание №159 от 30.04.2026г</t>
  </si>
  <si>
    <t>План эвакуации 
 Правила пожарной безопасности №55 от 21.02.2022 года. - п.7.3, пп.7 СТ АО 80429 - 1/038 - 2024 Правила пожарной безопасности в АО «Казахтелеком»
 Не исполнено указание №159 от 30.04.2026г</t>
  </si>
  <si>
    <t>Отсутствует схема движения транспортных средств и пешеходов по территории.</t>
  </si>
  <si>
    <t>Требование пункта 7.7.1. Стандарт по обеспечению безопасной эксплуатации транспортных средств в АО "Казахтелеком" (СТ АО 80429-1/022-2025). 
 Не исполнено указание №159 от 30.04.2026г</t>
  </si>
  <si>
    <t>Не предоставлены диэлектрические перчатки</t>
  </si>
  <si>
    <t>пункт 3, Приложения В «Правил по безопасности и охране труда при работе в помещениях с установленным телекоммуникационным оборудованием» (распоряжение ЦА №253 от 31.10.2025г).</t>
  </si>
  <si>
    <t>Отсутствует табличка место сбора работников в случае ЧС</t>
  </si>
  <si>
    <t>пункт 58 Приказа Министра по чрезвычайным ситуациям Республики Казахстан от 21.02.2022 года № 55. «Об утверждении Правил пожарной безопасности»</t>
  </si>
  <si>
    <t>На дверях гаражных боксов отсутствуют таблички с указанием категории по опасности поражения электрическим током</t>
  </si>
  <si>
    <t>Большой гаражный бокс недостаточное освещение</t>
  </si>
  <si>
    <t>Большой гаражный бокс на полу имеются проливы смазочных материалов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</si>
  <si>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п.196</t>
  </si>
  <si>
    <t xml:space="preserve">Малый гаражный бокс.
РЩ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 
</t>
  </si>
  <si>
    <t xml:space="preserve">Пожарный щит на территории
Ящик для песка не в полном объеме наполнен песком 
</t>
  </si>
  <si>
    <t>Отсутствуют описи (укомплектованность) пожарного инвентаря пожарных щитов на территории и в гаражном боксе</t>
  </si>
  <si>
    <t>Склад ГСМ. Отсутствуют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</si>
  <si>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>Склад ЦТО МС. Отсутствует табличка с указанием категории по опасности поражения электрическим током и фамилии ответственного за состояние пожарной безопасности.</t>
  </si>
  <si>
    <t>Склад ЦТО МС. На стеллажах отсутствуют информационные таблички с указанием высот уровней хранения и максимальной допустимой нагрузки</t>
  </si>
  <si>
    <t>Кабельная шахта недостаточное освещение</t>
  </si>
  <si>
    <t>Гермозона СПД. Перед стойками оборудования, превышающими 42В переменного напряжения отсутствуют диэлектрические коврики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</si>
  <si>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п.90</t>
  </si>
  <si>
    <t>Кабельная шахта, КСУ. Журнал 1-ой ступени четырехступенчатого контроля не заменена обложка</t>
  </si>
  <si>
    <t>Распоряжение № 253 от 31.10.2025 (Приложение 4) Правила проведения четырехступенчатого контроля</t>
  </si>
  <si>
    <t>В помещении комнаты монтеров не закрыта распределительная коробка. Пайки выполнены при помощи скруток</t>
  </si>
  <si>
    <t xml:space="preserve">Помещении комнаты монтеров. РЩ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 </t>
  </si>
  <si>
    <t>Когти монтёрские у электромонтера Зинькевич Ф.И. затуплены шипы</t>
  </si>
  <si>
    <t xml:space="preserve">Нарушение требований пункта 41 Распоряжение №200 от 03.09.2025г.(приложение 1)
Правила по безопасности и охране труда при работе на воздушных линиях связи. 
</t>
  </si>
  <si>
    <t xml:space="preserve">Пояс монтерский у кабельщика-спайщика Кузьменко Д.А. не исправен карабин </t>
  </si>
  <si>
    <t>Журнал регистрации инструктажа на рабочем месте не пронумерован, не прошит, не опечатан</t>
  </si>
  <si>
    <t>п 64 Распоряжение № 253 от 31.10.2025 Правила проведения обучения, инструктирования и проверки знаний работников АО «Казахтелеком» по вопросам безопасности и охраны труда</t>
  </si>
  <si>
    <t>Не проведено частичное техническое освидетельствование стеллажей в июне-июле 2026 года. Отсутствуют записи в журнале</t>
  </si>
  <si>
    <t>Инструкция по проведению четырехступенчатого контроля не актуальна</t>
  </si>
  <si>
    <t>Приказ Министра здравохранения и социального развития РК от 30 ноября 2015 года №927 "Правила разработки, утверждения и пересмотра инструкции по безопасности и охране труда работадателем" пункт 19</t>
  </si>
  <si>
    <t xml:space="preserve">Наряды-допуски на выполнение работ повышенной опасности:
Пункт 5.3 (Установить) не проставляются прочерки;
Пункт 5.6 указываются не все защитные средства;
Пункт 11 (Дата и время проведения работ) не указывается время начала работ
Пункт 13 не указывается дата окончания работ
</t>
  </si>
  <si>
    <t>ЛТУ. 1-ая ступень четырехступенчатого контроля проводится формально. В журнале отсутствуют записи о нарушении</t>
  </si>
  <si>
    <t>Распоряжение № 253 от 31.10.2025 (Приложение 4) Правила проведения четырехступенчатого контроля, пункт 5.2</t>
  </si>
  <si>
    <t>На видном месте отсутствуют памятки 1, 2, 3 ступеней четырехступенчатого контроля</t>
  </si>
  <si>
    <t>Дизельная. Не работает аварийное освещение</t>
  </si>
  <si>
    <t>Приложение 3 к Распоряжению №253 от 31.10.2025г. АО «Казахтелеком» ДПБ/П-20-02-05 «Правила по безопасности и охране труда при работе в помещениях с установленным телекоммуникационным оборудованием», п.189</t>
  </si>
  <si>
    <t xml:space="preserve">Дизельная. РЩ на внутренней крышке отсутствует  однолинейная схема с указанием значения номинального тока автоматических выключателей и наименований электроприемников, получающих через них питание </t>
  </si>
  <si>
    <t>Помещение АСО. Не актуализированы инструкции по БиОТ</t>
  </si>
  <si>
    <t>Архив. Отсутствуют указания категории по взрывопожарной и пожарной опасности, а также классы зон в соответствии с требованиями Правил устройства электроустановок и фамилии ответственного за состояние пожарной безопасности.</t>
  </si>
  <si>
    <t>Склад ГСМ. Отсутствуют запрещающие знаки "Не курить", "Запрещается пользоваться открытым огнем"</t>
  </si>
  <si>
    <t>В малом гаражном боксе расширительный бачок выполнен из пластиковой канистры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</si>
</sst>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.MM.yyyy"/>
    <numFmt numFmtId="165" formatCode="dd.mm.yyyy"/>
    <numFmt numFmtId="166" formatCode="dd.mm.yyyy."/>
    <numFmt numFmtId="167" formatCode="d.m.yyyy"/>
  </numFmts>
  <fonts count="63">
    <font>
      <sz val="11.0"/>
      <color theme="1"/>
      <name val="Calibri"/>
      <scheme val="minor"/>
    </font>
    <font>
      <b/>
      <sz val="12.0"/>
      <color rgb="FF000000"/>
      <name val="&quot;Times New Roman&quot;"/>
    </font>
    <font>
      <b/>
      <sz val="12.0"/>
      <color theme="1"/>
      <name val="&quot;Times New Roman&quot;"/>
    </font>
    <font/>
    <font>
      <sz val="11.0"/>
      <color rgb="FF000000"/>
      <name val="Times New Roman"/>
    </font>
    <font>
      <sz val="11.0"/>
      <color theme="1"/>
      <name val="Times New Roman"/>
    </font>
    <font>
      <b/>
      <sz val="12.0"/>
      <color theme="1"/>
      <name val="Calibri"/>
    </font>
    <font>
      <b/>
      <sz val="14.0"/>
      <color rgb="FFFF66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2.0"/>
      <color rgb="FF000000"/>
      <name val="&quot;Times New Roman&quot;"/>
    </font>
    <font>
      <color theme="1"/>
      <name val="Calibri"/>
    </font>
    <font>
      <sz val="12.0"/>
      <color theme="1"/>
      <name val="&quot;Times New Roman&quot;"/>
    </font>
    <font>
      <sz val="14.0"/>
      <color theme="1"/>
      <name val="Arial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i/>
      <sz val="14.0"/>
      <color theme="1"/>
      <name val="Arial"/>
    </font>
    <font>
      <sz val="16.0"/>
      <color rgb="FFFF0000"/>
      <name val="Calibri"/>
    </font>
    <font>
      <b/>
      <sz val="14.0"/>
      <color rgb="FF000000"/>
      <name val="Arial"/>
    </font>
    <font>
      <sz val="11.0"/>
      <color rgb="FF000000"/>
      <name val="Calibri"/>
    </font>
    <font>
      <b/>
      <i/>
      <sz val="11.0"/>
      <color rgb="FF2E75B5"/>
      <name val="Calibri"/>
    </font>
    <font>
      <b/>
      <sz val="11.0"/>
      <color rgb="FFC55A11"/>
      <name val="Calibri"/>
    </font>
    <font>
      <sz val="14.0"/>
      <color rgb="FF000000"/>
      <name val="Arial"/>
    </font>
    <font>
      <b/>
      <sz val="14.0"/>
      <color rgb="FF000000"/>
      <name val="Serif"/>
    </font>
    <font>
      <b/>
      <sz val="16.0"/>
      <color rgb="FFFF0000"/>
      <name val="Calibri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i/>
      <u/>
      <sz val="14.0"/>
      <color rgb="FF000000"/>
      <name val="Arial"/>
    </font>
    <font>
      <sz val="11.0"/>
      <color theme="1"/>
      <name val="&quot;Times New Roman&quot;"/>
    </font>
    <font>
      <b/>
      <sz val="12.0"/>
      <color rgb="FF9C5700"/>
      <name val="Calibri"/>
    </font>
    <font>
      <b/>
      <sz val="12.0"/>
      <color rgb="FF9C0006"/>
      <name val="Calibri"/>
    </font>
    <font>
      <b/>
      <sz val="12.0"/>
      <color rgb="FF006100"/>
      <name val="Calibri"/>
    </font>
    <font>
      <color theme="1"/>
      <name val="Calibri"/>
      <scheme val="minor"/>
    </font>
    <font>
      <color theme="1"/>
      <name val="Times New Roman"/>
    </font>
    <font>
      <sz val="12.0"/>
      <color theme="1"/>
      <name val="Times New Roman"/>
    </font>
    <font>
      <sz val="12.0"/>
      <color theme="1"/>
      <name val="Calibri"/>
      <scheme val="minor"/>
    </font>
    <font>
      <sz val="10.0"/>
      <color theme="1"/>
      <name val="&quot;Times New Roman&quot;"/>
    </font>
    <font>
      <u/>
      <sz val="11.0"/>
      <color rgb="FF000000"/>
      <name val="Times New Roman"/>
    </font>
    <font>
      <b/>
      <sz val="11.0"/>
      <color rgb="FF000000"/>
      <name val="Calibri"/>
    </font>
    <font>
      <u/>
      <sz val="11.0"/>
      <color rgb="FF000000"/>
      <name val="Times New Roman"/>
    </font>
    <font>
      <u/>
      <sz val="11.0"/>
      <color rgb="FF000000"/>
      <name val="Times New Roman"/>
    </font>
    <font>
      <sz val="12.0"/>
      <color rgb="FF000000"/>
      <name val="Times New Roman"/>
    </font>
    <font>
      <sz val="11.0"/>
      <color rgb="FF434343"/>
      <name val="Times New Roman"/>
    </font>
    <font>
      <sz val="11.0"/>
      <color rgb="FF1E1E1E"/>
      <name val="Times New Roman"/>
    </font>
    <font>
      <sz val="11.0"/>
      <color rgb="FF4F4F4F"/>
      <name val="Times New Roman"/>
    </font>
    <font>
      <i/>
      <sz val="11.0"/>
      <color theme="1"/>
      <name val="Times New Roman"/>
    </font>
    <font>
      <color theme="1"/>
      <name val="&quot;Times New Roman&quot;"/>
    </font>
    <font>
      <color rgb="FF000000"/>
      <name val="&quot;Times New Roman&quot;"/>
    </font>
    <font>
      <sz val="14.0"/>
      <color theme="1"/>
      <name val="Calibri"/>
      <scheme val="minor"/>
    </font>
    <font>
      <i/>
      <sz val="14.0"/>
      <color theme="1"/>
      <name val="Calibri"/>
      <scheme val="minor"/>
    </font>
    <font>
      <sz val="14.0"/>
      <color rgb="FF000000"/>
      <name val="Calibri"/>
      <scheme val="minor"/>
    </font>
    <font>
      <color rgb="FF000000"/>
      <name val="Times New Roman"/>
    </font>
    <font>
      <sz val="14.0"/>
      <color theme="1"/>
      <name val="&quot;Times New Roman&quot;"/>
    </font>
    <font>
      <sz val="14.0"/>
      <color rgb="FF000000"/>
      <name val="&quot;Times New Roman&quot;"/>
    </font>
    <font>
      <sz val="11.0"/>
      <color rgb="FF000000"/>
      <name val="&quot;Times New Roman&quot;"/>
    </font>
    <font>
      <sz val="11.0"/>
      <color rgb="FFFF0000"/>
      <name val="Times New Roman"/>
    </font>
    <font>
      <sz val="12.0"/>
      <color rgb="FF000000"/>
      <name val="Calibri"/>
      <scheme val="minor"/>
    </font>
    <font>
      <sz val="14.0"/>
      <color theme="1"/>
      <name val="Times New Roman"/>
    </font>
    <font>
      <sz val="14.0"/>
      <color rgb="FF000000"/>
      <name val="Times New Roman"/>
    </font>
    <font>
      <color rgb="FF000000"/>
      <name val="Calibri"/>
      <scheme val="minor"/>
    </font>
    <font>
      <u/>
      <sz val="12.0"/>
      <color rgb="FF0000FF"/>
      <name val="&quot;Times New Roman&quot;"/>
    </font>
    <font>
      <sz val="12.0"/>
      <color rgb="FF1F1F1F"/>
      <name val="&quot;Times New Roman&quot;"/>
    </font>
    <font>
      <sz val="11.0"/>
      <color rgb="FF000000"/>
      <name val="Calibri"/>
      <scheme val="minor"/>
    </font>
  </fonts>
  <fills count="1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  <fill>
      <patternFill patternType="solid">
        <fgColor rgb="FFF9F9F9"/>
        <bgColor rgb="FFF9F9F9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EFEFEF"/>
        <bgColor rgb="FFEFEFEF"/>
      </patternFill>
    </fill>
    <fill>
      <patternFill patternType="solid">
        <fgColor rgb="FFE8E9EB"/>
        <bgColor rgb="FFE8E9EB"/>
      </patternFill>
    </fill>
    <fill>
      <patternFill patternType="solid">
        <fgColor rgb="FFF6F8F9"/>
        <bgColor rgb="FFF6F8F9"/>
      </patternFill>
    </fill>
    <fill>
      <patternFill patternType="solid">
        <fgColor rgb="FFE6B8AF"/>
        <bgColor rgb="FFE6B8AF"/>
      </patternFill>
    </fill>
  </fills>
  <borders count="49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 shrinkToFit="0" wrapText="0"/>
    </xf>
    <xf borderId="4" fillId="0" fontId="1" numFmtId="0" xfId="0" applyAlignment="1" applyBorder="1" applyFont="1">
      <alignment horizontal="center" readingOrder="0" shrinkToFit="0" wrapText="0"/>
    </xf>
    <xf borderId="5" fillId="0" fontId="3" numFmtId="0" xfId="0" applyBorder="1" applyFont="1"/>
    <xf borderId="6" fillId="0" fontId="3" numFmtId="0" xfId="0" applyBorder="1" applyFont="1"/>
    <xf borderId="0" fillId="0" fontId="4" numFmtId="0" xfId="0" applyAlignment="1" applyFont="1">
      <alignment horizontal="center" shrinkToFit="0" vertical="center" wrapText="1"/>
    </xf>
    <xf borderId="7" fillId="2" fontId="5" numFmtId="0" xfId="0" applyAlignment="1" applyBorder="1" applyFill="1" applyFont="1">
      <alignment vertical="center"/>
    </xf>
    <xf borderId="8" fillId="3" fontId="4" numFmtId="0" xfId="0" applyAlignment="1" applyBorder="1" applyFill="1" applyFont="1">
      <alignment horizontal="left" shrinkToFit="0" vertical="center" wrapText="1"/>
    </xf>
    <xf borderId="9" fillId="0" fontId="3" numFmtId="0" xfId="0" applyBorder="1" applyFont="1"/>
    <xf borderId="8" fillId="3" fontId="4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11" fillId="0" fontId="3" numFmtId="0" xfId="0" applyBorder="1" applyFont="1"/>
    <xf borderId="9" fillId="0" fontId="1" numFmtId="0" xfId="0" applyAlignment="1" applyBorder="1" applyFont="1">
      <alignment horizontal="center" readingOrder="0" shrinkToFit="0" wrapText="1"/>
    </xf>
    <xf borderId="12" fillId="0" fontId="1" numFmtId="0" xfId="0" applyAlignment="1" applyBorder="1" applyFont="1">
      <alignment horizontal="center" readingOrder="0" shrinkToFit="0" wrapText="1"/>
    </xf>
    <xf borderId="13" fillId="0" fontId="1" numFmtId="0" xfId="0" applyAlignment="1" applyBorder="1" applyFont="1">
      <alignment horizontal="center" readingOrder="0" shrinkToFit="0" wrapText="1"/>
    </xf>
    <xf borderId="8" fillId="3" fontId="4" numFmtId="0" xfId="0" applyAlignment="1" applyBorder="1" applyFill="1" applyFont="1">
      <alignment horizontal="left" shrinkToFit="0" vertical="top" wrapText="1"/>
    </xf>
    <xf borderId="0" fillId="3" fontId="4" numFmtId="0" xfId="0" applyAlignment="1" applyFill="1" applyFont="1">
      <alignment horizontal="left" shrinkToFit="0" vertical="center" wrapText="1"/>
    </xf>
    <xf borderId="7" fillId="2" fontId="6" numFmtId="0" xfId="0" applyAlignment="1" applyBorder="1" applyFill="1" applyFont="1">
      <alignment vertical="center"/>
    </xf>
    <xf borderId="14" fillId="2" fontId="7" numFmtId="0" xfId="0" applyAlignment="1" applyBorder="1" applyFill="1" applyFont="1">
      <alignment horizontal="center" vertical="center"/>
    </xf>
    <xf borderId="15" fillId="0" fontId="3" numFmtId="0" xfId="0" applyBorder="1" applyFont="1"/>
    <xf borderId="8" fillId="0" fontId="4" numFmtId="0" xfId="0" applyAlignment="1" applyBorder="1" applyFont="1">
      <alignment horizontal="left" readingOrder="0" shrinkToFit="0" vertical="center" wrapText="1"/>
    </xf>
    <xf borderId="7" fillId="2" fontId="8" numFmtId="0" xfId="0" applyAlignment="1" applyBorder="1" applyFill="1" applyFont="1">
      <alignment vertical="center"/>
    </xf>
    <xf borderId="8" fillId="4" fontId="4" numFmtId="164" xfId="0" applyAlignment="1" applyBorder="1" applyFill="1" applyFont="1" applyNumberFormat="1">
      <alignment horizontal="center" readingOrder="0" shrinkToFit="0" vertical="center" wrapText="0"/>
    </xf>
    <xf borderId="8" fillId="0" fontId="4" numFmtId="0" xfId="0" applyAlignment="1" applyBorder="1" applyFont="1">
      <alignment horizontal="center" readingOrder="0" shrinkToFit="0" vertical="center" wrapText="1"/>
    </xf>
    <xf borderId="7" fillId="2" fontId="9" numFmtId="0" xfId="0" applyBorder="1" applyFill="1" applyFont="1"/>
    <xf borderId="8" fillId="0" fontId="4" numFmtId="0" xfId="0" applyAlignment="1" applyBorder="1" applyFont="1">
      <alignment readingOrder="0" shrinkToFit="0" vertical="center" wrapText="1"/>
    </xf>
    <xf borderId="8" fillId="0" fontId="4" numFmtId="0" xfId="0" applyAlignment="1" applyBorder="1" applyFont="1">
      <alignment readingOrder="0" shrinkToFit="0" vertical="center" wrapText="0"/>
    </xf>
    <xf borderId="16" fillId="0" fontId="10" numFmtId="0" xfId="0" applyAlignment="1" applyBorder="1" applyFont="1">
      <alignment horizontal="center" readingOrder="0" shrinkToFit="0" wrapText="0"/>
    </xf>
    <xf borderId="17" fillId="0" fontId="10" numFmtId="0" xfId="0" applyAlignment="1" applyBorder="1" applyFont="1">
      <alignment horizontal="left" readingOrder="0"/>
    </xf>
    <xf borderId="18" fillId="0" fontId="10" numFmtId="0" xfId="0" applyAlignment="1" applyBorder="1" applyFont="1">
      <alignment horizontal="center" readingOrder="0" shrinkToFit="0" wrapText="0"/>
    </xf>
    <xf borderId="8" fillId="0" fontId="4" numFmtId="0" xfId="0" applyAlignment="1" applyBorder="1" applyFont="1">
      <alignment readingOrder="0" shrinkToFit="0" vertical="top" wrapText="1"/>
    </xf>
    <xf borderId="18" fillId="0" fontId="10" numFmtId="0" xfId="0" applyAlignment="1" applyBorder="1" applyFont="1">
      <alignment horizontal="left" readingOrder="0" shrinkToFit="0" wrapText="0"/>
    </xf>
    <xf borderId="19" fillId="0" fontId="11" numFmtId="0" xfId="0" applyBorder="1" applyFont="1"/>
    <xf borderId="8" fillId="0" fontId="4" numFmtId="0" xfId="0" applyAlignment="1" applyBorder="1" applyFont="1">
      <alignment horizontal="left" readingOrder="0" shrinkToFit="0" vertical="top" wrapText="1"/>
    </xf>
    <xf borderId="20" fillId="0" fontId="10" numFmtId="0" xfId="0" applyAlignment="1" applyBorder="1" applyFont="1">
      <alignment horizontal="center" readingOrder="0" shrinkToFit="0" wrapText="0"/>
    </xf>
    <xf borderId="0" fillId="0" fontId="4" numFmtId="0" xfId="0" applyAlignment="1" applyFont="1">
      <alignment horizontal="left" readingOrder="0" shrinkToFit="0" vertical="center" wrapText="1"/>
    </xf>
    <xf borderId="21" fillId="0" fontId="11" numFmtId="0" xfId="0" applyBorder="1" applyFont="1"/>
    <xf borderId="16" fillId="0" fontId="12" numFmtId="0" xfId="0" applyAlignment="1" applyBorder="1" applyFont="1">
      <alignment horizontal="center" readingOrder="0"/>
    </xf>
    <xf borderId="18" fillId="0" fontId="12" numFmtId="0" xfId="0" applyAlignment="1" applyBorder="1" applyFont="1">
      <alignment horizontal="center" readingOrder="0"/>
    </xf>
    <xf borderId="7" fillId="2" fontId="8" numFmtId="0" xfId="0" applyAlignment="1" applyBorder="1" applyFill="1" applyFont="1">
      <alignment horizontal="center" vertical="center"/>
    </xf>
    <xf borderId="8" fillId="0" fontId="4" numFmtId="0" xfId="0" applyAlignment="1" applyBorder="1" applyFont="1">
      <alignment horizontal="left" shrinkToFit="0" vertical="center" wrapText="1"/>
    </xf>
    <xf borderId="17" fillId="0" fontId="12" numFmtId="0" xfId="0" applyAlignment="1" applyBorder="1" applyFont="1">
      <alignment horizontal="center" readingOrder="0"/>
    </xf>
    <xf borderId="22" fillId="0" fontId="11" numFmtId="0" xfId="0" applyBorder="1" applyFont="1"/>
    <xf borderId="8" fillId="2" fontId="8" numFmtId="0" xfId="0" applyAlignment="1" applyBorder="1" applyFill="1" applyFont="1">
      <alignment horizontal="center" vertical="center"/>
    </xf>
    <xf borderId="23" fillId="0" fontId="12" numFmtId="0" xfId="0" applyAlignment="1" applyBorder="1" applyFont="1">
      <alignment horizontal="center"/>
    </xf>
    <xf borderId="24" fillId="0" fontId="11" numFmtId="0" xfId="0" applyBorder="1" applyFont="1"/>
    <xf borderId="0" fillId="0" fontId="4" numFmtId="0" xfId="0" applyAlignment="1" applyFont="1">
      <alignment horizontal="left" shrinkToFit="0" vertical="center" wrapText="1"/>
    </xf>
    <xf borderId="25" fillId="2" fontId="8" numFmtId="0" xfId="0" applyAlignment="1" applyBorder="1" applyFill="1" applyFont="1">
      <alignment horizontal="center" vertical="center"/>
    </xf>
    <xf borderId="26" fillId="0" fontId="11" numFmtId="0" xfId="0" applyBorder="1" applyFont="1"/>
    <xf borderId="27" fillId="0" fontId="3" numFmtId="0" xfId="0" applyBorder="1" applyFont="1"/>
    <xf borderId="20" fillId="0" fontId="12" numFmtId="0" xfId="0" applyAlignment="1" applyBorder="1" applyFont="1">
      <alignment horizontal="center"/>
    </xf>
    <xf borderId="28" fillId="0" fontId="3" numFmtId="0" xfId="0" applyBorder="1" applyFont="1"/>
    <xf borderId="0" fillId="0" fontId="13" numFmtId="0" xfId="0" applyAlignment="1" applyFont="1">
      <alignment horizontal="right"/>
    </xf>
    <xf borderId="17" fillId="0" fontId="12" numFmtId="0" xfId="0" applyAlignment="1" applyBorder="1" applyFont="1">
      <alignment horizontal="center" readingOrder="0" shrinkToFit="0" wrapText="1"/>
    </xf>
    <xf borderId="8" fillId="0" fontId="12" numFmtId="0" xfId="0" applyAlignment="1" applyBorder="1" applyFont="1">
      <alignment horizontal="center" readingOrder="0"/>
    </xf>
    <xf borderId="0" fillId="0" fontId="14" numFmtId="0" xfId="0" applyAlignment="1" applyFont="1">
      <alignment shrinkToFit="0" wrapText="1"/>
    </xf>
    <xf borderId="8" fillId="2" fontId="4" numFmtId="0" xfId="0" applyAlignment="1" applyBorder="1" applyFill="1" applyFont="1">
      <alignment horizontal="left" readingOrder="0" shrinkToFit="0" vertical="center" wrapText="1"/>
    </xf>
    <xf borderId="0" fillId="0" fontId="13" numFmtId="0" xfId="0" applyFont="1"/>
    <xf borderId="16" fillId="0" fontId="12" numFmtId="0" xfId="0" applyAlignment="1" applyBorder="1" applyFont="1">
      <alignment horizontal="center" readingOrder="0" vertical="bottom"/>
    </xf>
    <xf borderId="8" fillId="2" fontId="4" numFmtId="164" xfId="0" applyAlignment="1" applyBorder="1" applyFill="1" applyFont="1" applyNumberFormat="1">
      <alignment horizontal="center" readingOrder="0" shrinkToFit="0" vertical="center" wrapText="0"/>
    </xf>
    <xf borderId="17" fillId="0" fontId="12" numFmtId="0" xfId="0" applyAlignment="1" applyBorder="1" applyFont="1">
      <alignment horizontal="center" readingOrder="0" vertical="bottom"/>
    </xf>
    <xf borderId="8" fillId="2" fontId="4" numFmtId="0" xfId="0" applyAlignment="1" applyBorder="1" applyFill="1" applyFont="1">
      <alignment horizontal="center" readingOrder="0" shrinkToFit="0" vertical="center" wrapText="1"/>
    </xf>
    <xf borderId="24" fillId="0" fontId="15" numFmtId="0" xfId="0" applyAlignment="1" applyBorder="1" applyFont="1">
      <alignment horizontal="center"/>
    </xf>
    <xf borderId="20" fillId="0" fontId="12" numFmtId="0" xfId="0" applyAlignment="1" applyBorder="1" applyFont="1">
      <alignment horizontal="center" vertical="bottom"/>
    </xf>
    <xf borderId="0" fillId="0" fontId="16" numFmtId="0" xfId="0" applyFont="1"/>
    <xf borderId="8" fillId="2" fontId="4" numFmtId="0" xfId="0" applyAlignment="1" applyBorder="1" applyFill="1" applyFont="1">
      <alignment readingOrder="0" shrinkToFit="0" vertical="center" wrapText="1"/>
    </xf>
    <xf borderId="17" fillId="0" fontId="12" numFmtId="0" xfId="0" applyAlignment="1" applyBorder="1" applyFont="1">
      <alignment horizontal="center" vertical="bottom"/>
    </xf>
    <xf borderId="7" fillId="2" fontId="9" numFmtId="0" xfId="0" applyAlignment="1" applyBorder="1" applyFill="1" applyFont="1">
      <alignment vertical="center"/>
    </xf>
    <xf borderId="8" fillId="2" fontId="4" numFmtId="0" xfId="0" applyAlignment="1" applyBorder="1" applyFill="1" applyFont="1">
      <alignment readingOrder="0" shrinkToFit="0" vertical="center" wrapText="0"/>
    </xf>
    <xf borderId="25" fillId="5" fontId="8" numFmtId="0" xfId="0" applyAlignment="1" applyBorder="1" applyFill="1" applyFont="1">
      <alignment horizontal="center" vertical="center"/>
    </xf>
    <xf borderId="19" fillId="0" fontId="17" numFmtId="0" xfId="0" applyAlignment="1" applyBorder="1" applyFont="1">
      <alignment horizontal="center" shrinkToFit="0" vertical="center" wrapText="1"/>
    </xf>
    <xf borderId="8" fillId="2" fontId="4" numFmtId="0" xfId="0" applyAlignment="1" applyBorder="1" applyFill="1" applyFont="1">
      <alignment readingOrder="0" shrinkToFit="0" vertical="top" wrapText="1"/>
    </xf>
    <xf borderId="21" fillId="0" fontId="3" numFmtId="0" xfId="0" applyBorder="1" applyFont="1"/>
    <xf borderId="22" fillId="0" fontId="3" numFmtId="0" xfId="0" applyBorder="1" applyFont="1"/>
    <xf borderId="29" fillId="0" fontId="12" numFmtId="0" xfId="0" applyAlignment="1" applyBorder="1" applyFont="1">
      <alignment horizontal="center" vertical="bottom"/>
    </xf>
    <xf borderId="8" fillId="2" fontId="4" numFmtId="0" xfId="0" applyAlignment="1" applyBorder="1" applyFill="1" applyFont="1">
      <alignment horizontal="left" readingOrder="0" shrinkToFit="0" vertical="top" wrapText="1"/>
    </xf>
    <xf borderId="30" fillId="0" fontId="12" numFmtId="0" xfId="0" applyAlignment="1" applyBorder="1" applyFont="1">
      <alignment horizontal="center" vertical="bottom"/>
    </xf>
    <xf borderId="24" fillId="0" fontId="13" numFmtId="0" xfId="0" applyBorder="1" applyFont="1"/>
    <xf borderId="0" fillId="0" fontId="18" numFmtId="0" xfId="0" applyAlignment="1" applyFont="1">
      <alignment horizontal="right"/>
    </xf>
    <xf borderId="18" fillId="0" fontId="19" numFmtId="0" xfId="0" applyAlignment="1" applyBorder="1" applyFont="1">
      <alignment shrinkToFit="0" vertical="bottom" wrapText="0"/>
    </xf>
    <xf borderId="8" fillId="2" fontId="4" numFmtId="0" xfId="0" applyAlignment="1" applyBorder="1" applyFill="1" applyFont="1">
      <alignment horizontal="left" shrinkToFit="0" vertical="center" wrapText="1"/>
    </xf>
    <xf borderId="8" fillId="0" fontId="13" numFmtId="0" xfId="0" applyAlignment="1" applyBorder="1" applyFont="1">
      <alignment horizontal="center" readingOrder="0"/>
    </xf>
    <xf borderId="23" fillId="0" fontId="19" numFmtId="0" xfId="0" applyAlignment="1" applyBorder="1" applyFont="1">
      <alignment shrinkToFit="0" vertical="bottom" wrapText="0"/>
    </xf>
    <xf borderId="0" fillId="2" fontId="4" numFmtId="0" xfId="0" applyAlignment="1" applyFill="1" applyFont="1">
      <alignment horizontal="left" shrinkToFit="0" vertical="center" wrapText="1"/>
    </xf>
    <xf borderId="24" fillId="0" fontId="3" numFmtId="0" xfId="0" applyBorder="1" applyFont="1"/>
    <xf borderId="8" fillId="0" fontId="10" numFmtId="0" xfId="0" applyAlignment="1" applyBorder="1" applyFont="1">
      <alignment horizontal="left" readingOrder="0"/>
    </xf>
    <xf borderId="26" fillId="0" fontId="3" numFmtId="0" xfId="0" applyBorder="1" applyFont="1"/>
    <xf borderId="24" fillId="0" fontId="18" numFmtId="0" xfId="0" applyAlignment="1" applyBorder="1" applyFont="1">
      <alignment horizontal="center"/>
    </xf>
    <xf borderId="31" fillId="0" fontId="10" numFmtId="0" xfId="0" applyAlignment="1" applyBorder="1" applyFont="1">
      <alignment horizontal="center" readingOrder="0" shrinkToFit="0" wrapText="0"/>
    </xf>
    <xf borderId="16" fillId="0" fontId="12" numFmtId="0" xfId="0" applyAlignment="1" applyBorder="1" applyFont="1">
      <alignment horizontal="center"/>
    </xf>
    <xf borderId="18" fillId="0" fontId="12" numFmtId="0" xfId="0" applyAlignment="1" applyBorder="1" applyFont="1">
      <alignment horizontal="center"/>
    </xf>
    <xf borderId="32" fillId="0" fontId="12" numFmtId="0" xfId="0" applyAlignment="1" applyBorder="1" applyFont="1">
      <alignment horizontal="center" readingOrder="0"/>
    </xf>
    <xf borderId="0" fillId="0" fontId="18" numFmtId="0" xfId="0" applyAlignment="1" applyFont="1">
      <alignment horizontal="center"/>
    </xf>
    <xf borderId="31" fillId="0" fontId="12" numFmtId="0" xfId="0" applyAlignment="1" applyBorder="1" applyFont="1">
      <alignment horizontal="center"/>
    </xf>
    <xf borderId="33" fillId="2" fontId="8" numFmtId="0" xfId="0" applyAlignment="1" applyBorder="1" applyFill="1" applyFont="1">
      <alignment horizontal="center" vertical="center"/>
    </xf>
    <xf borderId="30" fillId="0" fontId="3" numFmtId="0" xfId="0" applyBorder="1" applyFont="1"/>
    <xf borderId="32" fillId="0" fontId="12" numFmtId="0" xfId="0" applyAlignment="1" applyBorder="1" applyFont="1">
      <alignment horizontal="center"/>
    </xf>
    <xf borderId="29" fillId="0" fontId="3" numFmtId="0" xfId="0" applyBorder="1" applyFont="1"/>
    <xf borderId="8" fillId="2" fontId="20" numFmtId="0" xfId="0" applyAlignment="1" applyBorder="1" applyFill="1" applyFont="1">
      <alignment horizontal="center" vertical="center"/>
    </xf>
    <xf borderId="8" fillId="0" fontId="12" numFmtId="0" xfId="0" applyAlignment="1" applyBorder="1" applyFont="1">
      <alignment horizontal="center"/>
    </xf>
    <xf borderId="18" fillId="0" fontId="3" numFmtId="0" xfId="0" applyBorder="1" applyFont="1"/>
    <xf borderId="8" fillId="0" fontId="5" numFmtId="0" xfId="0" applyAlignment="1" applyBorder="1" applyFont="1">
      <alignment horizontal="left" readingOrder="0" shrinkToFit="0" vertical="top" wrapText="1"/>
    </xf>
    <xf borderId="19" fillId="2" fontId="9" numFmtId="0" xfId="0" applyAlignment="1" applyBorder="1" applyFill="1" applyFont="1">
      <alignment horizontal="center" vertical="center"/>
    </xf>
    <xf borderId="32" fillId="0" fontId="12" numFmtId="0" xfId="0" applyAlignment="1" applyBorder="1" applyFont="1">
      <alignment horizontal="center" readingOrder="0" vertical="bottom"/>
    </xf>
    <xf borderId="8" fillId="0" fontId="12" numFmtId="0" xfId="0" applyAlignment="1" applyBorder="1" applyFont="1">
      <alignment horizontal="center" vertical="bottom"/>
    </xf>
    <xf borderId="31" fillId="0" fontId="12" numFmtId="0" xfId="0" applyAlignment="1" applyBorder="1" applyFont="1">
      <alignment horizontal="center" vertical="bottom"/>
    </xf>
    <xf borderId="32" fillId="0" fontId="12" numFmtId="0" xfId="0" applyAlignment="1" applyBorder="1" applyFont="1">
      <alignment horizontal="center" vertical="bottom"/>
    </xf>
    <xf borderId="17" fillId="0" fontId="3" numFmtId="0" xfId="0" applyBorder="1" applyFont="1"/>
    <xf borderId="8" fillId="6" fontId="4" numFmtId="164" xfId="0" applyAlignment="1" applyBorder="1" applyFill="1" applyFont="1" applyNumberFormat="1">
      <alignment horizontal="center" readingOrder="0" shrinkToFit="0" vertical="center" wrapText="0"/>
    </xf>
    <xf borderId="8" fillId="4" fontId="21" numFmtId="0" xfId="0" applyAlignment="1" applyBorder="1" applyFill="1" applyFont="1">
      <alignment horizontal="center"/>
    </xf>
    <xf borderId="32" fillId="0" fontId="2" numFmtId="0" xfId="0" applyAlignment="1" applyBorder="1" applyFont="1">
      <alignment horizontal="center" vertical="bottom"/>
    </xf>
    <xf borderId="29" fillId="0" fontId="2" numFmtId="0" xfId="0" applyAlignment="1" applyBorder="1" applyFont="1">
      <alignment horizontal="center" vertical="bottom"/>
    </xf>
    <xf borderId="30" fillId="0" fontId="2" numFmtId="0" xfId="0" applyAlignment="1" applyBorder="1" applyFont="1">
      <alignment horizontal="center" vertical="bottom"/>
    </xf>
    <xf borderId="20" fillId="0" fontId="2" numFmtId="0" xfId="0" applyAlignment="1" applyBorder="1" applyFont="1">
      <alignment horizontal="center" vertical="bottom"/>
    </xf>
    <xf borderId="8" fillId="0" fontId="19" numFmtId="0" xfId="0" applyAlignment="1" applyBorder="1" applyFont="1">
      <alignment shrinkToFit="0" vertical="bottom" wrapText="0"/>
    </xf>
    <xf borderId="31" fillId="0" fontId="19" numFmtId="0" xfId="0" applyAlignment="1" applyBorder="1" applyFont="1">
      <alignment shrinkToFit="0" vertical="bottom" wrapText="0"/>
    </xf>
    <xf borderId="0" fillId="0" fontId="13" numFmtId="164" xfId="0" applyAlignment="1" applyFont="1" applyNumberFormat="1">
      <alignment horizontal="left"/>
    </xf>
    <xf borderId="8" fillId="4" fontId="9" numFmtId="0" xfId="0" applyAlignment="1" applyBorder="1" applyFill="1" applyFont="1">
      <alignment horizontal="center"/>
    </xf>
    <xf borderId="0" fillId="0" fontId="18" numFmtId="0" xfId="0" applyAlignment="1" applyFont="1">
      <alignment horizontal="center" shrinkToFit="0" wrapText="1"/>
    </xf>
    <xf borderId="25" fillId="2" fontId="9" numFmtId="0" xfId="0" applyAlignment="1" applyBorder="1" applyFill="1" applyFont="1">
      <alignment horizontal="center" vertical="center"/>
    </xf>
    <xf borderId="8" fillId="0" fontId="18" numFmtId="0" xfId="0" applyAlignment="1" applyBorder="1" applyFont="1">
      <alignment horizontal="center" shrinkToFit="0" vertical="top" wrapText="1"/>
    </xf>
    <xf borderId="8" fillId="0" fontId="5" numFmtId="165" xfId="0" applyAlignment="1" applyBorder="1" applyFont="1" applyNumberFormat="1">
      <alignment horizontal="center" readingOrder="0"/>
    </xf>
    <xf borderId="28" fillId="0" fontId="18" numFmtId="0" xfId="0" applyAlignment="1" applyBorder="1" applyFont="1">
      <alignment horizontal="center" shrinkToFit="0" vertical="top" wrapText="1"/>
    </xf>
    <xf borderId="26" fillId="0" fontId="11" numFmtId="0" xfId="0" applyAlignment="1" applyBorder="1" applyFont="1">
      <alignment shrinkToFit="0" wrapText="1"/>
    </xf>
    <xf borderId="0" fillId="0" fontId="11" numFmtId="0" xfId="0" applyAlignment="1" applyFont="1">
      <alignment shrinkToFit="0" wrapText="1"/>
    </xf>
    <xf borderId="30" fillId="0" fontId="18" numFmtId="0" xfId="0" applyAlignment="1" applyBorder="1" applyFont="1">
      <alignment horizontal="center" vertical="top"/>
    </xf>
    <xf borderId="8" fillId="0" fontId="4" numFmtId="165" xfId="0" applyAlignment="1" applyBorder="1" applyFont="1" applyNumberFormat="1">
      <alignment horizontal="center" readingOrder="0" shrinkToFit="0" vertical="center" wrapText="1"/>
    </xf>
    <xf borderId="17" fillId="0" fontId="22" numFmtId="0" xfId="0" applyAlignment="1" applyBorder="1" applyFont="1">
      <alignment horizontal="center" vertical="top"/>
    </xf>
    <xf borderId="18" fillId="0" fontId="18" numFmtId="49" xfId="0" applyAlignment="1" applyBorder="1" applyFont="1" applyNumberFormat="1">
      <alignment horizontal="center" shrinkToFit="0" vertical="top" wrapText="1"/>
    </xf>
    <xf borderId="8" fillId="0" fontId="13" numFmtId="164" xfId="0" applyAlignment="1" applyBorder="1" applyFont="1" applyNumberFormat="1">
      <alignment horizontal="left" shrinkToFit="0" vertical="center" wrapText="1"/>
    </xf>
    <xf borderId="8" fillId="0" fontId="13" numFmtId="164" xfId="0" applyAlignment="1" applyBorder="1" applyFont="1" applyNumberFormat="1">
      <alignment horizontal="center" shrinkToFit="0" vertical="center" wrapText="1"/>
    </xf>
    <xf borderId="18" fillId="0" fontId="18" numFmtId="0" xfId="0" applyAlignment="1" applyBorder="1" applyFont="1">
      <alignment horizontal="center" shrinkToFit="0" vertical="top" wrapText="1"/>
    </xf>
    <xf borderId="8" fillId="0" fontId="23" numFmtId="0" xfId="0" applyAlignment="1" applyBorder="1" applyFont="1">
      <alignment horizontal="center" shrinkToFit="0" vertical="top" wrapText="1"/>
    </xf>
    <xf borderId="19" fillId="0" fontId="24" numFmtId="0" xfId="0" applyAlignment="1" applyBorder="1" applyFont="1">
      <alignment horizontal="center" shrinkToFit="0" vertical="bottom" wrapText="1"/>
    </xf>
    <xf borderId="18" fillId="0" fontId="23" numFmtId="49" xfId="0" applyAlignment="1" applyBorder="1" applyFont="1" applyNumberFormat="1">
      <alignment horizontal="center" shrinkToFit="0" vertical="top" wrapText="1"/>
    </xf>
    <xf borderId="8" fillId="0" fontId="18" numFmtId="165" xfId="0" applyAlignment="1" applyBorder="1" applyFont="1" applyNumberFormat="1">
      <alignment horizontal="center" shrinkToFit="0" vertical="top" wrapText="1"/>
    </xf>
    <xf borderId="8" fillId="0" fontId="12" numFmtId="0" xfId="0" applyAlignment="1" applyBorder="1" applyFont="1">
      <alignment horizontal="center" readingOrder="0" vertical="bottom"/>
    </xf>
    <xf borderId="29" fillId="0" fontId="12" numFmtId="0" xfId="0" applyAlignment="1" applyBorder="1" applyFont="1">
      <alignment horizontal="center"/>
    </xf>
    <xf borderId="30" fillId="0" fontId="12" numFmtId="0" xfId="0" applyAlignment="1" applyBorder="1" applyFont="1">
      <alignment horizontal="center"/>
    </xf>
    <xf borderId="18" fillId="0" fontId="18" numFmtId="165" xfId="0" applyAlignment="1" applyBorder="1" applyFont="1" applyNumberFormat="1">
      <alignment horizontal="center" shrinkToFit="0" vertical="top" wrapText="1"/>
    </xf>
    <xf borderId="18" fillId="0" fontId="18" numFmtId="165" xfId="0" applyAlignment="1" applyBorder="1" applyFont="1" applyNumberFormat="1">
      <alignment horizontal="left" shrinkToFit="0" vertical="top" wrapText="1"/>
    </xf>
    <xf borderId="18" fillId="0" fontId="18" numFmtId="165" xfId="0" applyAlignment="1" applyBorder="1" applyFont="1" applyNumberFormat="1">
      <alignment horizontal="center" vertical="top"/>
    </xf>
    <xf borderId="0" fillId="0" fontId="18" numFmtId="0" xfId="0" applyFont="1"/>
    <xf borderId="0" fillId="0" fontId="25" numFmtId="0" xfId="0" applyFont="1"/>
    <xf borderId="0" fillId="0" fontId="26" numFmtId="0" xfId="0" applyAlignment="1" applyFont="1">
      <alignment horizontal="right"/>
    </xf>
    <xf borderId="31" fillId="0" fontId="12" numFmtId="0" xfId="0" applyAlignment="1" applyBorder="1" applyFont="1">
      <alignment horizontal="center" readingOrder="0"/>
    </xf>
    <xf borderId="0" fillId="0" fontId="13" numFmtId="0" xfId="0" applyAlignment="1" applyFont="1">
      <alignment horizontal="center"/>
    </xf>
    <xf borderId="0" fillId="0" fontId="27" numFmtId="0" xfId="0" applyFont="1"/>
    <xf borderId="34" fillId="4" fontId="4" numFmtId="164" xfId="0" applyAlignment="1" applyBorder="1" applyFill="1" applyFont="1" applyNumberFormat="1">
      <alignment horizontal="center" readingOrder="0" shrinkToFit="0" vertical="center" wrapText="0"/>
    </xf>
    <xf borderId="28" fillId="0" fontId="10" numFmtId="0" xfId="0" applyAlignment="1" applyBorder="1" applyFont="1">
      <alignment horizontal="left" readingOrder="0"/>
    </xf>
    <xf borderId="28" fillId="0" fontId="10" numFmtId="0" xfId="0" applyAlignment="1" applyBorder="1" applyFont="1">
      <alignment horizontal="center" readingOrder="0" shrinkToFit="0" wrapText="0"/>
    </xf>
    <xf borderId="28" fillId="0" fontId="12" numFmtId="0" xfId="0" applyAlignment="1" applyBorder="1" applyFont="1">
      <alignment horizontal="center"/>
    </xf>
    <xf borderId="35" fillId="0" fontId="12" numFmtId="0" xfId="0" applyAlignment="1" applyBorder="1" applyFont="1">
      <alignment horizontal="center"/>
    </xf>
    <xf borderId="30" fillId="0" fontId="11" numFmtId="0" xfId="0" applyBorder="1" applyFont="1"/>
    <xf borderId="29" fillId="0" fontId="11" numFmtId="0" xfId="0" applyBorder="1" applyFont="1"/>
    <xf borderId="28" fillId="0" fontId="12" numFmtId="0" xfId="0" applyAlignment="1" applyBorder="1" applyFont="1">
      <alignment horizontal="center" readingOrder="0"/>
    </xf>
    <xf borderId="18" fillId="0" fontId="11" numFmtId="0" xfId="0" applyBorder="1" applyFont="1"/>
    <xf borderId="33" fillId="6" fontId="4" numFmtId="164" xfId="0" applyAlignment="1" applyBorder="1" applyFill="1" applyFont="1" applyNumberFormat="1">
      <alignment horizontal="center" readingOrder="0" shrinkToFit="0" vertical="center" wrapText="0"/>
    </xf>
    <xf borderId="28" fillId="0" fontId="12" numFmtId="0" xfId="0" applyAlignment="1" applyBorder="1" applyFont="1">
      <alignment horizontal="center" vertical="bottom"/>
    </xf>
    <xf borderId="35" fillId="0" fontId="12" numFmtId="0" xfId="0" applyAlignment="1" applyBorder="1" applyFont="1">
      <alignment horizontal="center" vertical="bottom"/>
    </xf>
    <xf borderId="27" fillId="0" fontId="12" numFmtId="0" xfId="0" applyAlignment="1" applyBorder="1" applyFont="1">
      <alignment horizontal="center" vertical="bottom"/>
    </xf>
    <xf borderId="25" fillId="0" fontId="12" numFmtId="0" xfId="0" applyAlignment="1" applyBorder="1" applyFont="1">
      <alignment horizontal="center" vertical="bottom"/>
    </xf>
    <xf borderId="33" fillId="4" fontId="4" numFmtId="164" xfId="0" applyAlignment="1" applyBorder="1" applyFill="1" applyFont="1" applyNumberFormat="1">
      <alignment horizontal="center" readingOrder="0" shrinkToFit="0" vertical="center" wrapText="0"/>
    </xf>
    <xf borderId="34" fillId="6" fontId="4" numFmtId="164" xfId="0" applyAlignment="1" applyBorder="1" applyFill="1" applyFont="1" applyNumberFormat="1">
      <alignment horizontal="center" readingOrder="0" shrinkToFit="0" vertical="center" wrapText="0"/>
    </xf>
    <xf borderId="0" fillId="0" fontId="4" numFmtId="165" xfId="0" applyAlignment="1" applyFont="1" applyNumberFormat="1">
      <alignment horizontal="center" readingOrder="0" shrinkToFit="0" vertical="center" wrapText="1"/>
    </xf>
    <xf borderId="7" fillId="2" fontId="9" numFmtId="0" xfId="0" applyAlignment="1" applyBorder="1" applyFill="1" applyFont="1">
      <alignment horizontal="center" vertical="center"/>
    </xf>
    <xf borderId="8" fillId="0" fontId="4" numFmtId="0" xfId="0" applyAlignment="1" applyBorder="1" applyFont="1">
      <alignment readingOrder="0" shrinkToFit="0" vertical="top" wrapText="1"/>
    </xf>
    <xf borderId="8" fillId="0" fontId="4" numFmtId="0" xfId="0" applyAlignment="1" applyBorder="1" applyFont="1">
      <alignment horizontal="left" readingOrder="0" shrinkToFit="0" vertical="top" wrapText="1"/>
    </xf>
    <xf borderId="0" fillId="0" fontId="5" numFmtId="165" xfId="0" applyAlignment="1" applyFont="1" applyNumberFormat="1">
      <alignment horizontal="center" readingOrder="0"/>
    </xf>
    <xf borderId="8" fillId="0" fontId="28" numFmtId="0" xfId="0" applyAlignment="1" applyBorder="1" applyFont="1">
      <alignment horizontal="center" readingOrder="0" shrinkToFit="0" wrapText="1"/>
    </xf>
    <xf borderId="8" fillId="0" fontId="12" numFmtId="0" xfId="0" applyAlignment="1" applyBorder="1" applyFont="1">
      <alignment horizontal="center" readingOrder="0" shrinkToFit="0" wrapText="1"/>
    </xf>
    <xf borderId="8" fillId="5" fontId="8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vertical="center"/>
    </xf>
    <xf borderId="8" fillId="5" fontId="8" numFmtId="0" xfId="0" applyAlignment="1" applyBorder="1" applyFill="1" applyFont="1">
      <alignment horizontal="center"/>
    </xf>
    <xf borderId="8" fillId="0" fontId="8" numFmtId="0" xfId="0" applyAlignment="1" applyBorder="1" applyFont="1">
      <alignment horizontal="center" vertical="center"/>
    </xf>
    <xf borderId="8" fillId="7" fontId="29" numFmtId="0" xfId="0" applyBorder="1" applyFill="1" applyFont="1"/>
    <xf borderId="8" fillId="0" fontId="8" numFmtId="0" xfId="0" applyAlignment="1" applyBorder="1" applyFont="1">
      <alignment horizontal="center"/>
    </xf>
    <xf borderId="8" fillId="8" fontId="30" numFmtId="0" xfId="0" applyBorder="1" applyFill="1" applyFont="1"/>
    <xf borderId="8" fillId="9" fontId="31" numFmtId="0" xfId="0" applyBorder="1" applyFill="1" applyFont="1"/>
    <xf borderId="8" fillId="0" fontId="8" numFmtId="0" xfId="0" applyAlignment="1" applyBorder="1" applyFont="1">
      <alignment horizontal="center" shrinkToFit="0" wrapText="1"/>
    </xf>
    <xf borderId="8" fillId="0" fontId="9" numFmtId="0" xfId="0" applyBorder="1" applyFont="1"/>
    <xf borderId="0" fillId="0" fontId="9" numFmtId="0" xfId="0" applyFont="1"/>
    <xf borderId="0" fillId="0" fontId="11" numFmtId="0" xfId="0" applyFont="1"/>
    <xf borderId="0" fillId="0" fontId="11" numFmtId="0" xfId="0" applyAlignment="1" applyFont="1">
      <alignment readingOrder="0"/>
    </xf>
    <xf borderId="31" fillId="0" fontId="12" numFmtId="0" xfId="0" applyAlignment="1" applyBorder="1" applyFont="1">
      <alignment horizontal="center" readingOrder="0" shrinkToFit="0" wrapText="1"/>
    </xf>
    <xf borderId="8" fillId="0" fontId="10" numFmtId="0" xfId="0" applyAlignment="1" applyBorder="1" applyFont="1">
      <alignment horizontal="center" readingOrder="0" shrinkToFit="0" wrapText="0"/>
    </xf>
    <xf borderId="32" fillId="0" fontId="12" numFmtId="0" xfId="0" applyAlignment="1" applyBorder="1" applyFont="1">
      <alignment vertical="bottom"/>
    </xf>
    <xf borderId="31" fillId="0" fontId="12" numFmtId="0" xfId="0" applyAlignment="1" applyBorder="1" applyFont="1">
      <alignment vertical="bottom"/>
    </xf>
    <xf borderId="8" fillId="0" fontId="12" numFmtId="0" xfId="0" applyAlignment="1" applyBorder="1" applyFont="1">
      <alignment vertical="bottom"/>
    </xf>
    <xf borderId="8" fillId="0" fontId="32" numFmtId="0" xfId="0" applyBorder="1" applyFont="1"/>
    <xf borderId="18" fillId="0" fontId="10" numFmtId="0" xfId="0" applyAlignment="1" applyBorder="1" applyFont="1">
      <alignment horizontal="left" readingOrder="0"/>
    </xf>
    <xf borderId="16" fillId="0" fontId="12" numFmtId="0" xfId="0" applyAlignment="1" applyBorder="1" applyFont="1">
      <alignment horizontal="left"/>
    </xf>
    <xf borderId="18" fillId="0" fontId="12" numFmtId="0" xfId="0" applyAlignment="1" applyBorder="1" applyFont="1">
      <alignment horizontal="left"/>
    </xf>
    <xf borderId="23" fillId="0" fontId="12" numFmtId="0" xfId="0" applyAlignment="1" applyBorder="1" applyFont="1">
      <alignment horizontal="left"/>
    </xf>
    <xf borderId="16" fillId="0" fontId="12" numFmtId="0" xfId="0" applyAlignment="1" applyBorder="1" applyFont="1">
      <alignment horizontal="center" vertical="bottom"/>
    </xf>
    <xf borderId="18" fillId="0" fontId="12" numFmtId="0" xfId="0" applyAlignment="1" applyBorder="1" applyFont="1">
      <alignment horizontal="center" vertical="bottom"/>
    </xf>
    <xf borderId="23" fillId="0" fontId="12" numFmtId="0" xfId="0" applyAlignment="1" applyBorder="1" applyFont="1">
      <alignment horizontal="center" vertical="bottom"/>
    </xf>
    <xf borderId="7" fillId="2" fontId="5" numFmtId="0" xfId="0" applyAlignment="1" applyBorder="1" applyFill="1" applyFont="1">
      <alignment horizontal="left" shrinkToFit="0" vertical="top" wrapText="1"/>
    </xf>
    <xf borderId="8" fillId="0" fontId="12" numFmtId="0" xfId="0" applyAlignment="1" applyBorder="1" applyFont="1">
      <alignment readingOrder="0"/>
    </xf>
    <xf borderId="8" fillId="0" fontId="33" numFmtId="0" xfId="0" applyAlignment="1" applyBorder="1" applyFont="1">
      <alignment horizontal="center" readingOrder="0"/>
    </xf>
    <xf borderId="8" fillId="0" fontId="34" numFmtId="0" xfId="0" applyAlignment="1" applyBorder="1" applyFont="1">
      <alignment horizontal="center" readingOrder="0"/>
    </xf>
    <xf borderId="0" fillId="0" fontId="34" numFmtId="0" xfId="0" applyAlignment="1" applyFont="1">
      <alignment horizontal="center" readingOrder="0"/>
    </xf>
    <xf borderId="32" fillId="0" fontId="12" numFmtId="0" xfId="0" applyAlignment="1" applyBorder="1" applyFont="1">
      <alignment horizontal="left"/>
    </xf>
    <xf borderId="8" fillId="0" fontId="12" numFmtId="0" xfId="0" applyAlignment="1" applyBorder="1" applyFont="1">
      <alignment horizontal="left"/>
    </xf>
    <xf borderId="31" fillId="0" fontId="12" numFmtId="0" xfId="0" applyAlignment="1" applyBorder="1" applyFont="1">
      <alignment horizontal="left"/>
    </xf>
    <xf borderId="16" fillId="0" fontId="12" numFmtId="0" xfId="0" applyAlignment="1" applyBorder="1" applyFont="1">
      <alignment vertical="bottom"/>
    </xf>
    <xf borderId="18" fillId="0" fontId="12" numFmtId="0" xfId="0" applyAlignment="1" applyBorder="1" applyFont="1">
      <alignment vertical="bottom"/>
    </xf>
    <xf borderId="23" fillId="0" fontId="12" numFmtId="0" xfId="0" applyAlignment="1" applyBorder="1" applyFont="1">
      <alignment vertical="bottom"/>
    </xf>
    <xf borderId="31" fillId="0" fontId="12" numFmtId="0" xfId="0" applyAlignment="1" applyBorder="1" applyFont="1">
      <alignment horizontal="center" readingOrder="0" shrinkToFit="0" vertical="bottom" wrapText="1"/>
    </xf>
    <xf borderId="16" fillId="0" fontId="12" numFmtId="0" xfId="0" applyAlignment="1" applyBorder="1" applyFont="1">
      <alignment shrinkToFit="0" vertical="bottom" wrapText="0"/>
    </xf>
    <xf borderId="18" fillId="0" fontId="12" numFmtId="0" xfId="0" applyAlignment="1" applyBorder="1" applyFont="1">
      <alignment shrinkToFit="0" vertical="bottom" wrapText="0"/>
    </xf>
    <xf borderId="23" fillId="0" fontId="12" numFmtId="0" xfId="0" applyAlignment="1" applyBorder="1" applyFont="1">
      <alignment shrinkToFit="0" vertical="bottom" wrapText="0"/>
    </xf>
    <xf borderId="18" fillId="0" fontId="12" numFmtId="0" xfId="0" applyAlignment="1" applyBorder="1" applyFont="1">
      <alignment horizontal="center" readingOrder="0" vertical="bottom"/>
    </xf>
    <xf borderId="18" fillId="0" fontId="12" numFmtId="0" xfId="0" applyAlignment="1" applyBorder="1" applyFont="1">
      <alignment readingOrder="0"/>
    </xf>
    <xf borderId="16" fillId="0" fontId="12" numFmtId="0" xfId="0" applyAlignment="1" applyBorder="1" applyFont="1">
      <alignment horizontal="center" shrinkToFit="0" wrapText="0"/>
    </xf>
    <xf borderId="18" fillId="0" fontId="12" numFmtId="0" xfId="0" applyAlignment="1" applyBorder="1" applyFont="1">
      <alignment horizontal="center" shrinkToFit="0" wrapText="0"/>
    </xf>
    <xf borderId="23" fillId="0" fontId="12" numFmtId="0" xfId="0" applyAlignment="1" applyBorder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wrapText="0"/>
    </xf>
    <xf borderId="18" fillId="0" fontId="12" numFmtId="0" xfId="0" applyAlignment="1" applyBorder="1" applyFont="1">
      <alignment horizontal="center" readingOrder="0" shrinkToFit="0" wrapText="0"/>
    </xf>
    <xf borderId="8" fillId="0" fontId="12" numFmtId="0" xfId="0" applyAlignment="1" applyBorder="1" applyFont="1">
      <alignment horizontal="center" readingOrder="0" shrinkToFit="0" wrapText="0"/>
    </xf>
    <xf borderId="34" fillId="6" fontId="4" numFmtId="164" xfId="0" applyAlignment="1" applyBorder="1" applyFill="1" applyFont="1" applyNumberFormat="1">
      <alignment horizontal="center" readingOrder="0" shrinkToFit="0" vertical="center" wrapText="1"/>
    </xf>
    <xf borderId="32" fillId="0" fontId="12" numFmtId="0" xfId="0" applyAlignment="1" applyBorder="1" applyFont="1">
      <alignment horizontal="center" readingOrder="0" shrinkToFit="0" wrapText="0"/>
    </xf>
    <xf borderId="8" fillId="0" fontId="4" numFmtId="165" xfId="0" applyAlignment="1" applyBorder="1" applyFont="1" applyNumberFormat="1">
      <alignment horizontal="left" readingOrder="0" shrinkToFit="0" vertical="center" wrapText="1"/>
    </xf>
    <xf borderId="8" fillId="0" fontId="4" numFmtId="0" xfId="0" applyAlignment="1" applyBorder="1" applyFont="1">
      <alignment horizontal="left" shrinkToFit="0" vertical="center" wrapText="0"/>
    </xf>
    <xf borderId="32" fillId="0" fontId="12" numFmtId="0" xfId="0" applyAlignment="1" applyBorder="1" applyFont="1">
      <alignment horizontal="center" shrinkToFit="0" wrapText="0"/>
    </xf>
    <xf borderId="8" fillId="0" fontId="12" numFmtId="0" xfId="0" applyAlignment="1" applyBorder="1" applyFont="1">
      <alignment horizontal="center" shrinkToFit="0" wrapText="0"/>
    </xf>
    <xf borderId="31" fillId="0" fontId="12" numFmtId="0" xfId="0" applyAlignment="1" applyBorder="1" applyFont="1">
      <alignment horizontal="center" shrinkToFit="0" wrapText="0"/>
    </xf>
    <xf borderId="8" fillId="4" fontId="4" numFmtId="164" xfId="0" applyAlignment="1" applyBorder="1" applyFill="1" applyFont="1" applyNumberFormat="1">
      <alignment horizontal="center" readingOrder="0" shrinkToFit="0" vertical="center" wrapText="1"/>
    </xf>
    <xf borderId="8" fillId="6" fontId="4" numFmtId="164" xfId="0" applyAlignment="1" applyBorder="1" applyFill="1" applyFont="1" applyNumberFormat="1">
      <alignment horizontal="center" readingOrder="0" shrinkToFit="0" vertical="center" wrapText="1"/>
    </xf>
    <xf borderId="8" fillId="0" fontId="4" numFmtId="164" xfId="0" applyAlignment="1" applyBorder="1" applyFont="1" applyNumberFormat="1">
      <alignment horizontal="left" readingOrder="0" shrinkToFit="0" vertical="center" wrapText="0"/>
    </xf>
    <xf borderId="0" fillId="0" fontId="35" numFmtId="0" xfId="0" applyAlignment="1" applyFont="1">
      <alignment readingOrder="0"/>
    </xf>
    <xf borderId="29" fillId="0" fontId="12" numFmtId="0" xfId="0" applyAlignment="1" applyBorder="1" applyFont="1">
      <alignment horizontal="center" shrinkToFit="0" wrapText="0"/>
    </xf>
    <xf borderId="30" fillId="0" fontId="12" numFmtId="0" xfId="0" applyAlignment="1" applyBorder="1" applyFont="1">
      <alignment horizontal="center" shrinkToFit="0" wrapText="0"/>
    </xf>
    <xf borderId="20" fillId="0" fontId="12" numFmtId="0" xfId="0" applyAlignment="1" applyBorder="1" applyFont="1">
      <alignment horizontal="center" shrinkToFit="0" wrapText="0"/>
    </xf>
    <xf borderId="8" fillId="0" fontId="35" numFmtId="0" xfId="0" applyAlignment="1" applyBorder="1" applyFont="1">
      <alignment readingOrder="0"/>
    </xf>
    <xf borderId="34" fillId="4" fontId="4" numFmtId="164" xfId="0" applyAlignment="1" applyBorder="1" applyFill="1" applyFont="1" applyNumberFormat="1">
      <alignment horizontal="center" readingOrder="0" shrinkToFit="0" vertical="center" wrapText="1"/>
    </xf>
    <xf borderId="18" fillId="0" fontId="10" numFmtId="0" xfId="0" applyAlignment="1" applyBorder="1" applyFont="1">
      <alignment readingOrder="0"/>
    </xf>
    <xf borderId="8" fillId="0" fontId="5" numFmtId="0" xfId="0" applyAlignment="1" applyBorder="1" applyFont="1">
      <alignment readingOrder="0" shrinkToFit="0" vertical="top" wrapText="1"/>
    </xf>
    <xf borderId="32" fillId="0" fontId="12" numFmtId="0" xfId="0" applyAlignment="1" applyBorder="1" applyFont="1">
      <alignment horizontal="center" shrinkToFit="0" vertical="bottom" wrapText="0"/>
    </xf>
    <xf borderId="29" fillId="0" fontId="12" numFmtId="0" xfId="0" applyAlignment="1" applyBorder="1" applyFont="1">
      <alignment horizontal="center" shrinkToFit="0" vertical="bottom" wrapText="0"/>
    </xf>
    <xf borderId="30" fillId="0" fontId="12" numFmtId="0" xfId="0" applyAlignment="1" applyBorder="1" applyFont="1">
      <alignment horizontal="center" shrinkToFit="0" vertical="bottom" wrapText="0"/>
    </xf>
    <xf borderId="20" fillId="0" fontId="12" numFmtId="0" xfId="0" applyAlignment="1" applyBorder="1" applyFont="1">
      <alignment horizontal="center" shrinkToFit="0" vertical="bottom" wrapText="0"/>
    </xf>
    <xf borderId="8" fillId="0" fontId="5" numFmtId="0" xfId="0" applyAlignment="1" applyBorder="1" applyFont="1">
      <alignment horizontal="left" readingOrder="0" shrinkToFit="0" vertical="top" wrapText="1"/>
    </xf>
    <xf borderId="8" fillId="0" fontId="12" numFmtId="0" xfId="0" applyAlignment="1" applyBorder="1" applyFont="1">
      <alignment horizontal="center" shrinkToFit="0" vertical="bottom" wrapText="0"/>
    </xf>
    <xf borderId="31" fillId="0" fontId="12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31" fillId="0" fontId="12" numFmtId="0" xfId="0" applyAlignment="1" applyBorder="1" applyFont="1">
      <alignment horizontal="center" readingOrder="0" shrinkToFit="0" wrapText="0"/>
    </xf>
    <xf borderId="8" fillId="0" fontId="4" numFmtId="0" xfId="0" applyAlignment="1" applyBorder="1" applyFont="1">
      <alignment horizontal="center" readingOrder="0" shrinkToFit="0" vertical="center" wrapText="0"/>
    </xf>
    <xf borderId="33" fillId="4" fontId="4" numFmtId="164" xfId="0" applyAlignment="1" applyBorder="1" applyFill="1" applyFont="1" applyNumberFormat="1">
      <alignment horizontal="center" readingOrder="0" shrinkToFit="0" vertical="center" wrapText="1"/>
    </xf>
    <xf borderId="33" fillId="6" fontId="4" numFmtId="164" xfId="0" applyAlignment="1" applyBorder="1" applyFill="1" applyFont="1" applyNumberFormat="1">
      <alignment horizontal="center" readingOrder="0" shrinkToFit="0" vertical="center" wrapText="1"/>
    </xf>
    <xf borderId="26" fillId="0" fontId="10" numFmtId="0" xfId="0" applyAlignment="1" applyBorder="1" applyFont="1">
      <alignment horizontal="left" readingOrder="0"/>
    </xf>
    <xf borderId="18" fillId="0" fontId="12" numFmtId="0" xfId="0" applyAlignment="1" applyBorder="1" applyFont="1">
      <alignment horizontal="center" readingOrder="0" shrinkToFit="0" wrapText="1"/>
    </xf>
    <xf borderId="8" fillId="10" fontId="36" numFmtId="0" xfId="0" applyAlignment="1" applyBorder="1" applyFill="1" applyFont="1">
      <alignment horizontal="center" readingOrder="0" shrinkToFit="0" wrapText="1"/>
    </xf>
    <xf borderId="18" fillId="0" fontId="34" numFmtId="0" xfId="0" applyAlignment="1" applyBorder="1" applyFont="1">
      <alignment horizontal="center" readingOrder="0" vertical="bottom"/>
    </xf>
    <xf borderId="18" fillId="0" fontId="34" numFmtId="0" xfId="0" applyAlignment="1" applyBorder="1" applyFont="1">
      <alignment horizontal="center" vertical="bottom"/>
    </xf>
    <xf borderId="8" fillId="0" fontId="4" numFmtId="165" xfId="0" applyAlignment="1" applyBorder="1" applyFont="1" applyNumberFormat="1">
      <alignment horizontal="left" readingOrder="0" shrinkToFit="0" vertical="center" wrapText="0"/>
    </xf>
    <xf borderId="32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31" fillId="0" fontId="2" numFmtId="0" xfId="0" applyAlignment="1" applyBorder="1" applyFont="1">
      <alignment horizontal="center"/>
    </xf>
    <xf borderId="8" fillId="0" fontId="4" numFmtId="0" xfId="0" applyAlignment="1" applyBorder="1" applyFont="1">
      <alignment horizontal="left" readingOrder="0" shrinkToFit="0" vertical="center" wrapText="0"/>
    </xf>
    <xf borderId="0" fillId="0" fontId="4" numFmtId="0" xfId="0" applyAlignment="1" applyFont="1">
      <alignment horizontal="left" shrinkToFit="0" vertical="top" wrapText="0"/>
    </xf>
    <xf borderId="32" fillId="0" fontId="12" numFmtId="0" xfId="0" applyAlignment="1" applyBorder="1" applyFont="1">
      <alignment horizontal="center" readingOrder="0" shrinkToFit="0" vertical="bottom" wrapText="0"/>
    </xf>
    <xf borderId="29" fillId="0" fontId="2" numFmtId="0" xfId="0" applyAlignment="1" applyBorder="1" applyFont="1">
      <alignment horizontal="center"/>
    </xf>
    <xf borderId="30" fillId="0" fontId="2" numFmtId="0" xfId="0" applyAlignment="1" applyBorder="1" applyFont="1">
      <alignment horizontal="center"/>
    </xf>
    <xf borderId="20" fillId="0" fontId="2" numFmtId="0" xfId="0" applyAlignment="1" applyBorder="1" applyFont="1">
      <alignment horizontal="center"/>
    </xf>
    <xf borderId="8" fillId="0" fontId="4" numFmtId="0" xfId="0" applyAlignment="1" applyBorder="1" applyFont="1">
      <alignment horizontal="left" shrinkToFit="0" vertical="top" wrapText="0"/>
    </xf>
    <xf borderId="8" fillId="2" fontId="10" numFmtId="0" xfId="0" applyAlignment="1" applyBorder="1" applyFill="1" applyFont="1">
      <alignment horizontal="left" readingOrder="0"/>
    </xf>
    <xf borderId="28" fillId="2" fontId="10" numFmtId="0" xfId="0" applyAlignment="1" applyBorder="1" applyFill="1" applyFont="1">
      <alignment horizontal="center" readingOrder="0" shrinkToFit="0" wrapText="0"/>
    </xf>
    <xf borderId="28" fillId="2" fontId="10" numFmtId="0" xfId="0" applyAlignment="1" applyBorder="1" applyFill="1" applyFont="1">
      <alignment horizontal="left" readingOrder="0"/>
    </xf>
    <xf borderId="8" fillId="2" fontId="10" numFmtId="0" xfId="0" applyAlignment="1" applyBorder="1" applyFill="1" applyFont="1">
      <alignment horizontal="center" readingOrder="0" shrinkToFit="0" wrapText="0"/>
    </xf>
    <xf borderId="16" fillId="2" fontId="12" numFmtId="0" xfId="0" applyAlignment="1" applyBorder="1" applyFill="1" applyFont="1">
      <alignment horizontal="center" shrinkToFit="0" wrapText="0"/>
    </xf>
    <xf borderId="18" fillId="2" fontId="12" numFmtId="0" xfId="0" applyAlignment="1" applyBorder="1" applyFill="1" applyFont="1">
      <alignment horizontal="center" shrinkToFit="0" wrapText="0"/>
    </xf>
    <xf borderId="23" fillId="2" fontId="12" numFmtId="0" xfId="0" applyAlignment="1" applyBorder="1" applyFill="1" applyFont="1">
      <alignment horizontal="center" shrinkToFit="0" wrapText="0"/>
    </xf>
    <xf borderId="16" fillId="2" fontId="12" numFmtId="0" xfId="0" applyAlignment="1" applyBorder="1" applyFill="1" applyFont="1">
      <alignment horizontal="center" readingOrder="0" shrinkToFit="0" wrapText="0"/>
    </xf>
    <xf borderId="18" fillId="2" fontId="12" numFmtId="0" xfId="0" applyAlignment="1" applyBorder="1" applyFill="1" applyFont="1">
      <alignment horizontal="center" readingOrder="0" shrinkToFit="0" wrapText="0"/>
    </xf>
    <xf borderId="18" fillId="2" fontId="28" numFmtId="0" xfId="0" applyAlignment="1" applyBorder="1" applyFill="1" applyFont="1">
      <alignment horizontal="center" readingOrder="0" shrinkToFit="0" wrapText="0"/>
    </xf>
    <xf borderId="18" fillId="2" fontId="12" numFmtId="0" xfId="0" applyAlignment="1" applyBorder="1" applyFill="1" applyFont="1">
      <alignment horizontal="center" readingOrder="0" shrinkToFit="0" wrapText="1"/>
    </xf>
    <xf borderId="29" fillId="2" fontId="12" numFmtId="0" xfId="0" applyAlignment="1" applyBorder="1" applyFill="1" applyFont="1">
      <alignment horizontal="center" shrinkToFit="0" wrapText="0"/>
    </xf>
    <xf borderId="30" fillId="2" fontId="12" numFmtId="0" xfId="0" applyAlignment="1" applyBorder="1" applyFill="1" applyFont="1">
      <alignment horizontal="center" shrinkToFit="0" wrapText="0"/>
    </xf>
    <xf borderId="20" fillId="2" fontId="12" numFmtId="0" xfId="0" applyAlignment="1" applyBorder="1" applyFill="1" applyFont="1">
      <alignment horizontal="center" shrinkToFit="0" wrapText="0"/>
    </xf>
    <xf borderId="32" fillId="2" fontId="12" numFmtId="0" xfId="0" applyAlignment="1" applyBorder="1" applyFill="1" applyFont="1">
      <alignment horizontal="center" readingOrder="0" shrinkToFit="0" wrapText="0"/>
    </xf>
    <xf borderId="8" fillId="2" fontId="19" numFmtId="0" xfId="0" applyAlignment="1" applyBorder="1" applyFill="1" applyFont="1">
      <alignment shrinkToFit="0" vertical="bottom" wrapText="0"/>
    </xf>
    <xf borderId="31" fillId="2" fontId="19" numFmtId="0" xfId="0" applyAlignment="1" applyBorder="1" applyFill="1" applyFont="1">
      <alignment shrinkToFit="0" vertical="bottom" wrapText="0"/>
    </xf>
    <xf borderId="18" fillId="10" fontId="12" numFmtId="0" xfId="0" applyAlignment="1" applyBorder="1" applyFill="1" applyFont="1">
      <alignment horizontal="left" readingOrder="0"/>
    </xf>
    <xf borderId="28" fillId="10" fontId="10" numFmtId="0" xfId="0" applyAlignment="1" applyBorder="1" applyFill="1" applyFont="1">
      <alignment horizontal="center" readingOrder="0" shrinkToFit="0" wrapText="0"/>
    </xf>
    <xf borderId="28" fillId="10" fontId="12" numFmtId="0" xfId="0" applyAlignment="1" applyBorder="1" applyFill="1" applyFont="1">
      <alignment horizontal="left" readingOrder="0"/>
    </xf>
    <xf borderId="31" fillId="10" fontId="10" numFmtId="0" xfId="0" applyAlignment="1" applyBorder="1" applyFill="1" applyFont="1">
      <alignment horizontal="center" readingOrder="0" shrinkToFit="0" wrapText="0"/>
    </xf>
    <xf borderId="16" fillId="10" fontId="12" numFmtId="0" xfId="0" applyAlignment="1" applyBorder="1" applyFill="1" applyFont="1">
      <alignment horizontal="center" shrinkToFit="0" wrapText="0"/>
    </xf>
    <xf borderId="18" fillId="10" fontId="12" numFmtId="0" xfId="0" applyAlignment="1" applyBorder="1" applyFill="1" applyFont="1">
      <alignment horizontal="center" shrinkToFit="0" wrapText="0"/>
    </xf>
    <xf borderId="23" fillId="10" fontId="12" numFmtId="0" xfId="0" applyAlignment="1" applyBorder="1" applyFill="1" applyFont="1">
      <alignment horizontal="center" shrinkToFit="0" wrapText="0"/>
    </xf>
    <xf borderId="16" fillId="10" fontId="12" numFmtId="0" xfId="0" applyAlignment="1" applyBorder="1" applyFill="1" applyFont="1">
      <alignment horizontal="center" readingOrder="0" shrinkToFit="0" wrapText="0"/>
    </xf>
    <xf borderId="18" fillId="10" fontId="12" numFmtId="0" xfId="0" applyAlignment="1" applyBorder="1" applyFill="1" applyFont="1">
      <alignment horizontal="center" readingOrder="0" shrinkToFit="0" wrapText="0"/>
    </xf>
    <xf borderId="8" fillId="10" fontId="12" numFmtId="0" xfId="0" applyAlignment="1" applyBorder="1" applyFill="1" applyFont="1">
      <alignment horizontal="center" readingOrder="0" shrinkToFit="0" wrapText="0"/>
    </xf>
    <xf borderId="29" fillId="10" fontId="12" numFmtId="0" xfId="0" applyAlignment="1" applyBorder="1" applyFill="1" applyFont="1">
      <alignment horizontal="center" shrinkToFit="0" wrapText="0"/>
    </xf>
    <xf borderId="30" fillId="10" fontId="12" numFmtId="0" xfId="0" applyAlignment="1" applyBorder="1" applyFill="1" applyFont="1">
      <alignment horizontal="center" shrinkToFit="0" wrapText="0"/>
    </xf>
    <xf borderId="20" fillId="10" fontId="12" numFmtId="0" xfId="0" applyAlignment="1" applyBorder="1" applyFill="1" applyFont="1">
      <alignment horizontal="center" shrinkToFit="0" wrapText="0"/>
    </xf>
    <xf borderId="32" fillId="10" fontId="12" numFmtId="0" xfId="0" applyAlignment="1" applyBorder="1" applyFill="1" applyFont="1">
      <alignment horizontal="center" readingOrder="0" shrinkToFit="0" wrapText="0"/>
    </xf>
    <xf borderId="8" fillId="10" fontId="19" numFmtId="0" xfId="0" applyAlignment="1" applyBorder="1" applyFill="1" applyFont="1">
      <alignment shrinkToFit="0" vertical="bottom" wrapText="0"/>
    </xf>
    <xf borderId="31" fillId="10" fontId="19" numFmtId="0" xfId="0" applyAlignment="1" applyBorder="1" applyFill="1" applyFont="1">
      <alignment shrinkToFit="0" vertical="bottom" wrapText="0"/>
    </xf>
    <xf borderId="8" fillId="10" fontId="12" numFmtId="0" xfId="0" applyAlignment="1" applyBorder="1" applyFill="1" applyFont="1">
      <alignment horizontal="left" readingOrder="0"/>
    </xf>
    <xf borderId="18" fillId="10" fontId="10" numFmtId="0" xfId="0" applyAlignment="1" applyBorder="1" applyFill="1" applyFont="1">
      <alignment horizontal="center" readingOrder="0" shrinkToFit="0" wrapText="0"/>
    </xf>
    <xf borderId="32" fillId="10" fontId="12" numFmtId="0" xfId="0" applyAlignment="1" applyBorder="1" applyFill="1" applyFont="1">
      <alignment horizontal="center" shrinkToFit="0" wrapText="0"/>
    </xf>
    <xf borderId="8" fillId="10" fontId="12" numFmtId="0" xfId="0" applyAlignment="1" applyBorder="1" applyFill="1" applyFont="1">
      <alignment horizontal="center" shrinkToFit="0" wrapText="0"/>
    </xf>
    <xf borderId="31" fillId="10" fontId="12" numFmtId="0" xfId="0" applyAlignment="1" applyBorder="1" applyFill="1" applyFont="1">
      <alignment horizontal="center" shrinkToFit="0" wrapText="0"/>
    </xf>
    <xf borderId="8" fillId="10" fontId="34" numFmtId="0" xfId="0" applyAlignment="1" applyBorder="1" applyFill="1" applyFont="1">
      <alignment horizontal="center" readingOrder="0" vertical="bottom"/>
    </xf>
    <xf borderId="8" fillId="10" fontId="12" numFmtId="0" xfId="0" applyAlignment="1" applyBorder="1" applyFill="1" applyFont="1">
      <alignment horizontal="center" readingOrder="0" shrinkToFit="0" wrapText="1"/>
    </xf>
    <xf borderId="32" fillId="10" fontId="12" numFmtId="0" xfId="0" applyAlignment="1" applyBorder="1" applyFill="1" applyFont="1">
      <alignment horizontal="center"/>
    </xf>
    <xf borderId="8" fillId="10" fontId="12" numFmtId="0" xfId="0" applyAlignment="1" applyBorder="1" applyFill="1" applyFont="1">
      <alignment horizontal="center"/>
    </xf>
    <xf borderId="31" fillId="10" fontId="12" numFmtId="0" xfId="0" applyAlignment="1" applyBorder="1" applyFill="1" applyFont="1">
      <alignment horizontal="center"/>
    </xf>
    <xf borderId="32" fillId="10" fontId="12" numFmtId="0" xfId="0" applyAlignment="1" applyBorder="1" applyFill="1" applyFont="1">
      <alignment horizontal="center" shrinkToFit="0" vertical="bottom" wrapText="0"/>
    </xf>
    <xf borderId="29" fillId="10" fontId="12" numFmtId="0" xfId="0" applyAlignment="1" applyBorder="1" applyFill="1" applyFont="1">
      <alignment horizontal="center" shrinkToFit="0" vertical="bottom" wrapText="0"/>
    </xf>
    <xf borderId="30" fillId="10" fontId="12" numFmtId="0" xfId="0" applyAlignment="1" applyBorder="1" applyFill="1" applyFont="1">
      <alignment horizontal="center" shrinkToFit="0" vertical="bottom" wrapText="0"/>
    </xf>
    <xf borderId="20" fillId="10" fontId="12" numFmtId="0" xfId="0" applyAlignment="1" applyBorder="1" applyFill="1" applyFont="1">
      <alignment horizontal="center" shrinkToFit="0" vertical="bottom" wrapText="0"/>
    </xf>
    <xf borderId="29" fillId="10" fontId="12" numFmtId="0" xfId="0" applyAlignment="1" applyBorder="1" applyFill="1" applyFont="1">
      <alignment horizontal="center"/>
    </xf>
    <xf borderId="30" fillId="10" fontId="12" numFmtId="0" xfId="0" applyAlignment="1" applyBorder="1" applyFill="1" applyFont="1">
      <alignment horizontal="center"/>
    </xf>
    <xf borderId="20" fillId="10" fontId="12" numFmtId="0" xfId="0" applyAlignment="1" applyBorder="1" applyFill="1" applyFont="1">
      <alignment horizontal="center"/>
    </xf>
    <xf borderId="32" fillId="10" fontId="12" numFmtId="0" xfId="0" applyAlignment="1" applyBorder="1" applyFill="1" applyFont="1">
      <alignment horizontal="center" readingOrder="0" shrinkToFit="0" vertical="bottom" wrapText="0"/>
    </xf>
    <xf borderId="31" fillId="10" fontId="12" numFmtId="0" xfId="0" applyAlignment="1" applyBorder="1" applyFill="1" applyFont="1">
      <alignment horizontal="center" readingOrder="0"/>
    </xf>
    <xf borderId="8" fillId="10" fontId="34" numFmtId="0" xfId="0" applyAlignment="1" applyBorder="1" applyFill="1" applyFont="1">
      <alignment horizontal="center" vertical="bottom"/>
    </xf>
    <xf borderId="8" fillId="0" fontId="4" numFmtId="0" xfId="0" applyAlignment="1" applyBorder="1" applyFont="1">
      <alignment horizontal="left" shrinkToFit="0" vertical="bottom" wrapText="0"/>
    </xf>
    <xf borderId="8" fillId="11" fontId="4" numFmtId="0" xfId="0" applyAlignment="1" applyBorder="1" applyFill="1" applyFont="1">
      <alignment horizontal="left" readingOrder="0" shrinkToFit="0" vertical="top" wrapText="1"/>
    </xf>
    <xf borderId="23" fillId="10" fontId="12" numFmtId="0" xfId="0" applyAlignment="1" applyBorder="1" applyFill="1" applyFont="1">
      <alignment horizontal="center" readingOrder="0"/>
    </xf>
    <xf borderId="31" fillId="10" fontId="9" numFmtId="0" xfId="0" applyAlignment="1" applyBorder="1" applyFill="1" applyFont="1">
      <alignment vertical="bottom"/>
    </xf>
    <xf borderId="32" fillId="10" fontId="2" numFmtId="0" xfId="0" applyAlignment="1" applyBorder="1" applyFill="1" applyFont="1">
      <alignment horizontal="center"/>
    </xf>
    <xf borderId="29" fillId="10" fontId="2" numFmtId="0" xfId="0" applyAlignment="1" applyBorder="1" applyFill="1" applyFont="1">
      <alignment horizontal="center"/>
    </xf>
    <xf borderId="30" fillId="10" fontId="2" numFmtId="0" xfId="0" applyAlignment="1" applyBorder="1" applyFill="1" applyFont="1">
      <alignment horizontal="center"/>
    </xf>
    <xf borderId="20" fillId="10" fontId="2" numFmtId="0" xfId="0" applyAlignment="1" applyBorder="1" applyFill="1" applyFont="1">
      <alignment horizontal="center"/>
    </xf>
    <xf borderId="8" fillId="10" fontId="12" numFmtId="0" xfId="0" applyAlignment="1" applyBorder="1" applyFill="1" applyFont="1">
      <alignment horizontal="center" shrinkToFit="0" vertical="bottom" wrapText="0"/>
    </xf>
    <xf borderId="31" fillId="10" fontId="12" numFmtId="0" xfId="0" applyAlignment="1" applyBorder="1" applyFill="1" applyFont="1">
      <alignment horizontal="center" shrinkToFit="0" vertical="bottom" wrapText="0"/>
    </xf>
    <xf borderId="8" fillId="4" fontId="5" numFmtId="0" xfId="0" applyAlignment="1" applyBorder="1" applyFill="1" applyFont="1">
      <alignment shrinkToFit="0" vertical="top" wrapText="1"/>
    </xf>
    <xf borderId="8" fillId="4" fontId="5" numFmtId="0" xfId="0" applyAlignment="1" applyBorder="1" applyFill="1" applyFont="1">
      <alignment horizontal="left" shrinkToFit="0" vertical="top" wrapText="1"/>
    </xf>
    <xf borderId="8" fillId="4" fontId="5" numFmtId="0" xfId="0" applyAlignment="1" applyBorder="1" applyFill="1" applyFont="1">
      <alignment horizontal="left" shrinkToFit="0" vertical="top" wrapText="1"/>
    </xf>
    <xf borderId="8" fillId="10" fontId="12" numFmtId="0" xfId="0" applyAlignment="1" applyBorder="1" applyFill="1" applyFont="1">
      <alignment readingOrder="0"/>
    </xf>
    <xf borderId="18" fillId="10" fontId="12" numFmtId="0" xfId="0" applyAlignment="1" applyBorder="1" applyFill="1" applyFont="1">
      <alignment readingOrder="0"/>
    </xf>
    <xf borderId="8" fillId="10" fontId="10" numFmtId="0" xfId="0" applyAlignment="1" applyBorder="1" applyFill="1" applyFont="1">
      <alignment horizontal="left" readingOrder="0"/>
    </xf>
    <xf borderId="0" fillId="0" fontId="4" numFmtId="0" xfId="0" applyAlignment="1" applyFont="1">
      <alignment horizontal="left" shrinkToFit="0" vertical="center" wrapText="0"/>
    </xf>
    <xf borderId="32" fillId="10" fontId="12" numFmtId="0" xfId="0" applyAlignment="1" applyBorder="1" applyFill="1" applyFont="1">
      <alignment horizontal="center" readingOrder="0"/>
    </xf>
    <xf borderId="18" fillId="10" fontId="10" numFmtId="0" xfId="0" applyAlignment="1" applyBorder="1" applyFill="1" applyFont="1">
      <alignment readingOrder="0"/>
    </xf>
    <xf borderId="8" fillId="10" fontId="12" numFmtId="0" xfId="0" applyAlignment="1" applyBorder="1" applyFill="1" applyFont="1">
      <alignment horizontal="center" readingOrder="0"/>
    </xf>
    <xf borderId="8" fillId="0" fontId="37" numFmtId="0" xfId="0" applyAlignment="1" applyBorder="1" applyFont="1">
      <alignment horizontal="left" shrinkToFit="0" vertical="center" wrapText="1"/>
    </xf>
    <xf borderId="8" fillId="6" fontId="4" numFmtId="165" xfId="0" applyAlignment="1" applyBorder="1" applyFill="1" applyFont="1" applyNumberFormat="1">
      <alignment horizontal="center" readingOrder="0" shrinkToFit="0" vertical="center" wrapText="1"/>
    </xf>
    <xf borderId="0" fillId="0" fontId="4" numFmtId="165" xfId="0" applyAlignment="1" applyFont="1" applyNumberFormat="1">
      <alignment horizontal="left" readingOrder="0" shrinkToFit="0" vertical="center" wrapText="1"/>
    </xf>
    <xf borderId="0" fillId="0" fontId="5" numFmtId="0" xfId="0" applyAlignment="1" applyFont="1">
      <alignment readingOrder="0"/>
    </xf>
    <xf borderId="8" fillId="0" fontId="5" numFmtId="0" xfId="0" applyAlignment="1" applyBorder="1" applyFont="1">
      <alignment readingOrder="0"/>
    </xf>
    <xf borderId="33" fillId="10" fontId="12" numFmtId="0" xfId="0" applyAlignment="1" applyBorder="1" applyFill="1" applyFont="1">
      <alignment readingOrder="0"/>
    </xf>
    <xf borderId="26" fillId="10" fontId="10" numFmtId="0" xfId="0" applyAlignment="1" applyBorder="1" applyFill="1" applyFont="1">
      <alignment horizontal="center" readingOrder="0" shrinkToFit="0" wrapText="0"/>
    </xf>
    <xf borderId="26" fillId="10" fontId="12" numFmtId="0" xfId="0" applyAlignment="1" applyBorder="1" applyFill="1" applyFont="1">
      <alignment readingOrder="0"/>
    </xf>
    <xf borderId="36" fillId="10" fontId="12" numFmtId="0" xfId="0" applyAlignment="1" applyBorder="1" applyFill="1" applyFont="1">
      <alignment horizontal="center" readingOrder="0"/>
    </xf>
    <xf borderId="37" fillId="10" fontId="12" numFmtId="0" xfId="0" applyAlignment="1" applyBorder="1" applyFill="1" applyFont="1">
      <alignment horizontal="center" shrinkToFit="0" wrapText="0"/>
    </xf>
    <xf borderId="26" fillId="10" fontId="12" numFmtId="0" xfId="0" applyAlignment="1" applyBorder="1" applyFill="1" applyFont="1">
      <alignment horizontal="center" shrinkToFit="0" wrapText="0"/>
    </xf>
    <xf borderId="38" fillId="10" fontId="12" numFmtId="0" xfId="0" applyAlignment="1" applyBorder="1" applyFill="1" applyFont="1">
      <alignment horizontal="center" shrinkToFit="0" wrapText="0"/>
    </xf>
    <xf borderId="39" fillId="10" fontId="12" numFmtId="0" xfId="0" applyAlignment="1" applyBorder="1" applyFill="1" applyFont="1">
      <alignment horizontal="center" readingOrder="0" shrinkToFit="0" wrapText="0"/>
    </xf>
    <xf borderId="37" fillId="10" fontId="12" numFmtId="0" xfId="0" applyAlignment="1" applyBorder="1" applyFill="1" applyFont="1">
      <alignment horizontal="center"/>
    </xf>
    <xf borderId="26" fillId="10" fontId="12" numFmtId="0" xfId="0" applyAlignment="1" applyBorder="1" applyFill="1" applyFont="1">
      <alignment horizontal="center"/>
    </xf>
    <xf borderId="38" fillId="10" fontId="12" numFmtId="0" xfId="0" applyAlignment="1" applyBorder="1" applyFill="1" applyFont="1">
      <alignment horizontal="center"/>
    </xf>
    <xf borderId="37" fillId="10" fontId="12" numFmtId="0" xfId="0" applyAlignment="1" applyBorder="1" applyFill="1" applyFont="1">
      <alignment horizontal="center" shrinkToFit="0" vertical="bottom" wrapText="0"/>
    </xf>
    <xf borderId="26" fillId="10" fontId="12" numFmtId="0" xfId="0" applyAlignment="1" applyBorder="1" applyFill="1" applyFont="1">
      <alignment horizontal="center" shrinkToFit="0" vertical="bottom" wrapText="0"/>
    </xf>
    <xf borderId="38" fillId="10" fontId="12" numFmtId="0" xfId="0" applyAlignment="1" applyBorder="1" applyFill="1" applyFont="1">
      <alignment horizontal="center" shrinkToFit="0" vertical="bottom" wrapText="0"/>
    </xf>
    <xf borderId="37" fillId="10" fontId="12" numFmtId="0" xfId="0" applyAlignment="1" applyBorder="1" applyFill="1" applyFont="1">
      <alignment horizontal="center" readingOrder="0" shrinkToFit="0" vertical="bottom" wrapText="0"/>
    </xf>
    <xf borderId="0" fillId="10" fontId="12" numFmtId="0" xfId="0" applyAlignment="1" applyFill="1" applyFont="1">
      <alignment horizontal="center" shrinkToFit="0" vertical="bottom" wrapText="0"/>
    </xf>
    <xf borderId="24" fillId="10" fontId="12" numFmtId="0" xfId="0" applyAlignment="1" applyBorder="1" applyFill="1" applyFont="1">
      <alignment horizontal="center" shrinkToFit="0" vertical="bottom" wrapText="0"/>
    </xf>
    <xf borderId="40" fillId="10" fontId="12" numFmtId="0" xfId="0" applyAlignment="1" applyBorder="1" applyFill="1" applyFont="1">
      <alignment horizontal="center" shrinkToFit="0" vertical="bottom" wrapText="0"/>
    </xf>
    <xf borderId="39" fillId="10" fontId="12" numFmtId="0" xfId="0" applyAlignment="1" applyBorder="1" applyFill="1" applyFont="1">
      <alignment horizontal="center"/>
    </xf>
    <xf borderId="33" fillId="10" fontId="19" numFmtId="0" xfId="0" applyAlignment="1" applyBorder="1" applyFill="1" applyFont="1">
      <alignment shrinkToFit="0" vertical="bottom" wrapText="0"/>
    </xf>
    <xf borderId="36" fillId="10" fontId="19" numFmtId="0" xfId="0" applyAlignment="1" applyBorder="1" applyFill="1" applyFont="1">
      <alignment shrinkToFit="0" vertical="bottom" wrapText="0"/>
    </xf>
    <xf borderId="41" fillId="0" fontId="1" numFmtId="0" xfId="0" applyAlignment="1" applyBorder="1" applyFont="1">
      <alignment horizontal="center" readingOrder="0" shrinkToFit="0" wrapText="0"/>
    </xf>
    <xf borderId="42" fillId="0" fontId="3" numFmtId="0" xfId="0" applyBorder="1" applyFont="1"/>
    <xf borderId="43" fillId="0" fontId="3" numFmtId="0" xfId="0" applyBorder="1" applyFont="1"/>
    <xf borderId="44" fillId="0" fontId="1" numFmtId="0" xfId="0" applyAlignment="1" applyBorder="1" applyFont="1">
      <alignment horizontal="center" readingOrder="0" shrinkToFit="0" vertical="bottom" wrapText="0"/>
    </xf>
    <xf borderId="45" fillId="0" fontId="2" numFmtId="0" xfId="0" applyAlignment="1" applyBorder="1" applyFont="1">
      <alignment horizontal="center" readingOrder="0" shrinkToFit="0" vertical="bottom" wrapText="0"/>
    </xf>
    <xf borderId="43" fillId="0" fontId="2" numFmtId="0" xfId="0" applyAlignment="1" applyBorder="1" applyFont="1">
      <alignment horizontal="center" shrinkToFit="0" vertical="bottom" wrapText="0"/>
    </xf>
    <xf borderId="44" fillId="0" fontId="2" numFmtId="0" xfId="0" applyAlignment="1" applyBorder="1" applyFont="1">
      <alignment horizontal="center" shrinkToFit="0" vertical="bottom" wrapText="0"/>
    </xf>
    <xf borderId="42" fillId="0" fontId="2" numFmtId="0" xfId="0" applyAlignment="1" applyBorder="1" applyFont="1">
      <alignment horizontal="center" shrinkToFit="0" vertical="bottom" wrapText="0"/>
    </xf>
    <xf borderId="46" fillId="0" fontId="2" numFmtId="0" xfId="0" applyAlignment="1" applyBorder="1" applyFont="1">
      <alignment horizontal="center" shrinkToFit="0" vertical="bottom" wrapText="0"/>
    </xf>
    <xf borderId="47" fillId="0" fontId="2" numFmtId="0" xfId="0" applyAlignment="1" applyBorder="1" applyFont="1">
      <alignment horizontal="center" shrinkToFit="0" vertical="bottom" wrapText="0"/>
    </xf>
    <xf borderId="48" fillId="0" fontId="38" numFmtId="0" xfId="0" applyAlignment="1" applyBorder="1" applyFont="1">
      <alignment shrinkToFit="0" vertical="bottom" wrapText="0"/>
    </xf>
    <xf borderId="47" fillId="0" fontId="38" numFmtId="0" xfId="0" applyAlignment="1" applyBorder="1" applyFont="1">
      <alignment shrinkToFit="0" vertical="bottom" wrapText="0"/>
    </xf>
    <xf borderId="8" fillId="0" fontId="5" numFmtId="165" xfId="0" applyAlignment="1" applyBorder="1" applyFont="1" applyNumberFormat="1">
      <alignment readingOrder="0"/>
    </xf>
    <xf borderId="8" fillId="0" fontId="5" numFmtId="164" xfId="0" applyAlignment="1" applyBorder="1" applyFont="1" applyNumberFormat="1">
      <alignment readingOrder="0"/>
    </xf>
    <xf borderId="8" fillId="0" fontId="5" numFmtId="0" xfId="0" applyAlignment="1" applyBorder="1" applyFont="1">
      <alignment horizontal="left" shrinkToFit="0" vertical="top" wrapText="1"/>
    </xf>
    <xf borderId="8" fillId="0" fontId="5" numFmtId="0" xfId="0" applyAlignment="1" applyBorder="1" applyFont="1">
      <alignment readingOrder="0" shrinkToFit="0" vertical="top" wrapText="1"/>
    </xf>
    <xf borderId="8" fillId="0" fontId="4" numFmtId="0" xfId="0" applyAlignment="1" applyBorder="1" applyFont="1">
      <alignment horizontal="left" readingOrder="0" shrinkToFit="0" vertical="top" wrapText="1"/>
    </xf>
    <xf borderId="8" fillId="0" fontId="5" numFmtId="164" xfId="0" applyAlignment="1" applyBorder="1" applyFont="1" applyNumberFormat="1">
      <alignment readingOrder="0" shrinkToFit="0" wrapText="1"/>
    </xf>
    <xf borderId="8" fillId="0" fontId="4" numFmtId="0" xfId="0" applyAlignment="1" applyBorder="1" applyFont="1">
      <alignment readingOrder="0" shrinkToFit="0" vertical="top" wrapText="1"/>
    </xf>
    <xf borderId="8" fillId="0" fontId="5" numFmtId="0" xfId="0" applyAlignment="1" applyBorder="1" applyFont="1">
      <alignment horizontal="left" readingOrder="0" shrinkToFit="0" vertical="top" wrapText="1"/>
    </xf>
    <xf borderId="8" fillId="0" fontId="39" numFmtId="0" xfId="0" applyAlignment="1" applyBorder="1" applyFont="1">
      <alignment horizontal="left" readingOrder="0" shrinkToFit="0" vertical="top" wrapText="1"/>
    </xf>
    <xf borderId="8" fillId="0" fontId="40" numFmtId="0" xfId="0" applyAlignment="1" applyBorder="1" applyFont="1">
      <alignment horizontal="left" readingOrder="0" shrinkToFit="0" vertical="top" wrapText="1"/>
    </xf>
    <xf borderId="8" fillId="0" fontId="4" numFmtId="0" xfId="0" applyAlignment="1" applyBorder="1" applyFont="1">
      <alignment readingOrder="0" shrinkToFit="0" vertical="top" wrapText="1"/>
    </xf>
    <xf borderId="0" fillId="0" fontId="5" numFmtId="0" xfId="0" applyAlignment="1" applyFont="1">
      <alignment horizontal="left"/>
    </xf>
    <xf borderId="8" fillId="0" fontId="4" numFmtId="0" xfId="0" applyAlignment="1" applyBorder="1" applyFont="1">
      <alignment shrinkToFit="0" vertical="center" wrapText="1"/>
    </xf>
    <xf borderId="8" fillId="4" fontId="4" numFmtId="0" xfId="0" applyAlignment="1" applyBorder="1" applyFill="1" applyFont="1">
      <alignment readingOrder="0" shrinkToFit="0" vertical="top" wrapText="1"/>
    </xf>
    <xf borderId="8" fillId="4" fontId="5" numFmtId="0" xfId="0" applyAlignment="1" applyBorder="1" applyFill="1" applyFont="1">
      <alignment horizontal="left" readingOrder="0" shrinkToFit="0" vertical="top" wrapText="1"/>
    </xf>
    <xf borderId="8" fillId="4" fontId="5" numFmtId="0" xfId="0" applyAlignment="1" applyBorder="1" applyFill="1" applyFont="1">
      <alignment readingOrder="0" shrinkToFit="0" vertical="top" wrapText="1"/>
    </xf>
    <xf borderId="8" fillId="0" fontId="4" numFmtId="164" xfId="0" applyAlignment="1" applyBorder="1" applyFont="1" applyNumberFormat="1">
      <alignment horizontal="left" readingOrder="0" shrinkToFit="0" vertical="center" wrapText="1"/>
    </xf>
    <xf borderId="8" fillId="0" fontId="5" numFmtId="0" xfId="0" applyAlignment="1" applyBorder="1" applyFont="1">
      <alignment horizontal="left" readingOrder="0" vertical="top"/>
    </xf>
    <xf borderId="0" fillId="0" fontId="4" numFmtId="0" xfId="0" applyAlignment="1" applyFont="1">
      <alignment horizontal="left" shrinkToFit="0" vertical="top" wrapText="1"/>
    </xf>
    <xf borderId="8" fillId="0" fontId="12" numFmtId="0" xfId="0" applyAlignment="1" applyBorder="1" applyFont="1">
      <alignment readingOrder="0" shrinkToFit="0" vertical="top" wrapText="1"/>
    </xf>
    <xf borderId="8" fillId="0" fontId="33" numFmtId="0" xfId="0" applyAlignment="1" applyBorder="1" applyFont="1">
      <alignment readingOrder="0" shrinkToFit="0" vertical="top" wrapText="1"/>
    </xf>
    <xf borderId="8" fillId="4" fontId="5" numFmtId="0" xfId="0" applyAlignment="1" applyBorder="1" applyFill="1" applyFont="1">
      <alignment readingOrder="0" shrinkToFit="0" vertical="top" wrapText="1"/>
    </xf>
    <xf borderId="8" fillId="0" fontId="34" numFmtId="0" xfId="0" applyAlignment="1" applyBorder="1" applyFont="1">
      <alignment readingOrder="0" shrinkToFit="0" vertical="top" wrapText="1"/>
    </xf>
    <xf borderId="8" fillId="0" fontId="10" numFmtId="0" xfId="0" applyAlignment="1" applyBorder="1" applyFont="1">
      <alignment readingOrder="0" shrinkToFit="0" vertical="top" wrapText="1"/>
    </xf>
    <xf borderId="8" fillId="0" fontId="41" numFmtId="0" xfId="0" applyAlignment="1" applyBorder="1" applyFont="1">
      <alignment readingOrder="0" shrinkToFit="0" vertical="top" wrapText="1"/>
    </xf>
    <xf borderId="8" fillId="0" fontId="4" numFmtId="0" xfId="0" applyAlignment="1" applyBorder="1" applyFont="1">
      <alignment horizontal="left" readingOrder="0" vertical="top"/>
    </xf>
    <xf borderId="8" fillId="4" fontId="42" numFmtId="0" xfId="0" applyAlignment="1" applyBorder="1" applyFill="1" applyFont="1">
      <alignment horizontal="left" readingOrder="0" shrinkToFit="0" vertical="top" wrapText="1"/>
    </xf>
    <xf borderId="8" fillId="12" fontId="5" numFmtId="49" xfId="0" applyAlignment="1" applyBorder="1" applyFill="1" applyFont="1" applyNumberFormat="1">
      <alignment shrinkToFit="0" vertical="top" wrapText="1"/>
    </xf>
    <xf borderId="8" fillId="12" fontId="5" numFmtId="0" xfId="0" applyAlignment="1" applyBorder="1" applyFill="1" applyFont="1">
      <alignment horizontal="left" shrinkToFit="0" vertical="top" wrapText="1"/>
    </xf>
    <xf borderId="8" fillId="4" fontId="5" numFmtId="49" xfId="0" applyAlignment="1" applyBorder="1" applyFill="1" applyFont="1" applyNumberFormat="1">
      <alignment shrinkToFit="0" vertical="top" wrapText="1"/>
    </xf>
    <xf borderId="8" fillId="0" fontId="5" numFmtId="49" xfId="0" applyAlignment="1" applyBorder="1" applyFont="1" applyNumberFormat="1">
      <alignment readingOrder="0" shrinkToFit="0" vertical="top" wrapText="1"/>
    </xf>
    <xf borderId="8" fillId="4" fontId="5" numFmtId="0" xfId="0" applyAlignment="1" applyBorder="1" applyFill="1" applyFont="1">
      <alignment shrinkToFit="0" vertical="top" wrapText="1"/>
    </xf>
    <xf borderId="8" fillId="4" fontId="42" numFmtId="0" xfId="0" applyAlignment="1" applyBorder="1" applyFill="1" applyFont="1">
      <alignment horizontal="left" shrinkToFit="0" vertical="top" wrapText="1"/>
    </xf>
    <xf borderId="8" fillId="12" fontId="5" numFmtId="0" xfId="0" applyAlignment="1" applyBorder="1" applyFill="1" applyFont="1">
      <alignment shrinkToFit="0" vertical="top" wrapText="1"/>
    </xf>
    <xf borderId="8" fillId="4" fontId="5" numFmtId="0" xfId="0" applyAlignment="1" applyBorder="1" applyFill="1" applyFont="1">
      <alignment horizontal="center" shrinkToFit="0" vertical="center" wrapText="1"/>
    </xf>
    <xf borderId="8" fillId="12" fontId="5" numFmtId="0" xfId="0" applyAlignment="1" applyBorder="1" applyFill="1" applyFont="1">
      <alignment horizontal="center" readingOrder="0" shrinkToFit="0" vertical="center" wrapText="1"/>
    </xf>
    <xf borderId="8" fillId="4" fontId="5" numFmtId="0" xfId="0" applyAlignment="1" applyBorder="1" applyFill="1" applyFont="1">
      <alignment horizontal="center" readingOrder="0" shrinkToFit="0" vertical="center" wrapText="1"/>
    </xf>
    <xf borderId="7" fillId="2" fontId="5" numFmtId="0" xfId="0" applyAlignment="1" applyBorder="1" applyFill="1" applyFont="1">
      <alignment shrinkToFit="0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49" xfId="0" applyAlignment="1" applyBorder="1" applyFont="1" applyNumberFormat="1">
      <alignment readingOrder="0" shrinkToFit="0" vertical="top" wrapText="1"/>
    </xf>
    <xf borderId="8" fillId="0" fontId="5" numFmtId="49" xfId="0" applyAlignment="1" applyBorder="1" applyFont="1" applyNumberFormat="1">
      <alignment readingOrder="0" shrinkToFit="0" vertical="top" wrapText="1"/>
    </xf>
    <xf borderId="8" fillId="0" fontId="4" numFmtId="49" xfId="0" applyAlignment="1" applyBorder="1" applyFont="1" applyNumberFormat="1">
      <alignment horizontal="left" readingOrder="0" shrinkToFit="0" vertical="top" wrapText="1"/>
    </xf>
    <xf borderId="8" fillId="0" fontId="4" numFmtId="49" xfId="0" applyAlignment="1" applyBorder="1" applyFont="1" applyNumberFormat="1">
      <alignment readingOrder="0" shrinkToFit="0" vertical="top" wrapText="1"/>
    </xf>
    <xf borderId="8" fillId="0" fontId="4" numFmtId="166" xfId="0" applyAlignment="1" applyBorder="1" applyFont="1" applyNumberFormat="1">
      <alignment horizontal="left" readingOrder="0" shrinkToFit="0" vertical="center" wrapText="0"/>
    </xf>
    <xf borderId="0" fillId="0" fontId="12" numFmtId="0" xfId="0" applyAlignment="1" applyFont="1">
      <alignment readingOrder="0"/>
    </xf>
    <xf borderId="8" fillId="4" fontId="5" numFmtId="49" xfId="0" applyAlignment="1" applyBorder="1" applyFill="1" applyFont="1" applyNumberFormat="1">
      <alignment horizontal="left" readingOrder="0" shrinkToFit="0" vertical="top" wrapText="1"/>
    </xf>
    <xf borderId="8" fillId="4" fontId="5" numFmtId="49" xfId="0" applyAlignment="1" applyBorder="1" applyFill="1" applyFont="1" applyNumberFormat="1">
      <alignment readingOrder="0" shrinkToFit="0" vertical="top" wrapText="1"/>
    </xf>
    <xf borderId="0" fillId="0" fontId="4" numFmtId="165" xfId="0" applyAlignment="1" applyFont="1" applyNumberFormat="1">
      <alignment horizontal="left" readingOrder="0" shrinkToFit="0" vertical="center" wrapText="0"/>
    </xf>
    <xf borderId="8" fillId="0" fontId="5" numFmtId="49" xfId="0" applyAlignment="1" applyBorder="1" applyFont="1" applyNumberFormat="1">
      <alignment horizontal="left" readingOrder="0" shrinkToFit="0" vertical="top" wrapText="1"/>
    </xf>
    <xf borderId="8" fillId="0" fontId="5" numFmtId="0" xfId="0" applyAlignment="1" applyBorder="1" applyFont="1">
      <alignment readingOrder="0" vertical="center"/>
    </xf>
    <xf borderId="8" fillId="0" fontId="43" numFmtId="0" xfId="0" applyAlignment="1" applyBorder="1" applyFont="1">
      <alignment horizontal="left" readingOrder="0" shrinkToFit="0" vertical="top" wrapText="1"/>
    </xf>
    <xf borderId="8" fillId="0" fontId="5" numFmtId="0" xfId="0" applyAlignment="1" applyBorder="1" applyFont="1">
      <alignment horizontal="center" readingOrder="0" vertical="top"/>
    </xf>
    <xf borderId="8" fillId="0" fontId="4" numFmtId="0" xfId="0" applyAlignment="1" applyBorder="1" applyFont="1">
      <alignment horizontal="center" readingOrder="0" vertical="top"/>
    </xf>
    <xf borderId="8" fillId="0" fontId="5" numFmtId="0" xfId="0" applyAlignment="1" applyBorder="1" applyFont="1">
      <alignment horizontal="left" readingOrder="0" shrinkToFit="0" vertical="top" wrapText="1"/>
    </xf>
    <xf borderId="8" fillId="0" fontId="5" numFmtId="165" xfId="0" applyAlignment="1" applyBorder="1" applyFont="1" applyNumberFormat="1">
      <alignment horizontal="left" readingOrder="0" vertical="top"/>
    </xf>
    <xf borderId="8" fillId="0" fontId="5" numFmtId="49" xfId="0" applyAlignment="1" applyBorder="1" applyFont="1" applyNumberFormat="1">
      <alignment readingOrder="0" shrinkToFit="0" vertical="top" wrapText="1"/>
    </xf>
    <xf borderId="8" fillId="4" fontId="5" numFmtId="0" xfId="0" applyAlignment="1" applyBorder="1" applyFill="1" applyFont="1">
      <alignment shrinkToFit="0" vertical="center" wrapText="0"/>
    </xf>
    <xf borderId="8" fillId="0" fontId="5" numFmtId="49" xfId="0" applyAlignment="1" applyBorder="1" applyFont="1" applyNumberFormat="1">
      <alignment horizontal="left" readingOrder="0" shrinkToFit="0" vertical="top" wrapText="1"/>
    </xf>
    <xf borderId="8" fillId="0" fontId="4" numFmtId="166" xfId="0" applyAlignment="1" applyBorder="1" applyFont="1" applyNumberFormat="1">
      <alignment horizontal="left" readingOrder="0" shrinkToFit="0" vertical="center" wrapText="1"/>
    </xf>
    <xf borderId="8" fillId="0" fontId="4" numFmtId="165" xfId="0" applyAlignment="1" applyBorder="1" applyFont="1" applyNumberFormat="1">
      <alignment readingOrder="0" shrinkToFit="0" vertical="center" wrapText="0"/>
    </xf>
    <xf borderId="8" fillId="0" fontId="4" numFmtId="49" xfId="0" applyAlignment="1" applyBorder="1" applyFont="1" applyNumberFormat="1">
      <alignment readingOrder="0" shrinkToFit="0" wrapText="1"/>
    </xf>
    <xf borderId="8" fillId="0" fontId="44" numFmtId="0" xfId="0" applyAlignment="1" applyBorder="1" applyFont="1">
      <alignment horizontal="left" readingOrder="0" shrinkToFit="0" vertical="top" wrapText="1"/>
    </xf>
    <xf borderId="8" fillId="0" fontId="5" numFmtId="0" xfId="0" applyAlignment="1" applyBorder="1" applyFont="1">
      <alignment readingOrder="0" shrinkToFit="0" wrapText="1"/>
    </xf>
    <xf borderId="8" fillId="0" fontId="4" numFmtId="0" xfId="0" applyAlignment="1" applyBorder="1" applyFont="1">
      <alignment readingOrder="0" shrinkToFit="0" wrapText="1"/>
    </xf>
    <xf borderId="8" fillId="11" fontId="5" numFmtId="0" xfId="0" applyAlignment="1" applyBorder="1" applyFill="1" applyFont="1">
      <alignment readingOrder="0"/>
    </xf>
    <xf borderId="8" fillId="11" fontId="5" numFmtId="0" xfId="0" applyAlignment="1" applyBorder="1" applyFill="1" applyFont="1">
      <alignment readingOrder="0" shrinkToFit="0" wrapText="1"/>
    </xf>
    <xf borderId="8" fillId="0" fontId="4" numFmtId="49" xfId="0" applyAlignment="1" applyBorder="1" applyFont="1" applyNumberFormat="1">
      <alignment horizontal="left" readingOrder="0" shrinkToFit="0" vertical="top" wrapText="1"/>
    </xf>
    <xf borderId="8" fillId="0" fontId="4" numFmtId="0" xfId="0" applyAlignment="1" applyBorder="1" applyFont="1">
      <alignment readingOrder="0" shrinkToFit="0" wrapText="1"/>
    </xf>
    <xf borderId="8" fillId="0" fontId="5" numFmtId="49" xfId="0" applyAlignment="1" applyBorder="1" applyFont="1" applyNumberFormat="1">
      <alignment readingOrder="0" shrinkToFit="0" vertical="top" wrapText="1"/>
    </xf>
    <xf borderId="8" fillId="0" fontId="5" numFmtId="165" xfId="0" applyAlignment="1" applyBorder="1" applyFont="1" applyNumberFormat="1">
      <alignment horizontal="center" readingOrder="0" shrinkToFit="0" vertical="top" wrapText="1"/>
    </xf>
    <xf borderId="8" fillId="0" fontId="5" numFmtId="0" xfId="0" applyAlignment="1" applyBorder="1" applyFont="1">
      <alignment horizontal="left" readingOrder="0" shrinkToFit="0" wrapText="1"/>
    </xf>
    <xf borderId="8" fillId="0" fontId="4" numFmtId="0" xfId="0" applyAlignment="1" applyBorder="1" applyFont="1">
      <alignment horizontal="center" readingOrder="0" shrinkToFit="0" vertical="top" wrapText="1"/>
    </xf>
    <xf borderId="8" fillId="0" fontId="5" numFmtId="49" xfId="0" applyAlignment="1" applyBorder="1" applyFont="1" applyNumberFormat="1">
      <alignment readingOrder="0" shrinkToFit="0" wrapText="1"/>
    </xf>
    <xf borderId="8" fillId="0" fontId="45" numFmtId="49" xfId="0" applyAlignment="1" applyBorder="1" applyFont="1" applyNumberFormat="1">
      <alignment horizontal="left" readingOrder="0" shrinkToFit="0" vertical="top" wrapText="1"/>
    </xf>
    <xf borderId="8" fillId="0" fontId="4" numFmtId="0" xfId="0" applyAlignment="1" applyBorder="1" applyFont="1">
      <alignment readingOrder="0"/>
    </xf>
    <xf borderId="8" fillId="0" fontId="5" numFmtId="0" xfId="0" applyAlignment="1" applyBorder="1" applyFont="1">
      <alignment horizontal="center" readingOrder="0" shrinkToFit="0" vertical="top" wrapText="1"/>
    </xf>
    <xf borderId="8" fillId="0" fontId="45" numFmtId="0" xfId="0" applyAlignment="1" applyBorder="1" applyFont="1">
      <alignment readingOrder="0" shrinkToFit="0" vertical="top" wrapText="1"/>
    </xf>
    <xf borderId="8" fillId="0" fontId="4" numFmtId="0" xfId="0" applyAlignment="1" applyBorder="1" applyFont="1">
      <alignment horizontal="left" readingOrder="0" shrinkToFit="0" wrapText="1"/>
    </xf>
    <xf borderId="8" fillId="0" fontId="5" numFmtId="165" xfId="0" applyAlignment="1" applyBorder="1" applyFont="1" applyNumberFormat="1">
      <alignment horizontal="left" readingOrder="0" shrinkToFit="0" vertical="top" wrapText="1"/>
    </xf>
    <xf borderId="8" fillId="4" fontId="5" numFmtId="0" xfId="0" applyAlignment="1" applyBorder="1" applyFill="1" applyFont="1">
      <alignment horizontal="left" readingOrder="0" shrinkToFit="0" wrapText="1"/>
    </xf>
    <xf borderId="8" fillId="0" fontId="5" numFmtId="0" xfId="0" applyAlignment="1" applyBorder="1" applyFont="1">
      <alignment readingOrder="0" vertical="top"/>
    </xf>
    <xf borderId="0" fillId="0" fontId="4" numFmtId="0" xfId="0" applyAlignment="1" applyFont="1">
      <alignment readingOrder="0" shrinkToFit="0" vertical="center" wrapText="0"/>
    </xf>
    <xf borderId="0" fillId="0" fontId="4" numFmtId="165" xfId="0" applyAlignment="1" applyFont="1" applyNumberFormat="1">
      <alignment horizontal="center" readingOrder="0" shrinkToFit="0" vertical="center" wrapText="0"/>
    </xf>
    <xf borderId="8" fillId="0" fontId="4" numFmtId="165" xfId="0" applyAlignment="1" applyBorder="1" applyFont="1" applyNumberFormat="1">
      <alignment horizontal="center" readingOrder="0" shrinkToFit="0" vertical="center" wrapText="0"/>
    </xf>
    <xf borderId="8" fillId="11" fontId="5" numFmtId="0" xfId="0" applyAlignment="1" applyBorder="1" applyFill="1" applyFont="1">
      <alignment readingOrder="0" shrinkToFit="0" vertical="top" wrapText="1"/>
    </xf>
    <xf borderId="8" fillId="0" fontId="5" numFmtId="49" xfId="0" applyAlignment="1" applyBorder="1" applyFont="1" applyNumberFormat="1">
      <alignment horizontal="left" readingOrder="0" shrinkToFit="0" wrapText="1"/>
    </xf>
    <xf borderId="0" fillId="2" fontId="5" numFmtId="0" xfId="0" applyAlignment="1" applyFill="1" applyFont="1">
      <alignment vertical="center"/>
    </xf>
    <xf borderId="8" fillId="0" fontId="5" numFmtId="0" xfId="0" applyAlignment="1" applyBorder="1" applyFont="1">
      <alignment shrinkToFit="0" vertical="top" wrapText="1"/>
    </xf>
    <xf borderId="0" fillId="2" fontId="5" numFmtId="0" xfId="0" applyAlignment="1" applyFill="1" applyFont="1">
      <alignment shrinkToFit="0" vertical="center" wrapText="1"/>
    </xf>
    <xf borderId="8" fillId="0" fontId="4" numFmtId="166" xfId="0" applyAlignment="1" applyBorder="1" applyFont="1" applyNumberFormat="1">
      <alignment horizontal="left" readingOrder="0" shrinkToFit="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readingOrder="0" shrinkToFit="0" vertical="center" wrapText="1"/>
    </xf>
    <xf borderId="8" fillId="0" fontId="4" numFmtId="165" xfId="0" applyAlignment="1" applyBorder="1" applyFont="1" applyNumberFormat="1">
      <alignment horizontal="center" readingOrder="0" shrinkToFit="0" vertical="center" wrapText="0"/>
    </xf>
    <xf borderId="8" fillId="0" fontId="4" numFmtId="0" xfId="0" applyAlignment="1" applyBorder="1" applyFont="1">
      <alignment horizontal="left" shrinkToFit="0" vertical="center" wrapText="0"/>
    </xf>
    <xf borderId="0" fillId="13" fontId="4" numFmtId="0" xfId="0" applyAlignment="1" applyFill="1" applyFont="1">
      <alignment horizontal="left" shrinkToFit="0" vertical="center" wrapText="0"/>
    </xf>
    <xf borderId="0" fillId="13" fontId="5" numFmtId="0" xfId="0" applyAlignment="1" applyFill="1" applyFont="1">
      <alignment vertical="center"/>
    </xf>
    <xf borderId="33" fillId="0" fontId="4" numFmtId="166" xfId="0" applyAlignment="1" applyBorder="1" applyFont="1" applyNumberFormat="1">
      <alignment horizontal="left" readingOrder="0" shrinkToFit="0" vertical="center" wrapText="1"/>
    </xf>
    <xf borderId="33" fillId="0" fontId="4" numFmtId="0" xfId="0" applyAlignment="1" applyBorder="1" applyFont="1">
      <alignment horizontal="center" readingOrder="0" shrinkToFit="0" vertical="center" wrapText="1"/>
    </xf>
    <xf borderId="33" fillId="0" fontId="4" numFmtId="0" xfId="0" applyAlignment="1" applyBorder="1" applyFont="1">
      <alignment readingOrder="0" shrinkToFit="0" vertical="center" wrapText="1"/>
    </xf>
    <xf borderId="33" fillId="0" fontId="4" numFmtId="165" xfId="0" applyAlignment="1" applyBorder="1" applyFont="1" applyNumberFormat="1">
      <alignment horizontal="center" readingOrder="0" shrinkToFit="0" vertical="center" wrapText="0"/>
    </xf>
    <xf borderId="33" fillId="0" fontId="4" numFmtId="0" xfId="0" applyAlignment="1" applyBorder="1" applyFont="1">
      <alignment horizontal="left" shrinkToFit="0" vertical="center" wrapText="0"/>
    </xf>
    <xf borderId="33" fillId="0" fontId="4" numFmtId="0" xfId="0" applyAlignment="1" applyBorder="1" applyFont="1">
      <alignment readingOrder="0" shrinkToFit="0" vertical="top" wrapText="1"/>
    </xf>
    <xf borderId="33" fillId="0" fontId="5" numFmtId="0" xfId="0" applyAlignment="1" applyBorder="1" applyFont="1">
      <alignment readingOrder="0" shrinkToFit="0" wrapText="1"/>
    </xf>
    <xf borderId="8" fillId="0" fontId="10" numFmtId="49" xfId="0" applyAlignment="1" applyBorder="1" applyFont="1" applyNumberFormat="1">
      <alignment readingOrder="0" shrinkToFit="0" vertical="top" wrapText="1"/>
    </xf>
    <xf borderId="8" fillId="0" fontId="12" numFmtId="49" xfId="0" applyAlignment="1" applyBorder="1" applyFont="1" applyNumberFormat="1">
      <alignment readingOrder="0" vertical="top"/>
    </xf>
    <xf borderId="8" fillId="0" fontId="12" numFmtId="49" xfId="0" applyAlignment="1" applyBorder="1" applyFont="1" applyNumberFormat="1">
      <alignment readingOrder="0"/>
    </xf>
    <xf borderId="8" fillId="0" fontId="35" numFmtId="49" xfId="0" applyAlignment="1" applyBorder="1" applyFont="1" applyNumberFormat="1">
      <alignment horizontal="left" readingOrder="0" vertical="top"/>
    </xf>
    <xf borderId="8" fillId="0" fontId="35" numFmtId="0" xfId="0" applyAlignment="1" applyBorder="1" applyFont="1">
      <alignment horizontal="left" readingOrder="0" vertical="top"/>
    </xf>
    <xf borderId="8" fillId="4" fontId="10" numFmtId="49" xfId="0" applyAlignment="1" applyBorder="1" applyFill="1" applyFont="1" applyNumberFormat="1">
      <alignment readingOrder="0" shrinkToFit="0" vertical="top" wrapText="1"/>
    </xf>
    <xf borderId="8" fillId="0" fontId="4" numFmtId="165" xfId="0" applyAlignment="1" applyBorder="1" applyFont="1" applyNumberFormat="1">
      <alignment readingOrder="0" shrinkToFit="0" vertical="center" wrapText="1"/>
    </xf>
    <xf borderId="8" fillId="0" fontId="12" numFmtId="0" xfId="0" applyAlignment="1" applyBorder="1" applyFont="1">
      <alignment readingOrder="0" shrinkToFit="0" wrapText="1"/>
    </xf>
    <xf borderId="8" fillId="0" fontId="10" numFmtId="0" xfId="0" applyAlignment="1" applyBorder="1" applyFont="1">
      <alignment readingOrder="0" shrinkToFit="0" wrapText="1"/>
    </xf>
    <xf borderId="8" fillId="0" fontId="12" numFmtId="49" xfId="0" applyAlignment="1" applyBorder="1" applyFont="1" applyNumberFormat="1">
      <alignment readingOrder="0" shrinkToFit="0" vertical="top" wrapText="1"/>
    </xf>
    <xf borderId="8" fillId="0" fontId="35" numFmtId="0" xfId="0" applyAlignment="1" applyBorder="1" applyFont="1">
      <alignment readingOrder="0" shrinkToFit="0" vertical="top" wrapText="1"/>
    </xf>
    <xf borderId="8" fillId="0" fontId="10" numFmtId="0" xfId="0" applyAlignment="1" applyBorder="1" applyFont="1">
      <alignment readingOrder="0"/>
    </xf>
    <xf borderId="8" fillId="0" fontId="12" numFmtId="49" xfId="0" applyAlignment="1" applyBorder="1" applyFont="1" applyNumberFormat="1">
      <alignment horizontal="left" readingOrder="0" shrinkToFit="0" vertical="top" wrapText="1"/>
    </xf>
    <xf borderId="8" fillId="0" fontId="46" numFmtId="0" xfId="0" applyAlignment="1" applyBorder="1" applyFont="1">
      <alignment readingOrder="0" shrinkToFit="0" vertical="top" wrapText="1"/>
    </xf>
    <xf borderId="8" fillId="0" fontId="10" numFmtId="49" xfId="0" applyAlignment="1" applyBorder="1" applyFont="1" applyNumberFormat="1">
      <alignment horizontal="left" readingOrder="0" shrinkToFit="0" vertical="top" wrapText="1"/>
    </xf>
    <xf borderId="8" fillId="0" fontId="12" numFmtId="49" xfId="0" applyAlignment="1" applyBorder="1" applyFont="1" applyNumberFormat="1">
      <alignment readingOrder="0" shrinkToFit="0" wrapText="1"/>
    </xf>
    <xf borderId="8" fillId="0" fontId="34" numFmtId="0" xfId="0" applyAlignment="1" applyBorder="1" applyFont="1">
      <alignment horizontal="left" readingOrder="0" shrinkToFit="0" vertical="top" wrapText="1"/>
    </xf>
    <xf borderId="8" fillId="0" fontId="10" numFmtId="165" xfId="0" applyAlignment="1" applyBorder="1" applyFont="1" applyNumberFormat="1">
      <alignment readingOrder="0"/>
    </xf>
    <xf borderId="8" fillId="0" fontId="10" numFmtId="49" xfId="0" applyAlignment="1" applyBorder="1" applyFont="1" applyNumberFormat="1">
      <alignment readingOrder="0" shrinkToFit="0" wrapText="1"/>
    </xf>
    <xf borderId="8" fillId="0" fontId="41" numFmtId="0" xfId="0" applyAlignment="1" applyBorder="1" applyFont="1">
      <alignment horizontal="left" readingOrder="0" shrinkToFit="0" wrapText="1"/>
    </xf>
    <xf borderId="8" fillId="0" fontId="41" numFmtId="49" xfId="0" applyAlignment="1" applyBorder="1" applyFont="1" applyNumberFormat="1">
      <alignment readingOrder="0" shrinkToFit="0" vertical="top" wrapText="1"/>
    </xf>
    <xf borderId="8" fillId="0" fontId="4" numFmtId="0" xfId="0" applyAlignment="1" applyBorder="1" applyFont="1">
      <alignment horizontal="left" readingOrder="0" shrinkToFit="0" vertical="top" wrapText="0"/>
    </xf>
    <xf borderId="8" fillId="4" fontId="5" numFmtId="0" xfId="0" applyAlignment="1" applyBorder="1" applyFill="1" applyFont="1">
      <alignment readingOrder="0" shrinkToFit="0" vertical="center" wrapText="1"/>
    </xf>
    <xf borderId="8" fillId="0" fontId="4" numFmtId="167" xfId="0" applyAlignment="1" applyBorder="1" applyFont="1" applyNumberFormat="1">
      <alignment readingOrder="0" shrinkToFit="0" vertical="center" wrapText="0"/>
    </xf>
    <xf borderId="8" fillId="0" fontId="28" numFmtId="167" xfId="0" applyAlignment="1" applyBorder="1" applyFont="1" applyNumberFormat="1">
      <alignment readingOrder="0"/>
    </xf>
    <xf borderId="8" fillId="0" fontId="32" numFmtId="0" xfId="0" applyAlignment="1" applyBorder="1" applyFont="1">
      <alignment readingOrder="0" shrinkToFit="0" vertical="top" wrapText="1"/>
    </xf>
    <xf borderId="8" fillId="0" fontId="10" numFmtId="49" xfId="0" applyAlignment="1" applyBorder="1" applyFont="1" applyNumberFormat="1">
      <alignment readingOrder="0" vertical="top"/>
    </xf>
    <xf borderId="8" fillId="0" fontId="12" numFmtId="0" xfId="0" applyAlignment="1" applyBorder="1" applyFont="1">
      <alignment readingOrder="0" vertical="top"/>
    </xf>
    <xf borderId="8" fillId="0" fontId="32" numFmtId="0" xfId="0" applyAlignment="1" applyBorder="1" applyFont="1">
      <alignment readingOrder="0" vertical="top"/>
    </xf>
    <xf borderId="0" fillId="0" fontId="4" numFmtId="0" xfId="0" applyAlignment="1" applyFont="1">
      <alignment horizontal="left" readingOrder="0" shrinkToFit="0" vertical="top" wrapText="0"/>
    </xf>
    <xf borderId="8" fillId="4" fontId="12" numFmtId="49" xfId="0" applyAlignment="1" applyBorder="1" applyFill="1" applyFont="1" applyNumberFormat="1">
      <alignment readingOrder="0"/>
    </xf>
    <xf borderId="8" fillId="2" fontId="5" numFmtId="0" xfId="0" applyAlignment="1" applyBorder="1" applyFill="1" applyFont="1">
      <alignment vertical="center"/>
    </xf>
    <xf borderId="8" fillId="0" fontId="32" numFmtId="49" xfId="0" applyAlignment="1" applyBorder="1" applyFont="1" applyNumberFormat="1">
      <alignment readingOrder="0" vertical="top"/>
    </xf>
    <xf borderId="8" fillId="0" fontId="10" numFmtId="0" xfId="0" applyAlignment="1" applyBorder="1" applyFont="1">
      <alignment readingOrder="0" vertical="top"/>
    </xf>
    <xf borderId="8" fillId="4" fontId="10" numFmtId="49" xfId="0" applyAlignment="1" applyBorder="1" applyFill="1" applyFont="1" applyNumberFormat="1">
      <alignment readingOrder="0"/>
    </xf>
    <xf borderId="8" fillId="4" fontId="5" numFmtId="0" xfId="0" applyAlignment="1" applyBorder="1" applyFill="1" applyFont="1">
      <alignment horizontal="center" shrinkToFit="0" vertical="center" wrapText="1"/>
    </xf>
    <xf borderId="8" fillId="4" fontId="5" numFmtId="0" xfId="0" applyAlignment="1" applyBorder="1" applyFill="1" applyFont="1">
      <alignment shrinkToFit="0" vertical="center" wrapText="1"/>
    </xf>
    <xf borderId="8" fillId="0" fontId="46" numFmtId="49" xfId="0" applyAlignment="1" applyBorder="1" applyFont="1" applyNumberFormat="1">
      <alignment readingOrder="0" shrinkToFit="0" vertical="top" wrapText="1"/>
    </xf>
    <xf borderId="8" fillId="0" fontId="47" numFmtId="0" xfId="0" applyAlignment="1" applyBorder="1" applyFont="1">
      <alignment readingOrder="0" shrinkToFit="0" wrapText="1"/>
    </xf>
    <xf borderId="8" fillId="0" fontId="47" numFmtId="49" xfId="0" applyAlignment="1" applyBorder="1" applyFont="1" applyNumberFormat="1">
      <alignment readingOrder="0" shrinkToFit="0" vertical="top" wrapText="1"/>
    </xf>
    <xf borderId="8" fillId="0" fontId="48" numFmtId="49" xfId="0" applyAlignment="1" applyBorder="1" applyFont="1" applyNumberFormat="1">
      <alignment horizontal="left" readingOrder="0" shrinkToFit="0" vertical="top" wrapText="1"/>
    </xf>
    <xf borderId="8" fillId="0" fontId="49" numFmtId="0" xfId="0" applyAlignment="1" applyBorder="1" applyFont="1">
      <alignment horizontal="left" readingOrder="0" shrinkToFit="0" vertical="top" wrapText="1"/>
    </xf>
    <xf borderId="8" fillId="0" fontId="48" numFmtId="49" xfId="0" applyAlignment="1" applyBorder="1" applyFont="1" applyNumberFormat="1">
      <alignment readingOrder="0" shrinkToFit="0" vertical="top" wrapText="1"/>
    </xf>
    <xf borderId="8" fillId="0" fontId="50" numFmtId="49" xfId="0" applyAlignment="1" applyBorder="1" applyFont="1" applyNumberFormat="1">
      <alignment horizontal="left" readingOrder="0" shrinkToFit="0" vertical="top" wrapText="1"/>
    </xf>
    <xf borderId="8" fillId="11" fontId="48" numFmtId="0" xfId="0" applyAlignment="1" applyBorder="1" applyFill="1" applyFont="1">
      <alignment horizontal="left" readingOrder="0" shrinkToFit="0" vertical="top" wrapText="1"/>
    </xf>
    <xf borderId="8" fillId="0" fontId="48" numFmtId="0" xfId="0" applyAlignment="1" applyBorder="1" applyFont="1">
      <alignment horizontal="left" readingOrder="0" shrinkToFit="0" vertical="top" wrapText="1"/>
    </xf>
    <xf borderId="8" fillId="0" fontId="50" numFmtId="0" xfId="0" applyAlignment="1" applyBorder="1" applyFont="1">
      <alignment readingOrder="0" shrinkToFit="0" vertical="top" wrapText="1"/>
    </xf>
    <xf borderId="8" fillId="4" fontId="5" numFmtId="0" xfId="0" applyAlignment="1" applyBorder="1" applyFill="1" applyFont="1">
      <alignment readingOrder="0" shrinkToFit="0" vertical="center" wrapText="1"/>
    </xf>
    <xf borderId="8" fillId="4" fontId="12" numFmtId="49" xfId="0" applyAlignment="1" applyBorder="1" applyFill="1" applyFont="1" applyNumberFormat="1">
      <alignment readingOrder="0" shrinkToFit="0" wrapText="1"/>
    </xf>
    <xf borderId="8" fillId="0" fontId="51" numFmtId="49" xfId="0" applyAlignment="1" applyBorder="1" applyFont="1" applyNumberFormat="1">
      <alignment horizontal="left" readingOrder="0" shrinkToFit="0" wrapText="1"/>
    </xf>
    <xf borderId="8" fillId="0" fontId="41" numFmtId="0" xfId="0" applyAlignment="1" applyBorder="1" applyFont="1">
      <alignment horizontal="left" readingOrder="0" shrinkToFit="0" wrapText="1"/>
    </xf>
    <xf borderId="8" fillId="0" fontId="34" numFmtId="49" xfId="0" applyAlignment="1" applyBorder="1" applyFont="1" applyNumberFormat="1">
      <alignment readingOrder="0" shrinkToFit="0" wrapText="1"/>
    </xf>
    <xf borderId="8" fillId="0" fontId="4" numFmtId="0" xfId="0" applyAlignment="1" applyBorder="1" applyFont="1">
      <alignment horizontal="right" readingOrder="0" shrinkToFit="0" wrapText="1"/>
    </xf>
    <xf borderId="8" fillId="0" fontId="41" numFmtId="0" xfId="0" applyAlignment="1" applyBorder="1" applyFont="1">
      <alignment readingOrder="0" shrinkToFit="0" wrapText="1"/>
    </xf>
    <xf borderId="8" fillId="0" fontId="34" numFmtId="49" xfId="0" applyAlignment="1" applyBorder="1" applyFont="1" applyNumberFormat="1">
      <alignment horizontal="left" readingOrder="0" shrinkToFit="0" vertical="top" wrapText="1"/>
    </xf>
    <xf borderId="8" fillId="0" fontId="34" numFmtId="49" xfId="0" applyAlignment="1" applyBorder="1" applyFont="1" applyNumberFormat="1">
      <alignment readingOrder="0" shrinkToFit="0" vertical="top" wrapText="1"/>
    </xf>
    <xf borderId="8" fillId="0" fontId="4" numFmtId="167" xfId="0" applyAlignment="1" applyBorder="1" applyFont="1" applyNumberFormat="1">
      <alignment horizontal="center" readingOrder="0" shrinkToFit="0" vertical="center" wrapText="0"/>
    </xf>
    <xf borderId="8" fillId="0" fontId="52" numFmtId="49" xfId="0" applyAlignment="1" applyBorder="1" applyFont="1" applyNumberFormat="1">
      <alignment horizontal="left" readingOrder="0" shrinkToFit="0" vertical="top" wrapText="1"/>
    </xf>
    <xf borderId="8" fillId="0" fontId="53" numFmtId="0" xfId="0" applyAlignment="1" applyBorder="1" applyFont="1">
      <alignment horizontal="left" readingOrder="0" shrinkToFit="0" vertical="top" wrapText="1"/>
    </xf>
    <xf borderId="8" fillId="0" fontId="50" numFmtId="0" xfId="0" applyAlignment="1" applyBorder="1" applyFont="1">
      <alignment horizontal="left" readingOrder="0" shrinkToFit="0" wrapText="1"/>
    </xf>
    <xf borderId="8" fillId="0" fontId="53" numFmtId="0" xfId="0" applyAlignment="1" applyBorder="1" applyFont="1">
      <alignment readingOrder="0" shrinkToFit="0" vertical="top" wrapText="1"/>
    </xf>
    <xf borderId="8" fillId="0" fontId="53" numFmtId="49" xfId="0" applyAlignment="1" applyBorder="1" applyFont="1" applyNumberFormat="1">
      <alignment readingOrder="0" shrinkToFit="0" vertical="top" wrapText="1"/>
    </xf>
    <xf borderId="8" fillId="0" fontId="4" numFmtId="165" xfId="0" applyAlignment="1" applyBorder="1" applyFont="1" applyNumberFormat="1">
      <alignment shrinkToFit="0" vertical="center" wrapText="0"/>
    </xf>
    <xf borderId="8" fillId="0" fontId="32" numFmtId="49" xfId="0" applyAlignment="1" applyBorder="1" applyFont="1" applyNumberFormat="1">
      <alignment horizontal="left" readingOrder="0" shrinkToFit="0" vertical="top" wrapText="1"/>
    </xf>
    <xf borderId="8" fillId="0" fontId="50" numFmtId="0" xfId="0" applyAlignment="1" applyBorder="1" applyFont="1">
      <alignment horizontal="left" readingOrder="0" shrinkToFit="0" vertical="top" wrapText="1"/>
    </xf>
    <xf borderId="8" fillId="0" fontId="35" numFmtId="0" xfId="0" applyAlignment="1" applyBorder="1" applyFont="1">
      <alignment horizontal="left" readingOrder="0" shrinkToFit="0" vertical="top" wrapText="1"/>
    </xf>
    <xf borderId="8" fillId="0" fontId="28" numFmtId="49" xfId="0" applyAlignment="1" applyBorder="1" applyFont="1" applyNumberFormat="1">
      <alignment readingOrder="0" shrinkToFit="0" vertical="top" wrapText="1"/>
    </xf>
    <xf borderId="8" fillId="0" fontId="28" numFmtId="0" xfId="0" applyAlignment="1" applyBorder="1" applyFont="1">
      <alignment readingOrder="0" shrinkToFit="0" vertical="top" wrapText="1"/>
    </xf>
    <xf borderId="0" fillId="0" fontId="12" numFmtId="166" xfId="0" applyAlignment="1" applyFont="1" applyNumberFormat="1">
      <alignment horizontal="center" readingOrder="0" shrinkToFit="0" vertical="top" wrapText="1"/>
    </xf>
    <xf borderId="8" fillId="0" fontId="54" numFmtId="0" xfId="0" applyAlignment="1" applyBorder="1" applyFont="1">
      <alignment readingOrder="0" shrinkToFit="0" vertical="top" wrapText="1"/>
    </xf>
    <xf borderId="8" fillId="0" fontId="12" numFmtId="166" xfId="0" applyAlignment="1" applyBorder="1" applyFont="1" applyNumberFormat="1">
      <alignment horizontal="center" readingOrder="0" shrinkToFit="0" vertical="top" wrapText="1"/>
    </xf>
    <xf borderId="0" fillId="0" fontId="12" numFmtId="167" xfId="0" applyAlignment="1" applyFont="1" applyNumberFormat="1">
      <alignment horizontal="center" readingOrder="0" shrinkToFit="0" vertical="top" wrapText="1"/>
    </xf>
    <xf borderId="8" fillId="0" fontId="12" numFmtId="167" xfId="0" applyAlignment="1" applyBorder="1" applyFont="1" applyNumberFormat="1">
      <alignment horizontal="center" readingOrder="0" shrinkToFit="0" vertical="top" wrapText="1"/>
    </xf>
    <xf borderId="0" fillId="0" fontId="4" numFmtId="0" xfId="0" applyAlignment="1" applyFont="1">
      <alignment shrinkToFit="0" vertical="center" wrapText="0"/>
    </xf>
    <xf borderId="8" fillId="0" fontId="55" numFmtId="0" xfId="0" applyAlignment="1" applyBorder="1" applyFont="1">
      <alignment horizontal="left" readingOrder="0" shrinkToFit="0" vertical="center" wrapText="0"/>
    </xf>
    <xf borderId="8" fillId="0" fontId="28" numFmtId="49" xfId="0" applyAlignment="1" applyBorder="1" applyFont="1" applyNumberFormat="1">
      <alignment horizontal="left" readingOrder="0" shrinkToFit="0" vertical="top" wrapText="1"/>
    </xf>
    <xf borderId="8" fillId="0" fontId="54" numFmtId="49" xfId="0" applyAlignment="1" applyBorder="1" applyFont="1" applyNumberFormat="1">
      <alignment readingOrder="0" shrinkToFit="0" vertical="top" wrapText="1"/>
    </xf>
    <xf borderId="8" fillId="0" fontId="5" numFmtId="49" xfId="0" applyAlignment="1" applyBorder="1" applyFont="1" applyNumberFormat="1">
      <alignment readingOrder="0"/>
    </xf>
    <xf borderId="8" fillId="0" fontId="5" numFmtId="49" xfId="0" applyAlignment="1" applyBorder="1" applyFont="1" applyNumberFormat="1">
      <alignment horizontal="left" readingOrder="0"/>
    </xf>
    <xf borderId="8" fillId="0" fontId="12" numFmtId="0" xfId="0" applyAlignment="1" applyBorder="1" applyFont="1">
      <alignment horizontal="center" readingOrder="0" vertical="center"/>
    </xf>
    <xf borderId="8" fillId="0" fontId="12" numFmtId="0" xfId="0" applyAlignment="1" applyBorder="1" applyFont="1">
      <alignment horizontal="center" readingOrder="0"/>
    </xf>
    <xf borderId="8" fillId="0" fontId="32" numFmtId="0" xfId="0" applyAlignment="1" applyBorder="1" applyFont="1">
      <alignment readingOrder="0" shrinkToFit="0" wrapText="1"/>
    </xf>
    <xf borderId="8" fillId="0" fontId="56" numFmtId="0" xfId="0" applyAlignment="1" applyBorder="1" applyFont="1">
      <alignment horizontal="left" readingOrder="0" shrinkToFit="0" vertical="top" wrapText="1"/>
    </xf>
    <xf borderId="8" fillId="0" fontId="1" numFmtId="49" xfId="0" applyAlignment="1" applyBorder="1" applyFont="1" applyNumberFormat="1">
      <alignment readingOrder="0" shrinkToFit="0" vertical="top" wrapText="1"/>
    </xf>
    <xf borderId="8" fillId="0" fontId="32" numFmtId="49" xfId="0" applyAlignment="1" applyBorder="1" applyFont="1" applyNumberFormat="1">
      <alignment readingOrder="0" shrinkToFit="0" vertical="top" wrapText="1"/>
    </xf>
    <xf borderId="8" fillId="0" fontId="28" numFmtId="165" xfId="0" applyAlignment="1" applyBorder="1" applyFont="1" applyNumberFormat="1">
      <alignment horizontal="center" readingOrder="0" vertical="center"/>
    </xf>
    <xf borderId="8" fillId="0" fontId="41" numFmtId="49" xfId="0" applyAlignment="1" applyBorder="1" applyFont="1" applyNumberFormat="1">
      <alignment readingOrder="0" shrinkToFit="0" vertical="top" wrapText="1"/>
    </xf>
    <xf borderId="0" fillId="0" fontId="28" numFmtId="165" xfId="0" applyAlignment="1" applyFont="1" applyNumberFormat="1">
      <alignment horizontal="center" readingOrder="0" vertical="center"/>
    </xf>
    <xf borderId="8" fillId="0" fontId="28" numFmtId="0" xfId="0" applyAlignment="1" applyBorder="1" applyFont="1">
      <alignment horizontal="center" readingOrder="0" shrinkToFit="0" vertical="center" wrapText="1"/>
    </xf>
    <xf borderId="8" fillId="0" fontId="34" numFmtId="49" xfId="0" applyAlignment="1" applyBorder="1" applyFont="1" applyNumberFormat="1">
      <alignment readingOrder="0" shrinkToFit="0" vertical="top" wrapText="1"/>
    </xf>
    <xf borderId="8" fillId="0" fontId="41" numFmtId="0" xfId="0" applyAlignment="1" applyBorder="1" applyFont="1">
      <alignment horizontal="left" readingOrder="0" shrinkToFit="0" vertical="top" wrapText="1"/>
    </xf>
    <xf borderId="8" fillId="0" fontId="52" numFmtId="0" xfId="0" applyAlignment="1" applyBorder="1" applyFont="1">
      <alignment readingOrder="0" shrinkToFit="0" vertical="top" wrapText="1"/>
    </xf>
    <xf borderId="8" fillId="0" fontId="57" numFmtId="49" xfId="0" applyAlignment="1" applyBorder="1" applyFont="1" applyNumberFormat="1">
      <alignment readingOrder="0" shrinkToFit="0" vertical="top" wrapText="1"/>
    </xf>
    <xf borderId="8" fillId="0" fontId="12" numFmtId="167" xfId="0" applyAlignment="1" applyBorder="1" applyFont="1" applyNumberFormat="1">
      <alignment horizontal="center" readingOrder="0" shrinkToFit="0" wrapText="1"/>
    </xf>
    <xf borderId="8" fillId="0" fontId="57" numFmtId="49" xfId="0" applyAlignment="1" applyBorder="1" applyFont="1" applyNumberFormat="1">
      <alignment horizontal="left" readingOrder="0" shrinkToFit="0" vertical="top" wrapText="1"/>
    </xf>
    <xf borderId="8" fillId="0" fontId="58" numFmtId="49" xfId="0" applyAlignment="1" applyBorder="1" applyFont="1" applyNumberFormat="1">
      <alignment readingOrder="0" shrinkToFit="0" vertical="top" wrapText="1"/>
    </xf>
    <xf borderId="8" fillId="4" fontId="12" numFmtId="49" xfId="0" applyAlignment="1" applyBorder="1" applyFill="1" applyFont="1" applyNumberFormat="1">
      <alignment horizontal="left" readingOrder="0"/>
    </xf>
    <xf borderId="8" fillId="0" fontId="28" numFmtId="165" xfId="0" applyAlignment="1" applyBorder="1" applyFont="1" applyNumberFormat="1">
      <alignment readingOrder="0"/>
    </xf>
    <xf borderId="8" fillId="0" fontId="41" numFmtId="0" xfId="0" applyAlignment="1" applyBorder="1" applyFont="1">
      <alignment horizontal="left" readingOrder="0" shrinkToFit="0" vertical="top" wrapText="1"/>
    </xf>
    <xf borderId="0" fillId="0" fontId="12" numFmtId="0" xfId="0" applyAlignment="1" applyFont="1">
      <alignment horizontal="center" readingOrder="0" vertical="center"/>
    </xf>
    <xf borderId="8" fillId="0" fontId="46" numFmtId="0" xfId="0" applyAlignment="1" applyBorder="1" applyFont="1">
      <alignment horizontal="left" readingOrder="0" shrinkToFit="0" wrapText="1"/>
    </xf>
    <xf borderId="8" fillId="0" fontId="28" numFmtId="0" xfId="0" applyAlignment="1" applyBorder="1" applyFont="1">
      <alignment readingOrder="0" shrinkToFit="0" wrapText="1"/>
    </xf>
    <xf borderId="8" fillId="0" fontId="54" numFmtId="0" xfId="0" applyAlignment="1" applyBorder="1" applyFont="1">
      <alignment readingOrder="0" shrinkToFit="0" wrapText="1"/>
    </xf>
    <xf borderId="8" fillId="0" fontId="33" numFmtId="49" xfId="0" applyAlignment="1" applyBorder="1" applyFont="1" applyNumberFormat="1">
      <alignment horizontal="left" readingOrder="0" shrinkToFit="0" vertical="top" wrapText="1"/>
    </xf>
    <xf borderId="8" fillId="0" fontId="47" numFmtId="0" xfId="0" applyAlignment="1" applyBorder="1" applyFont="1">
      <alignment readingOrder="0" shrinkToFit="0" vertical="top" wrapText="1"/>
    </xf>
    <xf borderId="8" fillId="0" fontId="32" numFmtId="0" xfId="0" applyAlignment="1" applyBorder="1" applyFont="1">
      <alignment vertical="top"/>
    </xf>
    <xf borderId="0" fillId="0" fontId="4" numFmtId="0" xfId="0" applyAlignment="1" applyFont="1">
      <alignment horizontal="center" readingOrder="0" shrinkToFit="0" vertical="top" wrapText="1"/>
    </xf>
    <xf borderId="8" fillId="0" fontId="32" numFmtId="0" xfId="0" applyAlignment="1" applyBorder="1" applyFont="1">
      <alignment horizontal="left" readingOrder="0" shrinkToFit="0" vertical="top" wrapText="1"/>
    </xf>
    <xf borderId="8" fillId="0" fontId="59" numFmtId="49" xfId="0" applyAlignment="1" applyBorder="1" applyFont="1" applyNumberFormat="1">
      <alignment horizontal="left" readingOrder="0" shrinkToFit="0" vertical="top" wrapText="1"/>
    </xf>
    <xf borderId="8" fillId="0" fontId="59" numFmtId="0" xfId="0" applyAlignment="1" applyBorder="1" applyFont="1">
      <alignment horizontal="left" readingOrder="0" shrinkToFit="0" vertical="top" wrapText="1"/>
    </xf>
    <xf borderId="8" fillId="4" fontId="12" numFmtId="0" xfId="0" applyAlignment="1" applyBorder="1" applyFill="1" applyFont="1">
      <alignment readingOrder="0" shrinkToFit="0" vertical="top" wrapText="1"/>
    </xf>
    <xf borderId="8" fillId="0" fontId="60" numFmtId="0" xfId="0" applyAlignment="1" applyBorder="1" applyFont="1">
      <alignment readingOrder="0" shrinkToFit="0" vertical="top" wrapText="1"/>
    </xf>
    <xf borderId="8" fillId="0" fontId="0" numFmtId="0" xfId="0" applyAlignment="1" applyBorder="1" applyFont="1">
      <alignment readingOrder="0" shrinkToFit="0" vertical="top" wrapText="1"/>
    </xf>
    <xf borderId="8" fillId="0" fontId="4" numFmtId="166" xfId="0" applyAlignment="1" applyBorder="1" applyFont="1" applyNumberFormat="1">
      <alignment horizontal="center" readingOrder="0" shrinkToFit="0" vertical="center" wrapText="1"/>
    </xf>
    <xf borderId="8" fillId="0" fontId="28" numFmtId="165" xfId="0" applyAlignment="1" applyBorder="1" applyFont="1" applyNumberFormat="1">
      <alignment horizontal="center" readingOrder="0" shrinkToFit="0" vertical="center" wrapText="1"/>
    </xf>
    <xf borderId="8" fillId="0" fontId="4" numFmtId="0" xfId="0" applyAlignment="1" applyBorder="1" applyFont="1">
      <alignment readingOrder="0" shrinkToFit="0" vertical="center" wrapText="1"/>
    </xf>
    <xf borderId="8" fillId="11" fontId="12" numFmtId="0" xfId="0" applyAlignment="1" applyBorder="1" applyFill="1" applyFont="1">
      <alignment readingOrder="0" shrinkToFit="0" wrapText="1"/>
    </xf>
    <xf borderId="8" fillId="0" fontId="34" numFmtId="0" xfId="0" applyAlignment="1" applyBorder="1" applyFont="1">
      <alignment readingOrder="0" shrinkToFit="0" wrapText="1"/>
    </xf>
    <xf borderId="8" fillId="0" fontId="41" numFmtId="49" xfId="0" applyAlignment="1" applyBorder="1" applyFont="1" applyNumberFormat="1">
      <alignment readingOrder="0" shrinkToFit="0" wrapText="1"/>
    </xf>
    <xf borderId="8" fillId="4" fontId="41" numFmtId="0" xfId="0" applyAlignment="1" applyBorder="1" applyFill="1" applyFont="1">
      <alignment horizontal="left" readingOrder="0" shrinkToFit="0" wrapText="1"/>
    </xf>
    <xf borderId="8" fillId="4" fontId="12" numFmtId="49" xfId="0" applyAlignment="1" applyBorder="1" applyFill="1" applyFont="1" applyNumberFormat="1">
      <alignment horizontal="left" readingOrder="0" shrinkToFit="0" wrapText="1"/>
    </xf>
    <xf borderId="25" fillId="0" fontId="4" numFmtId="0" xfId="0" applyAlignment="1" applyBorder="1" applyFont="1">
      <alignment horizontal="left" shrinkToFit="0" vertical="center" wrapText="1"/>
    </xf>
    <xf borderId="8" fillId="0" fontId="51" numFmtId="49" xfId="0" applyAlignment="1" applyBorder="1" applyFont="1" applyNumberFormat="1">
      <alignment horizontal="left" readingOrder="0" shrinkToFit="0" vertical="top" wrapText="1"/>
    </xf>
    <xf borderId="25" fillId="0" fontId="4" numFmtId="0" xfId="0" applyAlignment="1" applyBorder="1" applyFont="1">
      <alignment horizontal="left" shrinkToFit="0" vertical="center" wrapText="0"/>
    </xf>
    <xf borderId="8" fillId="0" fontId="10" numFmtId="49" xfId="0" applyAlignment="1" applyBorder="1" applyFont="1" applyNumberFormat="1">
      <alignment readingOrder="0"/>
    </xf>
    <xf borderId="8" fillId="0" fontId="34" numFmtId="0" xfId="0" applyAlignment="1" applyBorder="1" applyFont="1">
      <alignment horizontal="left" readingOrder="0" shrinkToFit="0" wrapText="1"/>
    </xf>
    <xf borderId="0" fillId="0" fontId="4" numFmtId="165" xfId="0" applyAlignment="1" applyFont="1" applyNumberFormat="1">
      <alignment readingOrder="0" shrinkToFit="0" vertical="center" wrapText="0"/>
    </xf>
    <xf borderId="0" fillId="0" fontId="10" numFmtId="165" xfId="0" applyAlignment="1" applyFont="1" applyNumberFormat="1">
      <alignment readingOrder="0" vertical="top"/>
    </xf>
    <xf borderId="8" fillId="0" fontId="10" numFmtId="165" xfId="0" applyAlignment="1" applyBorder="1" applyFont="1" applyNumberFormat="1">
      <alignment readingOrder="0" vertical="top"/>
    </xf>
    <xf borderId="0" fillId="0" fontId="5" numFmtId="0" xfId="0" applyFont="1"/>
    <xf borderId="8" fillId="0" fontId="61" numFmtId="0" xfId="0" applyAlignment="1" applyBorder="1" applyFont="1">
      <alignment readingOrder="0" shrinkToFit="0" wrapText="1"/>
    </xf>
    <xf borderId="8" fillId="0" fontId="46" numFmtId="49" xfId="0" applyAlignment="1" applyBorder="1" applyFont="1" applyNumberFormat="1">
      <alignment readingOrder="0"/>
    </xf>
    <xf borderId="8" fillId="0" fontId="41" numFmtId="0" xfId="0" applyAlignment="1" applyBorder="1" applyFont="1">
      <alignment readingOrder="0" vertical="top"/>
    </xf>
    <xf borderId="8" fillId="0" fontId="46" numFmtId="49" xfId="0" applyAlignment="1" applyBorder="1" applyFont="1" applyNumberFormat="1">
      <alignment readingOrder="0" shrinkToFit="0" wrapText="1"/>
    </xf>
    <xf borderId="8" fillId="4" fontId="47" numFmtId="49" xfId="0" applyAlignment="1" applyBorder="1" applyFill="1" applyFont="1" applyNumberFormat="1">
      <alignment readingOrder="0" shrinkToFit="0" wrapText="1"/>
    </xf>
    <xf borderId="8" fillId="4" fontId="46" numFmtId="0" xfId="0" applyAlignment="1" applyBorder="1" applyFill="1" applyFont="1">
      <alignment readingOrder="0" shrinkToFit="0" wrapText="1"/>
    </xf>
    <xf borderId="8" fillId="4" fontId="10" numFmtId="0" xfId="0" applyAlignment="1" applyBorder="1" applyFill="1" applyFont="1">
      <alignment horizontal="center" readingOrder="0" shrinkToFit="0" wrapText="1"/>
    </xf>
    <xf borderId="8" fillId="0" fontId="12" numFmtId="0" xfId="0" applyAlignment="1" applyBorder="1" applyFont="1">
      <alignment horizontal="left" readingOrder="0" shrinkToFit="0" vertical="top" wrapText="1"/>
    </xf>
    <xf borderId="8" fillId="0" fontId="52" numFmtId="167" xfId="0" applyAlignment="1" applyBorder="1" applyFont="1" applyNumberFormat="1">
      <alignment readingOrder="0"/>
    </xf>
    <xf borderId="8" fillId="0" fontId="10" numFmtId="0" xfId="0" applyAlignment="1" applyBorder="1" applyFont="1">
      <alignment horizontal="left" readingOrder="0" shrinkToFit="0" vertical="top" wrapText="1"/>
    </xf>
    <xf borderId="8" fillId="0" fontId="46" numFmtId="0" xfId="0" applyAlignment="1" applyBorder="1" applyFont="1">
      <alignment horizontal="left" readingOrder="0" shrinkToFit="0" vertical="top" wrapText="1"/>
    </xf>
    <xf borderId="8" fillId="0" fontId="32" numFmtId="0" xfId="0" applyAlignment="1" applyBorder="1" applyFont="1">
      <alignment shrinkToFit="0" vertical="top" wrapText="1"/>
    </xf>
    <xf borderId="8" fillId="0" fontId="4" numFmtId="0" xfId="0" applyAlignment="1" applyBorder="1" applyFont="1">
      <alignment shrinkToFit="0" vertical="center" wrapText="0"/>
    </xf>
    <xf borderId="8" fillId="0" fontId="5" numFmtId="0" xfId="0" applyAlignment="1" applyBorder="1" applyFont="1">
      <alignment readingOrder="0" shrinkToFit="0" vertical="center" wrapText="0"/>
    </xf>
    <xf borderId="8" fillId="0" fontId="10" numFmtId="165" xfId="0" applyAlignment="1" applyBorder="1" applyFont="1" applyNumberFormat="1">
      <alignment horizontal="center" readingOrder="0" vertical="center"/>
    </xf>
    <xf borderId="8" fillId="0" fontId="12" numFmtId="0" xfId="0" applyAlignment="1" applyBorder="1" applyFont="1">
      <alignment readingOrder="0"/>
    </xf>
    <xf borderId="8" fillId="0" fontId="4" numFmtId="166" xfId="0" applyAlignment="1" applyBorder="1" applyFont="1" applyNumberFormat="1">
      <alignment readingOrder="0" shrinkToFit="0" vertical="center" wrapText="0"/>
    </xf>
    <xf borderId="8" fillId="0" fontId="59" numFmtId="0" xfId="0" applyAlignment="1" applyBorder="1" applyFont="1">
      <alignment readingOrder="0" shrinkToFit="0" vertical="top" wrapText="1"/>
    </xf>
    <xf borderId="8" fillId="0" fontId="0" numFmtId="0" xfId="0" applyAlignment="1" applyBorder="1" applyFont="1">
      <alignment horizontal="left" readingOrder="0" shrinkToFit="0" vertical="top" wrapText="1"/>
    </xf>
    <xf borderId="8" fillId="0" fontId="62" numFmtId="0" xfId="0" applyAlignment="1" applyBorder="1" applyFont="1">
      <alignment horizontal="left" readingOrder="0" shrinkToFit="0" vertical="top" wrapText="1"/>
    </xf>
    <xf borderId="8" fillId="0" fontId="4" numFmtId="166" xfId="0" applyAlignment="1" applyBorder="1" applyFont="1" applyNumberFormat="1">
      <alignment horizontal="left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8" fillId="0" fontId="41" numFmtId="49" xfId="0" applyAlignment="1" applyBorder="1" applyFont="1" applyNumberFormat="1">
      <alignment shrinkToFit="0" vertical="top" wrapText="1"/>
    </xf>
    <xf borderId="8" fillId="0" fontId="4" numFmtId="0" xfId="0" applyAlignment="1" applyBorder="1" applyFont="1">
      <alignment shrinkToFit="0" vertical="top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FF5D5D"/>
          <bgColor rgb="FFFF5D5D"/>
        </patternFill>
      </fill>
      <border/>
    </dxf>
    <dxf>
      <font/>
      <fill>
        <patternFill patternType="solid">
          <fgColor rgb="FF75B44A"/>
          <bgColor rgb="FF75B44A"/>
        </patternFill>
      </fill>
      <border/>
    </dxf>
    <dxf>
      <font/>
      <fill>
        <patternFill patternType="solid">
          <fgColor rgb="FFE9BC4D"/>
          <bgColor rgb="FFE9BC4D"/>
        </patternFill>
      </fill>
      <border/>
    </dxf>
  </dxfs>
  <tableStyles count="1">
    <tableStyle count="3" pivot="0" name="Описание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619125</xdr:colOff>
      <xdr:row>17</xdr:row>
      <xdr:rowOff>28575</xdr:rowOff>
    </xdr:from>
    <xdr:ext cx="1362075" cy="1133475"/>
    <xdr:sp>
      <xdr:nvSpPr>
        <xdr:cNvPr id="3" name="Shape 3"/>
        <xdr:cNvSpPr/>
      </xdr:nvSpPr>
      <xdr:spPr>
        <a:xfrm>
          <a:off x="4669725" y="3218025"/>
          <a:ext cx="1352550" cy="1123950"/>
        </a:xfrm>
        <a:prstGeom prst="ellipse">
          <a:avLst/>
        </a:prstGeom>
        <a:noFill/>
        <a:ln cap="flat" cmpd="sng" w="9525">
          <a:solidFill>
            <a:srgbClr val="CC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933450</xdr:colOff>
      <xdr:row>12</xdr:row>
      <xdr:rowOff>400050</xdr:rowOff>
    </xdr:from>
    <xdr:ext cx="304800" cy="600075"/>
    <xdr:sp>
      <xdr:nvSpPr>
        <xdr:cNvPr id="4" name="Shape 4"/>
        <xdr:cNvSpPr/>
      </xdr:nvSpPr>
      <xdr:spPr>
        <a:xfrm>
          <a:off x="5198363" y="3484725"/>
          <a:ext cx="295275" cy="590550"/>
        </a:xfrm>
        <a:prstGeom prst="downArrow">
          <a:avLst>
            <a:gd fmla="val 50000" name="adj1"/>
            <a:gd fmla="val 50000" name="adj2"/>
          </a:avLst>
        </a:prstGeom>
        <a:solidFill>
          <a:srgbClr val="E69138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523875</xdr:colOff>
      <xdr:row>3</xdr:row>
      <xdr:rowOff>19050</xdr:rowOff>
    </xdr:from>
    <xdr:ext cx="923925" cy="504825"/>
    <xdr:sp>
      <xdr:nvSpPr>
        <xdr:cNvPr id="5" name="Shape 5"/>
        <xdr:cNvSpPr/>
      </xdr:nvSpPr>
      <xdr:spPr>
        <a:xfrm>
          <a:off x="4888800" y="3532350"/>
          <a:ext cx="914400" cy="495300"/>
        </a:xfrm>
        <a:prstGeom prst="leftArrow">
          <a:avLst>
            <a:gd fmla="val 50000" name="adj1"/>
            <a:gd fmla="val 50000" name="adj2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904875</xdr:colOff>
      <xdr:row>17</xdr:row>
      <xdr:rowOff>180975</xdr:rowOff>
    </xdr:from>
    <xdr:ext cx="3943350" cy="4953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3:P3630" displayName="Table_1" name="Table_1" id="1">
  <tableColumns count="16">
    <tableColumn name="№" id="1"/>
    <tableColumn name="Дата" id="2"/>
    <tableColumn name="№ указания" id="3"/>
    <tableColumn name="Филиал" id="4"/>
    <tableColumn name="Область" id="5"/>
    <tableColumn name="Город/Район" id="6"/>
    <tableColumn name="Объект с адресом" id="7"/>
    <tableColumn name="Категория нарушения" id="8"/>
    <tableColumn name="Описание выявленных нарушений и требования по их устранению" id="9"/>
    <tableColumn name="Ссылка на законодательство" id="10"/>
    <tableColumn name="Срок исполнения" id="11"/>
    <tableColumn name="Статус исполнения" id="12"/>
    <tableColumn name="Примечание" id="13"/>
    <tableColumn name="кто выдал" id="14"/>
    <tableColumn name="кому выдано" id="15"/>
    <tableColumn name="Столбец 1" id="16"/>
  </tableColumns>
  <tableStyleInfo name="Описание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dilet.zan.kz/rus/docs/V1500010907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 outlineLevelRow="1"/>
  <cols>
    <col customWidth="1" min="1" max="1" width="7.14"/>
    <col customWidth="1" min="2" max="2" width="11.71"/>
    <col customWidth="1" min="3" max="3" width="9.57"/>
    <col customWidth="1" min="4" max="4" width="12.0"/>
    <col customWidth="1" min="5" max="5" width="14.29"/>
    <col customWidth="1" min="6" max="6" width="22.43"/>
    <col customWidth="1" min="7" max="7" width="20.86"/>
    <col customWidth="1" min="8" max="8" width="21.29"/>
    <col customWidth="1" min="9" max="9" width="52.43"/>
    <col customWidth="1" min="10" max="10" width="42.43"/>
    <col customWidth="1" min="11" max="11" width="13.71"/>
    <col customWidth="1" min="12" max="12" width="15.29"/>
    <col customWidth="1" min="13" max="13" width="13.29"/>
    <col customWidth="1" min="14" max="14" width="36.43"/>
    <col customWidth="1" min="15" max="15" width="33.0"/>
    <col customWidth="1" min="16" max="35" width="8.71"/>
  </cols>
  <sheetData>
    <row r="1">
      <c r="A1" s="8" t="s">
        <v>7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>
      <c r="A3" s="10" t="s">
        <v>17</v>
      </c>
      <c r="B3" s="10" t="s">
        <v>19</v>
      </c>
      <c r="C3" s="12" t="s">
        <v>20</v>
      </c>
      <c r="D3" s="10" t="s">
        <v>2</v>
      </c>
      <c r="E3" s="10" t="s">
        <v>23</v>
      </c>
      <c r="F3" s="10" t="s">
        <v>25</v>
      </c>
      <c r="G3" s="10" t="s">
        <v>28</v>
      </c>
      <c r="H3" s="10" t="s">
        <v>29</v>
      </c>
      <c r="I3" s="18" t="s">
        <v>30</v>
      </c>
      <c r="J3" s="18" t="s">
        <v>31</v>
      </c>
      <c r="K3" s="10" t="s">
        <v>32</v>
      </c>
      <c r="L3" s="10" t="s">
        <v>33</v>
      </c>
      <c r="M3" s="10" t="s">
        <v>34</v>
      </c>
      <c r="N3" s="18" t="s">
        <v>35</v>
      </c>
      <c r="O3" s="18" t="s">
        <v>36</v>
      </c>
      <c r="P3" s="19" t="s">
        <v>37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>
      <c r="A4" s="23">
        <v>1.0</v>
      </c>
      <c r="B4" s="25">
        <v>46036.0</v>
      </c>
      <c r="C4" s="26">
        <v>1.0</v>
      </c>
      <c r="D4" s="28" t="s">
        <v>39</v>
      </c>
      <c r="E4" s="29" t="s">
        <v>40</v>
      </c>
      <c r="F4" s="29" t="s">
        <v>41</v>
      </c>
      <c r="G4" s="28" t="s">
        <v>41</v>
      </c>
      <c r="H4" s="28" t="s">
        <v>43</v>
      </c>
      <c r="I4" s="33" t="s">
        <v>44</v>
      </c>
      <c r="J4" s="36" t="s">
        <v>47</v>
      </c>
      <c r="K4" s="38" t="s">
        <v>49</v>
      </c>
      <c r="L4" s="28" t="s">
        <v>50</v>
      </c>
      <c r="M4" s="43"/>
      <c r="N4" s="33" t="s">
        <v>54</v>
      </c>
      <c r="O4" s="36" t="s">
        <v>55</v>
      </c>
      <c r="P4" s="4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>
      <c r="A5" s="59">
        <v>2.0</v>
      </c>
      <c r="B5" s="62">
        <v>46036.0</v>
      </c>
      <c r="C5" s="64">
        <v>1.0</v>
      </c>
      <c r="D5" s="68" t="s">
        <v>39</v>
      </c>
      <c r="E5" s="71" t="s">
        <v>40</v>
      </c>
      <c r="F5" s="71" t="s">
        <v>41</v>
      </c>
      <c r="G5" s="68" t="s">
        <v>41</v>
      </c>
      <c r="H5" s="68" t="s">
        <v>43</v>
      </c>
      <c r="I5" s="74" t="s">
        <v>66</v>
      </c>
      <c r="J5" s="78" t="s">
        <v>67</v>
      </c>
      <c r="K5" s="59" t="s">
        <v>49</v>
      </c>
      <c r="L5" s="68" t="s">
        <v>50</v>
      </c>
      <c r="M5" s="83"/>
      <c r="N5" s="74" t="s">
        <v>54</v>
      </c>
      <c r="O5" s="78" t="s">
        <v>55</v>
      </c>
      <c r="P5" s="86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>
      <c r="A6" s="23">
        <v>3.0</v>
      </c>
      <c r="B6" s="25">
        <v>46036.0</v>
      </c>
      <c r="C6" s="26">
        <v>1.0</v>
      </c>
      <c r="D6" s="28" t="s">
        <v>39</v>
      </c>
      <c r="E6" s="29" t="s">
        <v>40</v>
      </c>
      <c r="F6" s="29" t="s">
        <v>41</v>
      </c>
      <c r="G6" s="28" t="s">
        <v>41</v>
      </c>
      <c r="H6" s="28" t="s">
        <v>75</v>
      </c>
      <c r="I6" s="33" t="s">
        <v>77</v>
      </c>
      <c r="J6" s="104" t="s">
        <v>78</v>
      </c>
      <c r="K6" s="23" t="s">
        <v>49</v>
      </c>
      <c r="L6" s="28" t="s">
        <v>50</v>
      </c>
      <c r="M6" s="43"/>
      <c r="N6" s="33" t="s">
        <v>54</v>
      </c>
      <c r="O6" s="36" t="s">
        <v>55</v>
      </c>
      <c r="P6" s="4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>
      <c r="A7" s="23">
        <v>4.0</v>
      </c>
      <c r="B7" s="111">
        <v>46036.0</v>
      </c>
      <c r="C7" s="26">
        <v>1.0</v>
      </c>
      <c r="D7" s="28" t="s">
        <v>39</v>
      </c>
      <c r="E7" s="29" t="s">
        <v>40</v>
      </c>
      <c r="F7" s="29" t="s">
        <v>41</v>
      </c>
      <c r="G7" s="28" t="s">
        <v>41</v>
      </c>
      <c r="H7" s="28" t="s">
        <v>81</v>
      </c>
      <c r="I7" s="33" t="s">
        <v>82</v>
      </c>
      <c r="J7" s="104" t="s">
        <v>83</v>
      </c>
      <c r="K7" s="23" t="s">
        <v>49</v>
      </c>
      <c r="L7" s="28" t="s">
        <v>76</v>
      </c>
      <c r="M7" s="43"/>
      <c r="N7" s="33" t="s">
        <v>54</v>
      </c>
      <c r="O7" s="36" t="s">
        <v>55</v>
      </c>
      <c r="P7" s="4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>
      <c r="A8" s="23">
        <v>5.0</v>
      </c>
      <c r="B8" s="25">
        <v>46036.0</v>
      </c>
      <c r="C8" s="26">
        <v>1.0</v>
      </c>
      <c r="D8" s="28" t="s">
        <v>39</v>
      </c>
      <c r="E8" s="29" t="s">
        <v>40</v>
      </c>
      <c r="F8" s="29" t="s">
        <v>41</v>
      </c>
      <c r="G8" s="28" t="s">
        <v>41</v>
      </c>
      <c r="H8" s="28" t="s">
        <v>87</v>
      </c>
      <c r="I8" s="33" t="s">
        <v>88</v>
      </c>
      <c r="J8" s="104" t="s">
        <v>89</v>
      </c>
      <c r="K8" s="23" t="s">
        <v>49</v>
      </c>
      <c r="L8" s="28" t="s">
        <v>50</v>
      </c>
      <c r="M8" s="43"/>
      <c r="N8" s="33" t="s">
        <v>54</v>
      </c>
      <c r="O8" s="36" t="s">
        <v>55</v>
      </c>
      <c r="P8" s="4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>
      <c r="A9" s="23">
        <v>6.0</v>
      </c>
      <c r="B9" s="111">
        <v>46037.0</v>
      </c>
      <c r="C9" s="26">
        <v>2.0</v>
      </c>
      <c r="D9" s="28" t="s">
        <v>39</v>
      </c>
      <c r="E9" s="26" t="s">
        <v>94</v>
      </c>
      <c r="F9" s="28" t="s">
        <v>95</v>
      </c>
      <c r="G9" s="28" t="s">
        <v>96</v>
      </c>
      <c r="H9" s="28" t="s">
        <v>98</v>
      </c>
      <c r="I9" s="33" t="s">
        <v>100</v>
      </c>
      <c r="J9" s="36" t="s">
        <v>101</v>
      </c>
      <c r="K9" s="124">
        <v>46037.0</v>
      </c>
      <c r="L9" s="28" t="s">
        <v>50</v>
      </c>
      <c r="M9" s="43"/>
      <c r="N9" s="33" t="s">
        <v>104</v>
      </c>
      <c r="O9" s="36" t="s">
        <v>107</v>
      </c>
      <c r="P9" s="4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>
      <c r="A10" s="59">
        <v>7.0</v>
      </c>
      <c r="B10" s="25">
        <v>46038.0</v>
      </c>
      <c r="C10" s="26">
        <v>3.0</v>
      </c>
      <c r="D10" s="28" t="s">
        <v>111</v>
      </c>
      <c r="E10" s="26" t="s">
        <v>94</v>
      </c>
      <c r="F10" s="28" t="s">
        <v>95</v>
      </c>
      <c r="G10" s="28" t="s">
        <v>96</v>
      </c>
      <c r="H10" s="28" t="s">
        <v>87</v>
      </c>
      <c r="I10" s="33" t="s">
        <v>112</v>
      </c>
      <c r="J10" s="36" t="s">
        <v>113</v>
      </c>
      <c r="K10" s="129">
        <v>46082.0</v>
      </c>
      <c r="L10" s="28" t="s">
        <v>50</v>
      </c>
      <c r="M10" s="43"/>
      <c r="N10" s="33" t="s">
        <v>104</v>
      </c>
      <c r="O10" s="36" t="s">
        <v>115</v>
      </c>
      <c r="P10" s="4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>
      <c r="A11" s="23">
        <v>8.0</v>
      </c>
      <c r="B11" s="111">
        <v>46038.0</v>
      </c>
      <c r="C11" s="26">
        <v>3.0</v>
      </c>
      <c r="D11" s="28" t="s">
        <v>111</v>
      </c>
      <c r="E11" s="26" t="s">
        <v>94</v>
      </c>
      <c r="F11" s="28" t="s">
        <v>95</v>
      </c>
      <c r="G11" s="28" t="s">
        <v>96</v>
      </c>
      <c r="H11" s="28" t="s">
        <v>87</v>
      </c>
      <c r="I11" s="33" t="s">
        <v>119</v>
      </c>
      <c r="J11" s="36" t="s">
        <v>120</v>
      </c>
      <c r="K11" s="129">
        <v>46082.0</v>
      </c>
      <c r="L11" s="28" t="s">
        <v>50</v>
      </c>
      <c r="M11" s="43"/>
      <c r="N11" s="33" t="s">
        <v>104</v>
      </c>
      <c r="O11" s="36" t="s">
        <v>115</v>
      </c>
      <c r="P11" s="4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>
      <c r="A12" s="23">
        <v>9.0</v>
      </c>
      <c r="B12" s="25">
        <v>46038.0</v>
      </c>
      <c r="C12" s="26">
        <v>3.0</v>
      </c>
      <c r="D12" s="28" t="s">
        <v>111</v>
      </c>
      <c r="E12" s="26" t="s">
        <v>94</v>
      </c>
      <c r="F12" s="28" t="s">
        <v>95</v>
      </c>
      <c r="G12" s="28" t="s">
        <v>96</v>
      </c>
      <c r="H12" s="28" t="s">
        <v>75</v>
      </c>
      <c r="I12" s="33" t="s">
        <v>124</v>
      </c>
      <c r="J12" s="36" t="s">
        <v>125</v>
      </c>
      <c r="K12" s="129">
        <v>46082.0</v>
      </c>
      <c r="L12" s="28" t="s">
        <v>76</v>
      </c>
      <c r="M12" s="23" t="s">
        <v>127</v>
      </c>
      <c r="N12" s="33" t="s">
        <v>104</v>
      </c>
      <c r="O12" s="36" t="s">
        <v>115</v>
      </c>
      <c r="P12" s="4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>
      <c r="A13" s="23">
        <v>10.0</v>
      </c>
      <c r="B13" s="111">
        <v>46038.0</v>
      </c>
      <c r="C13" s="26">
        <v>3.0</v>
      </c>
      <c r="D13" s="28" t="s">
        <v>111</v>
      </c>
      <c r="E13" s="26" t="s">
        <v>94</v>
      </c>
      <c r="F13" s="28" t="s">
        <v>95</v>
      </c>
      <c r="G13" s="28" t="s">
        <v>96</v>
      </c>
      <c r="H13" s="28" t="s">
        <v>87</v>
      </c>
      <c r="I13" s="33" t="s">
        <v>131</v>
      </c>
      <c r="J13" s="36" t="s">
        <v>113</v>
      </c>
      <c r="K13" s="129">
        <v>46082.0</v>
      </c>
      <c r="L13" s="28" t="s">
        <v>76</v>
      </c>
      <c r="M13" s="43"/>
      <c r="N13" s="33" t="s">
        <v>104</v>
      </c>
      <c r="O13" s="36" t="s">
        <v>115</v>
      </c>
      <c r="P13" s="4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>
      <c r="A14" s="23">
        <v>11.0</v>
      </c>
      <c r="B14" s="25">
        <v>46038.0</v>
      </c>
      <c r="C14" s="26">
        <v>3.0</v>
      </c>
      <c r="D14" s="28" t="s">
        <v>111</v>
      </c>
      <c r="E14" s="26" t="s">
        <v>94</v>
      </c>
      <c r="F14" s="28" t="s">
        <v>95</v>
      </c>
      <c r="G14" s="28" t="s">
        <v>96</v>
      </c>
      <c r="H14" s="28" t="s">
        <v>98</v>
      </c>
      <c r="I14" s="33" t="s">
        <v>132</v>
      </c>
      <c r="J14" s="36" t="s">
        <v>133</v>
      </c>
      <c r="K14" s="129">
        <v>46054.0</v>
      </c>
      <c r="L14" s="28" t="s">
        <v>50</v>
      </c>
      <c r="M14" s="43"/>
      <c r="N14" s="33" t="s">
        <v>104</v>
      </c>
      <c r="O14" s="36" t="s">
        <v>115</v>
      </c>
      <c r="P14" s="4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>
      <c r="A15" s="59">
        <v>12.0</v>
      </c>
      <c r="B15" s="111">
        <v>46038.0</v>
      </c>
      <c r="C15" s="26">
        <v>3.0</v>
      </c>
      <c r="D15" s="28" t="s">
        <v>111</v>
      </c>
      <c r="E15" s="26" t="s">
        <v>94</v>
      </c>
      <c r="F15" s="28" t="s">
        <v>95</v>
      </c>
      <c r="G15" s="28" t="s">
        <v>96</v>
      </c>
      <c r="H15" s="28" t="s">
        <v>139</v>
      </c>
      <c r="I15" s="33" t="s">
        <v>140</v>
      </c>
      <c r="J15" s="36" t="s">
        <v>141</v>
      </c>
      <c r="K15" s="129">
        <v>46082.0</v>
      </c>
      <c r="L15" s="28" t="s">
        <v>50</v>
      </c>
      <c r="M15" s="43"/>
      <c r="N15" s="33" t="s">
        <v>104</v>
      </c>
      <c r="O15" s="36" t="s">
        <v>115</v>
      </c>
      <c r="P15" s="4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>
      <c r="A16" s="23">
        <v>13.0</v>
      </c>
      <c r="B16" s="25">
        <v>46038.0</v>
      </c>
      <c r="C16" s="26">
        <v>3.0</v>
      </c>
      <c r="D16" s="28" t="s">
        <v>111</v>
      </c>
      <c r="E16" s="26" t="s">
        <v>94</v>
      </c>
      <c r="F16" s="28" t="s">
        <v>95</v>
      </c>
      <c r="G16" s="28" t="s">
        <v>96</v>
      </c>
      <c r="H16" s="26" t="s">
        <v>152</v>
      </c>
      <c r="I16" s="33" t="s">
        <v>153</v>
      </c>
      <c r="J16" s="36" t="s">
        <v>154</v>
      </c>
      <c r="K16" s="129">
        <v>46082.0</v>
      </c>
      <c r="L16" s="28" t="s">
        <v>50</v>
      </c>
      <c r="M16" s="43"/>
      <c r="N16" s="33" t="s">
        <v>104</v>
      </c>
      <c r="O16" s="36" t="s">
        <v>115</v>
      </c>
      <c r="P16" s="4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>
      <c r="A17" s="23">
        <v>14.0</v>
      </c>
      <c r="B17" s="111">
        <v>46038.0</v>
      </c>
      <c r="C17" s="26">
        <v>3.0</v>
      </c>
      <c r="D17" s="28" t="s">
        <v>111</v>
      </c>
      <c r="E17" s="26" t="s">
        <v>94</v>
      </c>
      <c r="F17" s="28" t="s">
        <v>95</v>
      </c>
      <c r="G17" s="28" t="s">
        <v>96</v>
      </c>
      <c r="H17" s="28" t="s">
        <v>81</v>
      </c>
      <c r="I17" s="33" t="s">
        <v>159</v>
      </c>
      <c r="J17" s="36" t="s">
        <v>160</v>
      </c>
      <c r="K17" s="129">
        <v>46082.0</v>
      </c>
      <c r="L17" s="28" t="s">
        <v>50</v>
      </c>
      <c r="M17" s="43"/>
      <c r="N17" s="33" t="s">
        <v>104</v>
      </c>
      <c r="O17" s="36" t="s">
        <v>115</v>
      </c>
      <c r="P17" s="4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>
      <c r="A18" s="23">
        <v>15.0</v>
      </c>
      <c r="B18" s="151">
        <v>46038.0</v>
      </c>
      <c r="C18" s="26">
        <v>4.0</v>
      </c>
      <c r="D18" s="28" t="s">
        <v>45</v>
      </c>
      <c r="E18" s="26" t="s">
        <v>94</v>
      </c>
      <c r="F18" s="28" t="s">
        <v>95</v>
      </c>
      <c r="G18" s="28" t="s">
        <v>96</v>
      </c>
      <c r="H18" s="28" t="s">
        <v>81</v>
      </c>
      <c r="I18" s="33" t="s">
        <v>165</v>
      </c>
      <c r="J18" s="36" t="s">
        <v>166</v>
      </c>
      <c r="K18" s="129">
        <v>46054.0</v>
      </c>
      <c r="L18" s="28" t="s">
        <v>50</v>
      </c>
      <c r="M18" s="43"/>
      <c r="N18" s="33" t="s">
        <v>104</v>
      </c>
      <c r="O18" s="36" t="s">
        <v>168</v>
      </c>
      <c r="P18" s="4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>
      <c r="A19" s="23">
        <v>16.0</v>
      </c>
      <c r="B19" s="160">
        <v>46038.0</v>
      </c>
      <c r="C19" s="26">
        <v>4.0</v>
      </c>
      <c r="D19" s="28" t="s">
        <v>45</v>
      </c>
      <c r="E19" s="26" t="s">
        <v>94</v>
      </c>
      <c r="F19" s="28" t="s">
        <v>95</v>
      </c>
      <c r="G19" s="28" t="s">
        <v>96</v>
      </c>
      <c r="H19" s="28" t="s">
        <v>75</v>
      </c>
      <c r="I19" s="33" t="s">
        <v>170</v>
      </c>
      <c r="J19" s="36" t="s">
        <v>171</v>
      </c>
      <c r="K19" s="129">
        <v>46054.0</v>
      </c>
      <c r="L19" s="28" t="s">
        <v>50</v>
      </c>
      <c r="M19" s="43"/>
      <c r="N19" s="33" t="s">
        <v>104</v>
      </c>
      <c r="O19" s="36" t="s">
        <v>168</v>
      </c>
      <c r="P19" s="4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>
      <c r="A20" s="59">
        <v>17.0</v>
      </c>
      <c r="B20" s="165">
        <v>46038.0</v>
      </c>
      <c r="C20" s="26">
        <v>4.0</v>
      </c>
      <c r="D20" s="28" t="s">
        <v>45</v>
      </c>
      <c r="E20" s="26" t="s">
        <v>94</v>
      </c>
      <c r="F20" s="28" t="s">
        <v>95</v>
      </c>
      <c r="G20" s="28" t="s">
        <v>96</v>
      </c>
      <c r="H20" s="28" t="s">
        <v>98</v>
      </c>
      <c r="I20" s="33" t="s">
        <v>174</v>
      </c>
      <c r="J20" s="104" t="s">
        <v>175</v>
      </c>
      <c r="K20" s="129">
        <v>46082.0</v>
      </c>
      <c r="L20" s="28" t="s">
        <v>76</v>
      </c>
      <c r="M20" s="23"/>
      <c r="N20" s="33" t="s">
        <v>104</v>
      </c>
      <c r="O20" s="36" t="s">
        <v>168</v>
      </c>
      <c r="P20" s="4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>
      <c r="A21" s="23">
        <v>18.0</v>
      </c>
      <c r="B21" s="160">
        <v>46038.0</v>
      </c>
      <c r="C21" s="26">
        <v>4.0</v>
      </c>
      <c r="D21" s="28" t="s">
        <v>45</v>
      </c>
      <c r="E21" s="26" t="s">
        <v>94</v>
      </c>
      <c r="F21" s="28" t="s">
        <v>95</v>
      </c>
      <c r="G21" s="28" t="s">
        <v>96</v>
      </c>
      <c r="H21" s="28" t="s">
        <v>98</v>
      </c>
      <c r="I21" s="33" t="s">
        <v>182</v>
      </c>
      <c r="J21" s="104" t="s">
        <v>184</v>
      </c>
      <c r="K21" s="129">
        <v>46054.0</v>
      </c>
      <c r="L21" s="28" t="s">
        <v>50</v>
      </c>
      <c r="M21" s="43"/>
      <c r="N21" s="33" t="s">
        <v>104</v>
      </c>
      <c r="O21" s="36" t="s">
        <v>168</v>
      </c>
      <c r="P21" s="4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>
      <c r="A22" s="23">
        <v>19.0</v>
      </c>
      <c r="B22" s="25">
        <v>46038.0</v>
      </c>
      <c r="C22" s="26">
        <v>4.0</v>
      </c>
      <c r="D22" s="28" t="s">
        <v>45</v>
      </c>
      <c r="E22" s="26" t="s">
        <v>94</v>
      </c>
      <c r="F22" s="28" t="s">
        <v>95</v>
      </c>
      <c r="G22" s="28" t="s">
        <v>96</v>
      </c>
      <c r="H22" s="28" t="s">
        <v>81</v>
      </c>
      <c r="I22" s="33" t="s">
        <v>190</v>
      </c>
      <c r="J22" s="104" t="s">
        <v>191</v>
      </c>
      <c r="K22" s="129">
        <v>46054.0</v>
      </c>
      <c r="L22" s="28" t="s">
        <v>76</v>
      </c>
      <c r="M22" s="43"/>
      <c r="N22" s="33" t="s">
        <v>104</v>
      </c>
      <c r="O22" s="36" t="s">
        <v>168</v>
      </c>
      <c r="P22" s="4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>
      <c r="A23" s="23">
        <v>20.0</v>
      </c>
      <c r="B23" s="166">
        <v>46038.0</v>
      </c>
      <c r="C23" s="26">
        <v>4.0</v>
      </c>
      <c r="D23" s="28" t="s">
        <v>45</v>
      </c>
      <c r="E23" s="26" t="s">
        <v>94</v>
      </c>
      <c r="F23" s="28" t="s">
        <v>95</v>
      </c>
      <c r="G23" s="28" t="s">
        <v>96</v>
      </c>
      <c r="H23" s="28" t="s">
        <v>194</v>
      </c>
      <c r="I23" s="33" t="s">
        <v>195</v>
      </c>
      <c r="J23" s="104" t="s">
        <v>197</v>
      </c>
      <c r="K23" s="167">
        <v>46082.0</v>
      </c>
      <c r="L23" s="28" t="s">
        <v>50</v>
      </c>
      <c r="M23" s="43"/>
      <c r="N23" s="33" t="s">
        <v>104</v>
      </c>
      <c r="O23" s="36" t="s">
        <v>168</v>
      </c>
      <c r="P23" s="4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>
      <c r="A24" s="23">
        <v>21.0</v>
      </c>
      <c r="B24" s="165">
        <v>46038.0</v>
      </c>
      <c r="C24" s="26">
        <v>4.0</v>
      </c>
      <c r="D24" s="28" t="s">
        <v>45</v>
      </c>
      <c r="E24" s="26" t="s">
        <v>94</v>
      </c>
      <c r="F24" s="28" t="s">
        <v>95</v>
      </c>
      <c r="G24" s="28" t="s">
        <v>96</v>
      </c>
      <c r="H24" s="28" t="s">
        <v>194</v>
      </c>
      <c r="I24" s="33" t="s">
        <v>201</v>
      </c>
      <c r="J24" s="104" t="s">
        <v>202</v>
      </c>
      <c r="K24" s="129">
        <v>46038.0</v>
      </c>
      <c r="L24" s="28" t="s">
        <v>50</v>
      </c>
      <c r="M24" s="43"/>
      <c r="N24" s="33" t="s">
        <v>104</v>
      </c>
      <c r="O24" s="36" t="s">
        <v>168</v>
      </c>
      <c r="P24" s="4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>
      <c r="A25" s="59">
        <v>22.0</v>
      </c>
      <c r="B25" s="160">
        <v>46038.0</v>
      </c>
      <c r="C25" s="26">
        <v>4.0</v>
      </c>
      <c r="D25" s="28" t="s">
        <v>45</v>
      </c>
      <c r="E25" s="26" t="s">
        <v>94</v>
      </c>
      <c r="F25" s="28" t="s">
        <v>95</v>
      </c>
      <c r="G25" s="28" t="s">
        <v>96</v>
      </c>
      <c r="H25" s="28" t="s">
        <v>194</v>
      </c>
      <c r="I25" s="33" t="s">
        <v>205</v>
      </c>
      <c r="J25" s="104" t="s">
        <v>202</v>
      </c>
      <c r="K25" s="129">
        <v>46038.0</v>
      </c>
      <c r="L25" s="28" t="s">
        <v>50</v>
      </c>
      <c r="M25" s="43"/>
      <c r="N25" s="33" t="s">
        <v>104</v>
      </c>
      <c r="O25" s="36" t="s">
        <v>168</v>
      </c>
      <c r="P25" s="4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>
      <c r="A26" s="23">
        <v>23.0</v>
      </c>
      <c r="B26" s="165">
        <v>46038.0</v>
      </c>
      <c r="C26" s="26">
        <v>4.0</v>
      </c>
      <c r="D26" s="28" t="s">
        <v>45</v>
      </c>
      <c r="E26" s="26" t="s">
        <v>94</v>
      </c>
      <c r="F26" s="28" t="s">
        <v>95</v>
      </c>
      <c r="G26" s="28" t="s">
        <v>96</v>
      </c>
      <c r="H26" s="28" t="s">
        <v>207</v>
      </c>
      <c r="I26" s="33" t="s">
        <v>208</v>
      </c>
      <c r="J26" s="36" t="s">
        <v>209</v>
      </c>
      <c r="K26" s="167">
        <v>46045.0</v>
      </c>
      <c r="L26" s="28" t="s">
        <v>50</v>
      </c>
      <c r="M26" s="43"/>
      <c r="N26" s="33" t="s">
        <v>104</v>
      </c>
      <c r="O26" s="36" t="s">
        <v>168</v>
      </c>
      <c r="P26" s="4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>
      <c r="A27" s="23">
        <v>24.0</v>
      </c>
      <c r="B27" s="160">
        <v>46044.0</v>
      </c>
      <c r="C27" s="26">
        <v>5.0</v>
      </c>
      <c r="D27" s="28" t="s">
        <v>111</v>
      </c>
      <c r="E27" s="28" t="s">
        <v>40</v>
      </c>
      <c r="F27" s="28" t="s">
        <v>210</v>
      </c>
      <c r="G27" s="28" t="s">
        <v>211</v>
      </c>
      <c r="H27" s="28" t="s">
        <v>81</v>
      </c>
      <c r="I27" s="169" t="s">
        <v>212</v>
      </c>
      <c r="J27" s="170" t="s">
        <v>213</v>
      </c>
      <c r="K27" s="124">
        <v>46068.0</v>
      </c>
      <c r="L27" s="28" t="s">
        <v>76</v>
      </c>
      <c r="M27" s="43"/>
      <c r="N27" s="33" t="s">
        <v>214</v>
      </c>
      <c r="O27" s="36" t="s">
        <v>215</v>
      </c>
      <c r="P27" s="4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>
      <c r="A28" s="23">
        <v>25.0</v>
      </c>
      <c r="B28" s="25">
        <v>46044.0</v>
      </c>
      <c r="C28" s="26">
        <v>5.0</v>
      </c>
      <c r="D28" s="28" t="s">
        <v>111</v>
      </c>
      <c r="E28" s="28" t="s">
        <v>40</v>
      </c>
      <c r="F28" s="28" t="s">
        <v>210</v>
      </c>
      <c r="G28" s="28" t="s">
        <v>211</v>
      </c>
      <c r="H28" s="28" t="s">
        <v>87</v>
      </c>
      <c r="I28" s="33" t="s">
        <v>220</v>
      </c>
      <c r="J28" s="170" t="s">
        <v>221</v>
      </c>
      <c r="K28" s="171">
        <v>46068.0</v>
      </c>
      <c r="L28" s="28" t="s">
        <v>76</v>
      </c>
      <c r="M28" s="43"/>
      <c r="N28" s="33" t="s">
        <v>214</v>
      </c>
      <c r="O28" s="36" t="s">
        <v>215</v>
      </c>
      <c r="P28" s="4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>
      <c r="A29" s="23">
        <v>26.0</v>
      </c>
      <c r="B29" s="111">
        <v>46044.0</v>
      </c>
      <c r="C29" s="26">
        <v>5.0</v>
      </c>
      <c r="D29" s="28" t="s">
        <v>111</v>
      </c>
      <c r="E29" s="28" t="s">
        <v>40</v>
      </c>
      <c r="F29" s="28" t="s">
        <v>210</v>
      </c>
      <c r="G29" s="28" t="s">
        <v>211</v>
      </c>
      <c r="H29" s="28" t="s">
        <v>87</v>
      </c>
      <c r="I29" s="33" t="s">
        <v>225</v>
      </c>
      <c r="J29" s="170" t="s">
        <v>226</v>
      </c>
      <c r="K29" s="124">
        <v>46068.0</v>
      </c>
      <c r="L29" s="28" t="s">
        <v>50</v>
      </c>
      <c r="M29" s="43"/>
      <c r="N29" s="33" t="s">
        <v>214</v>
      </c>
      <c r="O29" s="36" t="s">
        <v>215</v>
      </c>
      <c r="P29" s="4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>
      <c r="A30" s="59">
        <v>27.0</v>
      </c>
      <c r="B30" s="151">
        <v>46044.0</v>
      </c>
      <c r="C30" s="26">
        <v>5.0</v>
      </c>
      <c r="D30" s="28" t="s">
        <v>111</v>
      </c>
      <c r="E30" s="28" t="s">
        <v>40</v>
      </c>
      <c r="F30" s="28" t="s">
        <v>210</v>
      </c>
      <c r="G30" s="28" t="s">
        <v>211</v>
      </c>
      <c r="H30" s="28" t="s">
        <v>207</v>
      </c>
      <c r="I30" s="33" t="s">
        <v>230</v>
      </c>
      <c r="J30" s="36" t="s">
        <v>231</v>
      </c>
      <c r="K30" s="171">
        <v>46068.0</v>
      </c>
      <c r="L30" s="28" t="s">
        <v>50</v>
      </c>
      <c r="M30" s="43"/>
      <c r="N30" s="33" t="s">
        <v>214</v>
      </c>
      <c r="O30" s="36" t="s">
        <v>215</v>
      </c>
      <c r="P30" s="4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>
      <c r="A31" s="23">
        <v>28.0</v>
      </c>
      <c r="B31" s="111">
        <v>46044.0</v>
      </c>
      <c r="C31" s="26">
        <v>5.0</v>
      </c>
      <c r="D31" s="28" t="s">
        <v>111</v>
      </c>
      <c r="E31" s="28" t="s">
        <v>40</v>
      </c>
      <c r="F31" s="28" t="s">
        <v>210</v>
      </c>
      <c r="G31" s="28" t="s">
        <v>211</v>
      </c>
      <c r="H31" s="28" t="s">
        <v>87</v>
      </c>
      <c r="I31" s="33" t="s">
        <v>234</v>
      </c>
      <c r="J31" s="36" t="s">
        <v>236</v>
      </c>
      <c r="K31" s="124">
        <v>46068.0</v>
      </c>
      <c r="L31" s="28" t="s">
        <v>76</v>
      </c>
      <c r="M31" s="43"/>
      <c r="N31" s="33" t="s">
        <v>214</v>
      </c>
      <c r="O31" s="36" t="s">
        <v>215</v>
      </c>
      <c r="P31" s="4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>
      <c r="A32" s="23">
        <v>29.0</v>
      </c>
      <c r="B32" s="151">
        <v>46044.0</v>
      </c>
      <c r="C32" s="26">
        <v>5.0</v>
      </c>
      <c r="D32" s="28" t="s">
        <v>111</v>
      </c>
      <c r="E32" s="28" t="s">
        <v>40</v>
      </c>
      <c r="F32" s="28" t="s">
        <v>210</v>
      </c>
      <c r="G32" s="28" t="s">
        <v>211</v>
      </c>
      <c r="H32" s="28" t="s">
        <v>87</v>
      </c>
      <c r="I32" s="33" t="s">
        <v>251</v>
      </c>
      <c r="J32" s="36" t="s">
        <v>253</v>
      </c>
      <c r="K32" s="171">
        <v>46068.0</v>
      </c>
      <c r="L32" s="28" t="s">
        <v>76</v>
      </c>
      <c r="M32" s="43"/>
      <c r="N32" s="33" t="s">
        <v>214</v>
      </c>
      <c r="O32" s="36" t="s">
        <v>215</v>
      </c>
      <c r="P32" s="4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>
      <c r="A33" s="23">
        <v>30.0</v>
      </c>
      <c r="B33" s="111">
        <v>46044.0</v>
      </c>
      <c r="C33" s="26">
        <v>5.0</v>
      </c>
      <c r="D33" s="28" t="s">
        <v>111</v>
      </c>
      <c r="E33" s="28" t="s">
        <v>40</v>
      </c>
      <c r="F33" s="28" t="s">
        <v>210</v>
      </c>
      <c r="G33" s="28" t="s">
        <v>211</v>
      </c>
      <c r="H33" s="28" t="s">
        <v>87</v>
      </c>
      <c r="I33" s="33" t="s">
        <v>265</v>
      </c>
      <c r="J33" s="36" t="s">
        <v>266</v>
      </c>
      <c r="K33" s="124">
        <v>46068.0</v>
      </c>
      <c r="L33" s="28" t="s">
        <v>76</v>
      </c>
      <c r="M33" s="43"/>
      <c r="N33" s="33" t="s">
        <v>214</v>
      </c>
      <c r="O33" s="36" t="s">
        <v>215</v>
      </c>
      <c r="P33" s="4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>
      <c r="A34" s="23">
        <v>31.0</v>
      </c>
      <c r="B34" s="25">
        <v>46044.0</v>
      </c>
      <c r="C34" s="26">
        <v>5.0</v>
      </c>
      <c r="D34" s="28" t="s">
        <v>111</v>
      </c>
      <c r="E34" s="28" t="s">
        <v>40</v>
      </c>
      <c r="F34" s="28" t="s">
        <v>210</v>
      </c>
      <c r="G34" s="28" t="s">
        <v>211</v>
      </c>
      <c r="H34" s="28" t="s">
        <v>87</v>
      </c>
      <c r="I34" s="33" t="s">
        <v>281</v>
      </c>
      <c r="J34" s="36" t="s">
        <v>283</v>
      </c>
      <c r="K34" s="171">
        <v>46068.0</v>
      </c>
      <c r="L34" s="28" t="s">
        <v>50</v>
      </c>
      <c r="M34" s="43"/>
      <c r="N34" s="33" t="s">
        <v>214</v>
      </c>
      <c r="O34" s="36" t="s">
        <v>215</v>
      </c>
      <c r="P34" s="4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>
      <c r="A35" s="59">
        <v>32.0</v>
      </c>
      <c r="B35" s="111">
        <v>46044.0</v>
      </c>
      <c r="C35" s="26">
        <v>5.0</v>
      </c>
      <c r="D35" s="28" t="s">
        <v>111</v>
      </c>
      <c r="E35" s="28" t="s">
        <v>40</v>
      </c>
      <c r="F35" s="28" t="s">
        <v>210</v>
      </c>
      <c r="G35" s="28" t="s">
        <v>211</v>
      </c>
      <c r="H35" s="28" t="s">
        <v>81</v>
      </c>
      <c r="I35" s="33" t="s">
        <v>298</v>
      </c>
      <c r="J35" s="36" t="s">
        <v>299</v>
      </c>
      <c r="K35" s="124">
        <v>46068.0</v>
      </c>
      <c r="L35" s="28" t="s">
        <v>76</v>
      </c>
      <c r="M35" s="43"/>
      <c r="N35" s="33" t="s">
        <v>214</v>
      </c>
      <c r="O35" s="36" t="s">
        <v>215</v>
      </c>
      <c r="P35" s="4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>
      <c r="A36" s="23">
        <v>33.0</v>
      </c>
      <c r="B36" s="25">
        <v>46044.0</v>
      </c>
      <c r="C36" s="26">
        <v>5.0</v>
      </c>
      <c r="D36" s="28" t="s">
        <v>111</v>
      </c>
      <c r="E36" s="28" t="s">
        <v>40</v>
      </c>
      <c r="F36" s="28" t="s">
        <v>210</v>
      </c>
      <c r="G36" s="28" t="s">
        <v>211</v>
      </c>
      <c r="H36" s="28" t="s">
        <v>81</v>
      </c>
      <c r="I36" s="33" t="s">
        <v>312</v>
      </c>
      <c r="J36" s="36" t="s">
        <v>299</v>
      </c>
      <c r="K36" s="124">
        <v>46068.0</v>
      </c>
      <c r="L36" s="28" t="s">
        <v>76</v>
      </c>
      <c r="M36" s="43"/>
      <c r="N36" s="33" t="s">
        <v>214</v>
      </c>
      <c r="O36" s="36" t="s">
        <v>215</v>
      </c>
      <c r="P36" s="4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>
      <c r="A37" s="23">
        <v>34.0</v>
      </c>
      <c r="B37" s="111">
        <v>46044.0</v>
      </c>
      <c r="C37" s="26">
        <v>5.0</v>
      </c>
      <c r="D37" s="28" t="s">
        <v>111</v>
      </c>
      <c r="E37" s="28" t="s">
        <v>40</v>
      </c>
      <c r="F37" s="28" t="s">
        <v>210</v>
      </c>
      <c r="G37" s="28" t="s">
        <v>211</v>
      </c>
      <c r="H37" s="28" t="s">
        <v>81</v>
      </c>
      <c r="I37" s="33" t="s">
        <v>324</v>
      </c>
      <c r="J37" s="36" t="s">
        <v>299</v>
      </c>
      <c r="K37" s="124">
        <v>46068.0</v>
      </c>
      <c r="L37" s="28" t="s">
        <v>76</v>
      </c>
      <c r="M37" s="43"/>
      <c r="N37" s="33" t="s">
        <v>214</v>
      </c>
      <c r="O37" s="36" t="s">
        <v>215</v>
      </c>
      <c r="P37" s="4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>
      <c r="A38" s="23">
        <v>35.0</v>
      </c>
      <c r="B38" s="25">
        <v>46044.0</v>
      </c>
      <c r="C38" s="26">
        <v>5.0</v>
      </c>
      <c r="D38" s="28" t="s">
        <v>111</v>
      </c>
      <c r="E38" s="28" t="s">
        <v>40</v>
      </c>
      <c r="F38" s="28" t="s">
        <v>210</v>
      </c>
      <c r="G38" s="28" t="s">
        <v>211</v>
      </c>
      <c r="H38" s="28" t="s">
        <v>81</v>
      </c>
      <c r="I38" s="33" t="s">
        <v>337</v>
      </c>
      <c r="J38" s="36" t="s">
        <v>339</v>
      </c>
      <c r="K38" s="124">
        <v>46068.0</v>
      </c>
      <c r="L38" s="28" t="s">
        <v>50</v>
      </c>
      <c r="M38" s="43"/>
      <c r="N38" s="33" t="s">
        <v>214</v>
      </c>
      <c r="O38" s="36" t="s">
        <v>215</v>
      </c>
      <c r="P38" s="4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>
      <c r="A39" s="23">
        <v>36.0</v>
      </c>
      <c r="B39" s="111">
        <v>46044.0</v>
      </c>
      <c r="C39" s="26">
        <v>5.0</v>
      </c>
      <c r="D39" s="28" t="s">
        <v>111</v>
      </c>
      <c r="E39" s="28" t="s">
        <v>40</v>
      </c>
      <c r="F39" s="28" t="s">
        <v>210</v>
      </c>
      <c r="G39" s="28" t="s">
        <v>211</v>
      </c>
      <c r="H39" s="28" t="s">
        <v>87</v>
      </c>
      <c r="I39" s="33" t="s">
        <v>408</v>
      </c>
      <c r="J39" s="104" t="s">
        <v>409</v>
      </c>
      <c r="K39" s="124">
        <v>46068.0</v>
      </c>
      <c r="L39" s="28" t="s">
        <v>50</v>
      </c>
      <c r="M39" s="43"/>
      <c r="N39" s="33" t="s">
        <v>214</v>
      </c>
      <c r="O39" s="36" t="s">
        <v>215</v>
      </c>
      <c r="P39" s="4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</row>
    <row r="40">
      <c r="A40" s="59">
        <v>37.0</v>
      </c>
      <c r="B40" s="25">
        <v>46044.0</v>
      </c>
      <c r="C40" s="26">
        <v>5.0</v>
      </c>
      <c r="D40" s="28" t="s">
        <v>111</v>
      </c>
      <c r="E40" s="28" t="s">
        <v>40</v>
      </c>
      <c r="F40" s="28" t="s">
        <v>210</v>
      </c>
      <c r="G40" s="28" t="s">
        <v>211</v>
      </c>
      <c r="H40" s="28" t="s">
        <v>81</v>
      </c>
      <c r="I40" s="33" t="s">
        <v>415</v>
      </c>
      <c r="J40" s="36" t="s">
        <v>416</v>
      </c>
      <c r="K40" s="124">
        <v>46068.0</v>
      </c>
      <c r="L40" s="28" t="s">
        <v>50</v>
      </c>
      <c r="M40" s="43"/>
      <c r="N40" s="33" t="s">
        <v>214</v>
      </c>
      <c r="O40" s="36" t="s">
        <v>215</v>
      </c>
      <c r="P40" s="49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</row>
    <row r="41">
      <c r="A41" s="23">
        <v>38.0</v>
      </c>
      <c r="B41" s="111">
        <v>46044.0</v>
      </c>
      <c r="C41" s="26">
        <v>6.0</v>
      </c>
      <c r="D41" s="28" t="s">
        <v>45</v>
      </c>
      <c r="E41" s="28" t="s">
        <v>40</v>
      </c>
      <c r="F41" s="28" t="s">
        <v>210</v>
      </c>
      <c r="G41" s="28" t="s">
        <v>211</v>
      </c>
      <c r="H41" s="28" t="s">
        <v>75</v>
      </c>
      <c r="I41" s="33" t="s">
        <v>422</v>
      </c>
      <c r="J41" s="104" t="s">
        <v>423</v>
      </c>
      <c r="K41" s="23" t="s">
        <v>424</v>
      </c>
      <c r="L41" s="28" t="s">
        <v>50</v>
      </c>
      <c r="M41" s="43"/>
      <c r="N41" s="33" t="s">
        <v>214</v>
      </c>
      <c r="O41" s="36" t="s">
        <v>425</v>
      </c>
      <c r="P41" s="49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</row>
    <row r="42">
      <c r="A42" s="23">
        <v>39.0</v>
      </c>
      <c r="B42" s="25">
        <v>46044.0</v>
      </c>
      <c r="C42" s="26">
        <v>6.0</v>
      </c>
      <c r="D42" s="28" t="s">
        <v>45</v>
      </c>
      <c r="E42" s="28" t="s">
        <v>40</v>
      </c>
      <c r="F42" s="28" t="s">
        <v>210</v>
      </c>
      <c r="G42" s="28" t="s">
        <v>211</v>
      </c>
      <c r="H42" s="28" t="s">
        <v>75</v>
      </c>
      <c r="I42" s="33" t="s">
        <v>430</v>
      </c>
      <c r="J42" s="104" t="s">
        <v>431</v>
      </c>
      <c r="K42" s="23" t="s">
        <v>424</v>
      </c>
      <c r="L42" s="28" t="s">
        <v>50</v>
      </c>
      <c r="M42" s="43"/>
      <c r="N42" s="33" t="s">
        <v>214</v>
      </c>
      <c r="O42" s="36" t="s">
        <v>425</v>
      </c>
      <c r="P42" s="49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</row>
    <row r="43">
      <c r="A43" s="23">
        <v>40.0</v>
      </c>
      <c r="B43" s="111">
        <v>46044.0</v>
      </c>
      <c r="C43" s="26">
        <v>6.0</v>
      </c>
      <c r="D43" s="28" t="s">
        <v>45</v>
      </c>
      <c r="E43" s="28" t="s">
        <v>40</v>
      </c>
      <c r="F43" s="28" t="s">
        <v>210</v>
      </c>
      <c r="G43" s="28" t="s">
        <v>211</v>
      </c>
      <c r="H43" s="28" t="s">
        <v>75</v>
      </c>
      <c r="I43" s="33" t="s">
        <v>435</v>
      </c>
      <c r="J43" s="104" t="s">
        <v>436</v>
      </c>
      <c r="K43" s="23" t="s">
        <v>424</v>
      </c>
      <c r="L43" s="28" t="s">
        <v>50</v>
      </c>
      <c r="M43" s="43"/>
      <c r="N43" s="33" t="s">
        <v>214</v>
      </c>
      <c r="O43" s="36" t="s">
        <v>425</v>
      </c>
      <c r="P43" s="49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</row>
    <row r="44">
      <c r="A44" s="23">
        <v>41.0</v>
      </c>
      <c r="B44" s="25">
        <v>46044.0</v>
      </c>
      <c r="C44" s="26">
        <v>6.0</v>
      </c>
      <c r="D44" s="28" t="s">
        <v>45</v>
      </c>
      <c r="E44" s="28" t="s">
        <v>40</v>
      </c>
      <c r="F44" s="28" t="s">
        <v>210</v>
      </c>
      <c r="G44" s="28" t="s">
        <v>211</v>
      </c>
      <c r="H44" s="28" t="s">
        <v>43</v>
      </c>
      <c r="I44" s="33" t="s">
        <v>440</v>
      </c>
      <c r="J44" s="36" t="s">
        <v>441</v>
      </c>
      <c r="K44" s="23" t="s">
        <v>424</v>
      </c>
      <c r="L44" s="28" t="s">
        <v>50</v>
      </c>
      <c r="M44" s="43"/>
      <c r="N44" s="33" t="s">
        <v>214</v>
      </c>
      <c r="O44" s="36" t="s">
        <v>425</v>
      </c>
      <c r="P44" s="49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</row>
    <row r="45">
      <c r="A45" s="59">
        <v>42.0</v>
      </c>
      <c r="B45" s="111">
        <v>46044.0</v>
      </c>
      <c r="C45" s="26">
        <v>6.0</v>
      </c>
      <c r="D45" s="28" t="s">
        <v>45</v>
      </c>
      <c r="E45" s="28" t="s">
        <v>40</v>
      </c>
      <c r="F45" s="28" t="s">
        <v>210</v>
      </c>
      <c r="G45" s="28" t="s">
        <v>211</v>
      </c>
      <c r="H45" s="28" t="s">
        <v>98</v>
      </c>
      <c r="I45" s="33" t="s">
        <v>442</v>
      </c>
      <c r="J45" s="36" t="s">
        <v>443</v>
      </c>
      <c r="K45" s="23" t="s">
        <v>424</v>
      </c>
      <c r="L45" s="28" t="s">
        <v>50</v>
      </c>
      <c r="M45" s="43"/>
      <c r="N45" s="33" t="s">
        <v>214</v>
      </c>
      <c r="O45" s="36" t="s">
        <v>425</v>
      </c>
      <c r="P45" s="49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  <c r="AI45" s="200"/>
    </row>
    <row r="46">
      <c r="A46" s="23">
        <v>43.0</v>
      </c>
      <c r="B46" s="25">
        <v>46044.0</v>
      </c>
      <c r="C46" s="26">
        <v>6.0</v>
      </c>
      <c r="D46" s="28" t="s">
        <v>45</v>
      </c>
      <c r="E46" s="28" t="s">
        <v>40</v>
      </c>
      <c r="F46" s="28" t="s">
        <v>210</v>
      </c>
      <c r="G46" s="28" t="s">
        <v>211</v>
      </c>
      <c r="H46" s="28" t="s">
        <v>87</v>
      </c>
      <c r="I46" s="33" t="s">
        <v>449</v>
      </c>
      <c r="J46" s="36" t="s">
        <v>450</v>
      </c>
      <c r="K46" s="23" t="s">
        <v>424</v>
      </c>
      <c r="L46" s="28" t="s">
        <v>50</v>
      </c>
      <c r="M46" s="43"/>
      <c r="N46" s="33" t="s">
        <v>214</v>
      </c>
      <c r="O46" s="36" t="s">
        <v>425</v>
      </c>
      <c r="P46" s="49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</row>
    <row r="47">
      <c r="A47" s="23">
        <v>44.0</v>
      </c>
      <c r="B47" s="111">
        <v>46045.0</v>
      </c>
      <c r="C47" s="26">
        <v>7.0</v>
      </c>
      <c r="D47" s="28" t="s">
        <v>39</v>
      </c>
      <c r="E47" s="28" t="s">
        <v>40</v>
      </c>
      <c r="F47" s="28" t="s">
        <v>210</v>
      </c>
      <c r="G47" s="28" t="s">
        <v>211</v>
      </c>
      <c r="H47" s="28" t="s">
        <v>43</v>
      </c>
      <c r="I47" s="33" t="s">
        <v>454</v>
      </c>
      <c r="J47" s="36" t="s">
        <v>441</v>
      </c>
      <c r="K47" s="23" t="s">
        <v>455</v>
      </c>
      <c r="L47" s="28" t="s">
        <v>50</v>
      </c>
      <c r="M47" s="43"/>
      <c r="N47" s="33" t="s">
        <v>214</v>
      </c>
      <c r="O47" s="36" t="s">
        <v>456</v>
      </c>
      <c r="P47" s="49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</row>
    <row r="48">
      <c r="A48" s="23">
        <v>45.0</v>
      </c>
      <c r="B48" s="25">
        <v>46045.0</v>
      </c>
      <c r="C48" s="26">
        <v>7.0</v>
      </c>
      <c r="D48" s="28" t="s">
        <v>39</v>
      </c>
      <c r="E48" s="28" t="s">
        <v>40</v>
      </c>
      <c r="F48" s="28" t="s">
        <v>210</v>
      </c>
      <c r="G48" s="28" t="s">
        <v>211</v>
      </c>
      <c r="H48" s="28" t="s">
        <v>87</v>
      </c>
      <c r="I48" s="33" t="s">
        <v>459</v>
      </c>
      <c r="J48" s="104" t="s">
        <v>460</v>
      </c>
      <c r="K48" s="23" t="s">
        <v>455</v>
      </c>
      <c r="L48" s="28" t="s">
        <v>50</v>
      </c>
      <c r="M48" s="43"/>
      <c r="N48" s="33" t="s">
        <v>214</v>
      </c>
      <c r="O48" s="36" t="s">
        <v>456</v>
      </c>
      <c r="P48" s="4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  <row r="49">
      <c r="A49" s="23">
        <v>46.0</v>
      </c>
      <c r="B49" s="111">
        <v>46045.0</v>
      </c>
      <c r="C49" s="26">
        <v>7.0</v>
      </c>
      <c r="D49" s="28" t="s">
        <v>39</v>
      </c>
      <c r="E49" s="28" t="s">
        <v>40</v>
      </c>
      <c r="F49" s="28" t="s">
        <v>210</v>
      </c>
      <c r="G49" s="28" t="s">
        <v>211</v>
      </c>
      <c r="H49" s="28" t="s">
        <v>75</v>
      </c>
      <c r="I49" s="33" t="s">
        <v>463</v>
      </c>
      <c r="J49" s="104" t="s">
        <v>236</v>
      </c>
      <c r="K49" s="23" t="s">
        <v>455</v>
      </c>
      <c r="L49" s="28" t="s">
        <v>50</v>
      </c>
      <c r="M49" s="43"/>
      <c r="N49" s="33" t="s">
        <v>214</v>
      </c>
      <c r="O49" s="36" t="s">
        <v>456</v>
      </c>
      <c r="P49" s="4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  <row r="50">
      <c r="A50" s="59">
        <v>47.0</v>
      </c>
      <c r="B50" s="25">
        <v>46044.0</v>
      </c>
      <c r="C50" s="26">
        <v>8.0</v>
      </c>
      <c r="D50" s="28" t="s">
        <v>39</v>
      </c>
      <c r="E50" s="29" t="s">
        <v>40</v>
      </c>
      <c r="F50" s="29" t="s">
        <v>41</v>
      </c>
      <c r="G50" s="28" t="s">
        <v>41</v>
      </c>
      <c r="H50" s="28" t="s">
        <v>43</v>
      </c>
      <c r="I50" s="33" t="s">
        <v>44</v>
      </c>
      <c r="J50" s="36" t="s">
        <v>47</v>
      </c>
      <c r="K50" s="23" t="s">
        <v>424</v>
      </c>
      <c r="L50" s="28" t="s">
        <v>50</v>
      </c>
      <c r="M50" s="43"/>
      <c r="N50" s="33" t="s">
        <v>54</v>
      </c>
      <c r="O50" s="36" t="s">
        <v>456</v>
      </c>
      <c r="P50" s="4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>
      <c r="A51" s="23">
        <v>48.0</v>
      </c>
      <c r="B51" s="111">
        <v>46044.0</v>
      </c>
      <c r="C51" s="26">
        <v>8.0</v>
      </c>
      <c r="D51" s="28" t="s">
        <v>39</v>
      </c>
      <c r="E51" s="29" t="s">
        <v>40</v>
      </c>
      <c r="F51" s="29" t="s">
        <v>41</v>
      </c>
      <c r="G51" s="28" t="s">
        <v>41</v>
      </c>
      <c r="H51" s="28" t="s">
        <v>207</v>
      </c>
      <c r="I51" s="33" t="s">
        <v>66</v>
      </c>
      <c r="J51" s="36" t="s">
        <v>67</v>
      </c>
      <c r="K51" s="23" t="s">
        <v>424</v>
      </c>
      <c r="L51" s="28" t="s">
        <v>50</v>
      </c>
      <c r="M51" s="43"/>
      <c r="N51" s="33" t="s">
        <v>54</v>
      </c>
      <c r="O51" s="36" t="s">
        <v>456</v>
      </c>
      <c r="P51" s="4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</row>
    <row r="52">
      <c r="A52" s="23">
        <v>49.0</v>
      </c>
      <c r="B52" s="25">
        <v>46044.0</v>
      </c>
      <c r="C52" s="26">
        <v>8.0</v>
      </c>
      <c r="D52" s="28" t="s">
        <v>39</v>
      </c>
      <c r="E52" s="29" t="s">
        <v>40</v>
      </c>
      <c r="F52" s="29" t="s">
        <v>41</v>
      </c>
      <c r="G52" s="28" t="s">
        <v>41</v>
      </c>
      <c r="H52" s="28" t="s">
        <v>87</v>
      </c>
      <c r="I52" s="33" t="s">
        <v>470</v>
      </c>
      <c r="J52" s="104" t="s">
        <v>471</v>
      </c>
      <c r="K52" s="23" t="s">
        <v>424</v>
      </c>
      <c r="L52" s="28" t="s">
        <v>50</v>
      </c>
      <c r="M52" s="43"/>
      <c r="N52" s="33" t="s">
        <v>54</v>
      </c>
      <c r="O52" s="36" t="s">
        <v>456</v>
      </c>
      <c r="P52" s="4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>
      <c r="A53" s="23">
        <v>50.0</v>
      </c>
      <c r="B53" s="223">
        <v>46045.0</v>
      </c>
      <c r="C53" s="26">
        <v>9.0</v>
      </c>
      <c r="D53" s="28" t="s">
        <v>45</v>
      </c>
      <c r="E53" s="28" t="s">
        <v>94</v>
      </c>
      <c r="F53" s="28" t="s">
        <v>369</v>
      </c>
      <c r="G53" s="28" t="s">
        <v>369</v>
      </c>
      <c r="H53" s="28" t="s">
        <v>87</v>
      </c>
      <c r="I53" s="33" t="s">
        <v>477</v>
      </c>
      <c r="J53" s="36" t="s">
        <v>478</v>
      </c>
      <c r="K53" s="225">
        <v>46059.0</v>
      </c>
      <c r="L53" s="28" t="s">
        <v>50</v>
      </c>
      <c r="M53" s="226"/>
      <c r="N53" s="33" t="s">
        <v>284</v>
      </c>
      <c r="O53" s="36" t="s">
        <v>479</v>
      </c>
      <c r="P53" s="4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>
      <c r="A54" s="23">
        <v>51.0</v>
      </c>
      <c r="B54" s="230">
        <v>46045.0</v>
      </c>
      <c r="C54" s="26">
        <v>9.0</v>
      </c>
      <c r="D54" s="28" t="s">
        <v>45</v>
      </c>
      <c r="E54" s="28" t="s">
        <v>94</v>
      </c>
      <c r="F54" s="28" t="s">
        <v>369</v>
      </c>
      <c r="G54" s="28" t="s">
        <v>369</v>
      </c>
      <c r="H54" s="28" t="s">
        <v>43</v>
      </c>
      <c r="I54" s="33" t="s">
        <v>482</v>
      </c>
      <c r="J54" s="36" t="s">
        <v>483</v>
      </c>
      <c r="K54" s="225">
        <v>46059.0</v>
      </c>
      <c r="L54" s="28" t="s">
        <v>50</v>
      </c>
      <c r="M54" s="226"/>
      <c r="N54" s="33" t="s">
        <v>284</v>
      </c>
      <c r="O54" s="36" t="s">
        <v>479</v>
      </c>
      <c r="P54" s="4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</row>
    <row r="55">
      <c r="A55" s="59">
        <v>52.0</v>
      </c>
      <c r="B55" s="231">
        <v>46045.0</v>
      </c>
      <c r="C55" s="26">
        <v>10.0</v>
      </c>
      <c r="D55" s="28" t="s">
        <v>118</v>
      </c>
      <c r="E55" s="28" t="s">
        <v>94</v>
      </c>
      <c r="F55" s="28" t="s">
        <v>369</v>
      </c>
      <c r="G55" s="28" t="s">
        <v>369</v>
      </c>
      <c r="H55" s="28" t="s">
        <v>207</v>
      </c>
      <c r="I55" s="33" t="s">
        <v>485</v>
      </c>
      <c r="J55" s="36" t="s">
        <v>486</v>
      </c>
      <c r="K55" s="232">
        <v>46052.0</v>
      </c>
      <c r="L55" s="28" t="s">
        <v>50</v>
      </c>
      <c r="M55" s="226"/>
      <c r="N55" s="33" t="s">
        <v>284</v>
      </c>
      <c r="O55" s="36" t="s">
        <v>487</v>
      </c>
      <c r="P55" s="4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</row>
    <row r="56">
      <c r="A56" s="23">
        <v>53.0</v>
      </c>
      <c r="B56" s="230">
        <v>46045.0</v>
      </c>
      <c r="C56" s="26">
        <v>11.0</v>
      </c>
      <c r="D56" s="28" t="s">
        <v>172</v>
      </c>
      <c r="E56" s="28" t="s">
        <v>94</v>
      </c>
      <c r="F56" s="28" t="s">
        <v>369</v>
      </c>
      <c r="G56" s="28" t="s">
        <v>369</v>
      </c>
      <c r="H56" s="28" t="s">
        <v>43</v>
      </c>
      <c r="I56" s="33" t="s">
        <v>491</v>
      </c>
      <c r="J56" s="36" t="s">
        <v>492</v>
      </c>
      <c r="K56" s="225">
        <v>46059.0</v>
      </c>
      <c r="L56" s="28" t="s">
        <v>50</v>
      </c>
      <c r="M56" s="226"/>
      <c r="N56" s="33" t="s">
        <v>284</v>
      </c>
      <c r="O56" s="36" t="s">
        <v>493</v>
      </c>
      <c r="P56" s="4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>
      <c r="A57" s="23">
        <v>54.0</v>
      </c>
      <c r="B57" s="231">
        <v>46045.0</v>
      </c>
      <c r="C57" s="26">
        <v>11.0</v>
      </c>
      <c r="D57" s="28" t="s">
        <v>172</v>
      </c>
      <c r="E57" s="28" t="s">
        <v>94</v>
      </c>
      <c r="F57" s="28" t="s">
        <v>369</v>
      </c>
      <c r="G57" s="28" t="s">
        <v>369</v>
      </c>
      <c r="H57" s="28" t="s">
        <v>43</v>
      </c>
      <c r="I57" s="33" t="s">
        <v>498</v>
      </c>
      <c r="J57" s="36" t="s">
        <v>492</v>
      </c>
      <c r="K57" s="225">
        <v>46059.0</v>
      </c>
      <c r="L57" s="28" t="s">
        <v>50</v>
      </c>
      <c r="M57" s="226"/>
      <c r="N57" s="33" t="s">
        <v>284</v>
      </c>
      <c r="O57" s="36" t="s">
        <v>493</v>
      </c>
      <c r="P57" s="4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</row>
    <row r="58">
      <c r="A58" s="23">
        <v>55.0</v>
      </c>
      <c r="B58" s="230">
        <v>46045.0</v>
      </c>
      <c r="C58" s="26">
        <v>11.0</v>
      </c>
      <c r="D58" s="28" t="s">
        <v>172</v>
      </c>
      <c r="E58" s="28" t="s">
        <v>94</v>
      </c>
      <c r="F58" s="28" t="s">
        <v>369</v>
      </c>
      <c r="G58" s="28" t="s">
        <v>369</v>
      </c>
      <c r="H58" s="28" t="s">
        <v>43</v>
      </c>
      <c r="I58" s="33" t="s">
        <v>500</v>
      </c>
      <c r="J58" s="36" t="s">
        <v>501</v>
      </c>
      <c r="K58" s="225">
        <v>46059.0</v>
      </c>
      <c r="L58" s="28" t="s">
        <v>50</v>
      </c>
      <c r="M58" s="226"/>
      <c r="N58" s="33" t="s">
        <v>284</v>
      </c>
      <c r="O58" s="36" t="s">
        <v>493</v>
      </c>
      <c r="P58" s="4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</row>
    <row r="59">
      <c r="A59" s="23">
        <v>56.0</v>
      </c>
      <c r="B59" s="231">
        <v>46045.0</v>
      </c>
      <c r="C59" s="26">
        <v>11.0</v>
      </c>
      <c r="D59" s="28" t="s">
        <v>172</v>
      </c>
      <c r="E59" s="28" t="s">
        <v>94</v>
      </c>
      <c r="F59" s="28" t="s">
        <v>369</v>
      </c>
      <c r="G59" s="28" t="s">
        <v>369</v>
      </c>
      <c r="H59" s="28" t="s">
        <v>43</v>
      </c>
      <c r="I59" s="33" t="s">
        <v>504</v>
      </c>
      <c r="J59" s="36" t="s">
        <v>505</v>
      </c>
      <c r="K59" s="225">
        <v>46059.0</v>
      </c>
      <c r="L59" s="28" t="s">
        <v>50</v>
      </c>
      <c r="M59" s="43"/>
      <c r="N59" s="33" t="s">
        <v>284</v>
      </c>
      <c r="O59" s="36" t="s">
        <v>493</v>
      </c>
      <c r="P59" s="4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</row>
    <row r="60">
      <c r="A60" s="59">
        <v>57.0</v>
      </c>
      <c r="B60" s="238">
        <v>46045.0</v>
      </c>
      <c r="C60" s="26">
        <v>11.0</v>
      </c>
      <c r="D60" s="28" t="s">
        <v>172</v>
      </c>
      <c r="E60" s="28" t="s">
        <v>94</v>
      </c>
      <c r="F60" s="28" t="s">
        <v>369</v>
      </c>
      <c r="G60" s="28" t="s">
        <v>369</v>
      </c>
      <c r="H60" s="28" t="s">
        <v>43</v>
      </c>
      <c r="I60" s="33" t="s">
        <v>508</v>
      </c>
      <c r="J60" s="36" t="s">
        <v>509</v>
      </c>
      <c r="K60" s="225">
        <v>46059.0</v>
      </c>
      <c r="L60" s="28" t="s">
        <v>50</v>
      </c>
      <c r="M60" s="43"/>
      <c r="N60" s="33" t="s">
        <v>284</v>
      </c>
      <c r="O60" s="36" t="s">
        <v>493</v>
      </c>
      <c r="P60" s="4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</row>
    <row r="61">
      <c r="A61" s="23">
        <v>58.0</v>
      </c>
      <c r="B61" s="160">
        <v>46044.0</v>
      </c>
      <c r="C61" s="26">
        <v>12.0</v>
      </c>
      <c r="D61" s="28" t="s">
        <v>45</v>
      </c>
      <c r="E61" s="29" t="s">
        <v>40</v>
      </c>
      <c r="F61" s="29" t="s">
        <v>46</v>
      </c>
      <c r="G61" s="28" t="s">
        <v>46</v>
      </c>
      <c r="H61" s="28" t="s">
        <v>207</v>
      </c>
      <c r="I61" s="240" t="s">
        <v>512</v>
      </c>
      <c r="J61" s="104" t="s">
        <v>513</v>
      </c>
      <c r="K61" s="225">
        <v>46044.0</v>
      </c>
      <c r="L61" s="28" t="s">
        <v>50</v>
      </c>
      <c r="M61" s="43"/>
      <c r="N61" s="33" t="s">
        <v>287</v>
      </c>
      <c r="O61" s="36" t="s">
        <v>425</v>
      </c>
      <c r="P61" s="4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</row>
    <row r="62">
      <c r="A62" s="23">
        <v>59.0</v>
      </c>
      <c r="B62" s="165">
        <v>46044.0</v>
      </c>
      <c r="C62" s="26">
        <v>12.0</v>
      </c>
      <c r="D62" s="28" t="s">
        <v>45</v>
      </c>
      <c r="E62" s="29" t="s">
        <v>40</v>
      </c>
      <c r="F62" s="29" t="s">
        <v>46</v>
      </c>
      <c r="G62" s="28" t="s">
        <v>46</v>
      </c>
      <c r="H62" s="28" t="s">
        <v>207</v>
      </c>
      <c r="I62" s="169" t="s">
        <v>516</v>
      </c>
      <c r="J62" s="36" t="s">
        <v>517</v>
      </c>
      <c r="K62" s="225">
        <v>46059.0</v>
      </c>
      <c r="L62" s="28" t="s">
        <v>50</v>
      </c>
      <c r="M62" s="226"/>
      <c r="N62" s="33" t="s">
        <v>287</v>
      </c>
      <c r="O62" s="36" t="s">
        <v>425</v>
      </c>
      <c r="P62" s="4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</row>
    <row r="63">
      <c r="A63" s="23">
        <v>60.0</v>
      </c>
      <c r="B63" s="160">
        <v>46044.0</v>
      </c>
      <c r="C63" s="26">
        <v>12.0</v>
      </c>
      <c r="D63" s="28" t="s">
        <v>45</v>
      </c>
      <c r="E63" s="29" t="s">
        <v>40</v>
      </c>
      <c r="F63" s="29" t="s">
        <v>46</v>
      </c>
      <c r="G63" s="28" t="s">
        <v>46</v>
      </c>
      <c r="H63" s="28" t="s">
        <v>43</v>
      </c>
      <c r="I63" s="33" t="s">
        <v>518</v>
      </c>
      <c r="J63" s="36" t="s">
        <v>519</v>
      </c>
      <c r="K63" s="225">
        <v>46059.0</v>
      </c>
      <c r="L63" s="28" t="s">
        <v>50</v>
      </c>
      <c r="M63" s="226"/>
      <c r="N63" s="33" t="s">
        <v>287</v>
      </c>
      <c r="O63" s="36" t="s">
        <v>425</v>
      </c>
      <c r="P63" s="4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>
      <c r="A64" s="23">
        <v>61.0</v>
      </c>
      <c r="B64" s="165">
        <v>46044.0</v>
      </c>
      <c r="C64" s="26">
        <v>12.0</v>
      </c>
      <c r="D64" s="28" t="s">
        <v>45</v>
      </c>
      <c r="E64" s="29" t="s">
        <v>40</v>
      </c>
      <c r="F64" s="29" t="s">
        <v>46</v>
      </c>
      <c r="G64" s="28" t="s">
        <v>46</v>
      </c>
      <c r="H64" s="28" t="s">
        <v>194</v>
      </c>
      <c r="I64" s="33" t="s">
        <v>522</v>
      </c>
      <c r="J64" s="104" t="s">
        <v>523</v>
      </c>
      <c r="K64" s="225">
        <v>46044.0</v>
      </c>
      <c r="L64" s="28" t="s">
        <v>50</v>
      </c>
      <c r="M64" s="226"/>
      <c r="N64" s="33" t="s">
        <v>287</v>
      </c>
      <c r="O64" s="36" t="s">
        <v>425</v>
      </c>
      <c r="P64" s="4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>
      <c r="A65" s="59">
        <v>62.0</v>
      </c>
      <c r="B65" s="111">
        <v>46044.0</v>
      </c>
      <c r="C65" s="26">
        <v>12.0</v>
      </c>
      <c r="D65" s="28" t="s">
        <v>45</v>
      </c>
      <c r="E65" s="29" t="s">
        <v>40</v>
      </c>
      <c r="F65" s="29" t="s">
        <v>46</v>
      </c>
      <c r="G65" s="28" t="s">
        <v>46</v>
      </c>
      <c r="H65" s="28" t="s">
        <v>194</v>
      </c>
      <c r="I65" s="33" t="s">
        <v>526</v>
      </c>
      <c r="J65" s="245" t="s">
        <v>528</v>
      </c>
      <c r="K65" s="225">
        <v>46059.0</v>
      </c>
      <c r="L65" s="28" t="s">
        <v>50</v>
      </c>
      <c r="M65" s="226"/>
      <c r="N65" s="33" t="s">
        <v>287</v>
      </c>
      <c r="O65" s="36" t="s">
        <v>425</v>
      </c>
      <c r="P65" s="4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>
      <c r="A66" s="23">
        <v>63.0</v>
      </c>
      <c r="B66" s="151">
        <v>46044.0</v>
      </c>
      <c r="C66" s="26">
        <v>12.0</v>
      </c>
      <c r="D66" s="28" t="s">
        <v>45</v>
      </c>
      <c r="E66" s="29" t="s">
        <v>40</v>
      </c>
      <c r="F66" s="29" t="s">
        <v>46</v>
      </c>
      <c r="G66" s="28" t="s">
        <v>46</v>
      </c>
      <c r="H66" s="28" t="s">
        <v>194</v>
      </c>
      <c r="I66" s="33" t="s">
        <v>529</v>
      </c>
      <c r="J66" s="104" t="s">
        <v>530</v>
      </c>
      <c r="K66" s="225">
        <v>46059.0</v>
      </c>
      <c r="L66" s="28" t="s">
        <v>50</v>
      </c>
      <c r="M66" s="226"/>
      <c r="N66" s="33" t="s">
        <v>287</v>
      </c>
      <c r="O66" s="36" t="s">
        <v>425</v>
      </c>
      <c r="P66" s="4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>
      <c r="A67" s="23">
        <v>64.0</v>
      </c>
      <c r="B67" s="111">
        <v>46044.0</v>
      </c>
      <c r="C67" s="26">
        <v>12.0</v>
      </c>
      <c r="D67" s="28" t="s">
        <v>45</v>
      </c>
      <c r="E67" s="29" t="s">
        <v>40</v>
      </c>
      <c r="F67" s="29" t="s">
        <v>46</v>
      </c>
      <c r="G67" s="28" t="s">
        <v>46</v>
      </c>
      <c r="H67" s="28" t="s">
        <v>194</v>
      </c>
      <c r="I67" s="33" t="s">
        <v>533</v>
      </c>
      <c r="J67" s="36" t="s">
        <v>534</v>
      </c>
      <c r="K67" s="225">
        <v>46059.0</v>
      </c>
      <c r="L67" s="28" t="s">
        <v>50</v>
      </c>
      <c r="M67" s="226"/>
      <c r="N67" s="33" t="s">
        <v>287</v>
      </c>
      <c r="O67" s="36" t="s">
        <v>425</v>
      </c>
      <c r="P67" s="4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>
      <c r="A68" s="23">
        <v>65.0</v>
      </c>
      <c r="B68" s="151">
        <v>46044.0</v>
      </c>
      <c r="C68" s="26">
        <v>12.0</v>
      </c>
      <c r="D68" s="28" t="s">
        <v>45</v>
      </c>
      <c r="E68" s="29" t="s">
        <v>40</v>
      </c>
      <c r="F68" s="29" t="s">
        <v>46</v>
      </c>
      <c r="G68" s="28" t="s">
        <v>46</v>
      </c>
      <c r="H68" s="28" t="s">
        <v>194</v>
      </c>
      <c r="I68" s="33" t="s">
        <v>538</v>
      </c>
      <c r="J68" s="36" t="s">
        <v>539</v>
      </c>
      <c r="K68" s="225">
        <v>46044.0</v>
      </c>
      <c r="L68" s="28" t="s">
        <v>50</v>
      </c>
      <c r="M68" s="226"/>
      <c r="N68" s="33" t="s">
        <v>287</v>
      </c>
      <c r="O68" s="36" t="s">
        <v>425</v>
      </c>
      <c r="P68" s="4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</row>
    <row r="69">
      <c r="A69" s="23">
        <v>66.0</v>
      </c>
      <c r="B69" s="160">
        <v>46044.0</v>
      </c>
      <c r="C69" s="26">
        <v>12.0</v>
      </c>
      <c r="D69" s="28" t="s">
        <v>45</v>
      </c>
      <c r="E69" s="29" t="s">
        <v>40</v>
      </c>
      <c r="F69" s="29" t="s">
        <v>46</v>
      </c>
      <c r="G69" s="28" t="s">
        <v>46</v>
      </c>
      <c r="H69" s="28" t="s">
        <v>207</v>
      </c>
      <c r="I69" s="33" t="s">
        <v>542</v>
      </c>
      <c r="J69" s="36" t="s">
        <v>543</v>
      </c>
      <c r="K69" s="225">
        <v>46059.0</v>
      </c>
      <c r="L69" s="28" t="s">
        <v>50</v>
      </c>
      <c r="M69" s="226"/>
      <c r="N69" s="33" t="s">
        <v>287</v>
      </c>
      <c r="O69" s="36" t="s">
        <v>425</v>
      </c>
      <c r="P69" s="4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</row>
    <row r="70">
      <c r="A70" s="59">
        <v>67.0</v>
      </c>
      <c r="B70" s="230">
        <v>46050.0</v>
      </c>
      <c r="C70" s="26">
        <v>13.0</v>
      </c>
      <c r="D70" s="28" t="s">
        <v>45</v>
      </c>
      <c r="E70" s="28" t="s">
        <v>94</v>
      </c>
      <c r="F70" s="28" t="s">
        <v>369</v>
      </c>
      <c r="G70" s="28" t="s">
        <v>369</v>
      </c>
      <c r="H70" s="28" t="s">
        <v>207</v>
      </c>
      <c r="I70" s="33" t="s">
        <v>545</v>
      </c>
      <c r="J70" s="36" t="s">
        <v>546</v>
      </c>
      <c r="K70" s="225">
        <v>46059.0</v>
      </c>
      <c r="L70" s="28" t="s">
        <v>50</v>
      </c>
      <c r="M70" s="43"/>
      <c r="N70" s="33" t="s">
        <v>284</v>
      </c>
      <c r="O70" s="36" t="s">
        <v>479</v>
      </c>
      <c r="P70" s="4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</row>
    <row r="71">
      <c r="A71" s="23">
        <v>68.0</v>
      </c>
      <c r="B71" s="231">
        <v>46050.0</v>
      </c>
      <c r="C71" s="26">
        <v>13.0</v>
      </c>
      <c r="D71" s="28" t="s">
        <v>45</v>
      </c>
      <c r="E71" s="28" t="s">
        <v>94</v>
      </c>
      <c r="F71" s="28" t="s">
        <v>369</v>
      </c>
      <c r="G71" s="28" t="s">
        <v>369</v>
      </c>
      <c r="H71" s="28" t="s">
        <v>207</v>
      </c>
      <c r="I71" s="33" t="s">
        <v>547</v>
      </c>
      <c r="J71" s="36" t="s">
        <v>546</v>
      </c>
      <c r="K71" s="225">
        <v>46059.0</v>
      </c>
      <c r="L71" s="28" t="s">
        <v>50</v>
      </c>
      <c r="M71" s="43"/>
      <c r="N71" s="33" t="s">
        <v>284</v>
      </c>
      <c r="O71" s="36" t="s">
        <v>479</v>
      </c>
      <c r="P71" s="4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>
      <c r="A72" s="23">
        <v>69.0</v>
      </c>
      <c r="B72" s="230">
        <v>46050.0</v>
      </c>
      <c r="C72" s="26">
        <v>13.0</v>
      </c>
      <c r="D72" s="28" t="s">
        <v>45</v>
      </c>
      <c r="E72" s="28" t="s">
        <v>94</v>
      </c>
      <c r="F72" s="28" t="s">
        <v>369</v>
      </c>
      <c r="G72" s="28" t="s">
        <v>369</v>
      </c>
      <c r="H72" s="28" t="s">
        <v>207</v>
      </c>
      <c r="I72" s="33" t="s">
        <v>550</v>
      </c>
      <c r="J72" s="36" t="s">
        <v>546</v>
      </c>
      <c r="K72" s="225">
        <v>46059.0</v>
      </c>
      <c r="L72" s="28" t="s">
        <v>50</v>
      </c>
      <c r="M72" s="43"/>
      <c r="N72" s="33" t="s">
        <v>284</v>
      </c>
      <c r="O72" s="36" t="s">
        <v>479</v>
      </c>
      <c r="P72" s="4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</row>
    <row r="73">
      <c r="A73" s="23">
        <v>70.0</v>
      </c>
      <c r="B73" s="223">
        <v>46050.0</v>
      </c>
      <c r="C73" s="26">
        <v>13.0</v>
      </c>
      <c r="D73" s="28" t="s">
        <v>45</v>
      </c>
      <c r="E73" s="28" t="s">
        <v>94</v>
      </c>
      <c r="F73" s="28" t="s">
        <v>369</v>
      </c>
      <c r="G73" s="28" t="s">
        <v>369</v>
      </c>
      <c r="H73" s="28" t="s">
        <v>87</v>
      </c>
      <c r="I73" s="33" t="s">
        <v>554</v>
      </c>
      <c r="J73" s="36" t="s">
        <v>555</v>
      </c>
      <c r="K73" s="225">
        <v>46059.0</v>
      </c>
      <c r="L73" s="28" t="s">
        <v>50</v>
      </c>
      <c r="M73" s="43"/>
      <c r="N73" s="33" t="s">
        <v>284</v>
      </c>
      <c r="O73" s="36" t="s">
        <v>479</v>
      </c>
      <c r="P73" s="4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>
      <c r="A74" s="23">
        <v>71.0</v>
      </c>
      <c r="B74" s="230">
        <v>46050.0</v>
      </c>
      <c r="C74" s="26">
        <v>13.0</v>
      </c>
      <c r="D74" s="28" t="s">
        <v>45</v>
      </c>
      <c r="E74" s="28" t="s">
        <v>94</v>
      </c>
      <c r="F74" s="28" t="s">
        <v>369</v>
      </c>
      <c r="G74" s="28" t="s">
        <v>369</v>
      </c>
      <c r="H74" s="28" t="s">
        <v>233</v>
      </c>
      <c r="I74" s="33" t="s">
        <v>558</v>
      </c>
      <c r="J74" s="36" t="s">
        <v>559</v>
      </c>
      <c r="K74" s="225">
        <v>46059.0</v>
      </c>
      <c r="L74" s="28" t="s">
        <v>50</v>
      </c>
      <c r="M74" s="43"/>
      <c r="N74" s="33" t="s">
        <v>284</v>
      </c>
      <c r="O74" s="36" t="s">
        <v>479</v>
      </c>
      <c r="P74" s="4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</row>
    <row r="75">
      <c r="A75" s="59">
        <v>72.0</v>
      </c>
      <c r="B75" s="223">
        <v>46054.0</v>
      </c>
      <c r="C75" s="26">
        <v>13.0</v>
      </c>
      <c r="D75" s="28" t="s">
        <v>45</v>
      </c>
      <c r="E75" s="28" t="s">
        <v>94</v>
      </c>
      <c r="F75" s="28" t="s">
        <v>369</v>
      </c>
      <c r="G75" s="28" t="s">
        <v>369</v>
      </c>
      <c r="H75" s="28" t="s">
        <v>87</v>
      </c>
      <c r="I75" s="33" t="s">
        <v>562</v>
      </c>
      <c r="J75" s="36" t="s">
        <v>501</v>
      </c>
      <c r="K75" s="225">
        <v>46059.0</v>
      </c>
      <c r="L75" s="28" t="s">
        <v>50</v>
      </c>
      <c r="M75" s="43"/>
      <c r="N75" s="33" t="s">
        <v>284</v>
      </c>
      <c r="O75" s="36" t="s">
        <v>479</v>
      </c>
      <c r="P75" s="4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>
      <c r="A76" s="23">
        <v>73.0</v>
      </c>
      <c r="B76" s="230">
        <v>46050.0</v>
      </c>
      <c r="C76" s="26">
        <v>14.0</v>
      </c>
      <c r="D76" s="28" t="s">
        <v>45</v>
      </c>
      <c r="E76" s="28" t="s">
        <v>94</v>
      </c>
      <c r="F76" s="28" t="s">
        <v>369</v>
      </c>
      <c r="G76" s="28" t="s">
        <v>369</v>
      </c>
      <c r="H76" s="28" t="s">
        <v>207</v>
      </c>
      <c r="I76" s="33" t="s">
        <v>564</v>
      </c>
      <c r="J76" s="36" t="s">
        <v>565</v>
      </c>
      <c r="K76" s="225">
        <v>46059.0</v>
      </c>
      <c r="L76" s="28" t="s">
        <v>50</v>
      </c>
      <c r="M76" s="43"/>
      <c r="N76" s="33" t="s">
        <v>284</v>
      </c>
      <c r="O76" s="36" t="s">
        <v>479</v>
      </c>
      <c r="P76" s="4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</row>
    <row r="77">
      <c r="A77" s="23">
        <v>74.0</v>
      </c>
      <c r="B77" s="223">
        <v>46050.0</v>
      </c>
      <c r="C77" s="252">
        <v>14.0</v>
      </c>
      <c r="D77" s="28" t="s">
        <v>45</v>
      </c>
      <c r="E77" s="28" t="s">
        <v>94</v>
      </c>
      <c r="F77" s="28" t="s">
        <v>369</v>
      </c>
      <c r="G77" s="28" t="s">
        <v>369</v>
      </c>
      <c r="H77" s="28" t="s">
        <v>233</v>
      </c>
      <c r="I77" s="33" t="s">
        <v>569</v>
      </c>
      <c r="J77" s="36" t="s">
        <v>570</v>
      </c>
      <c r="K77" s="225">
        <v>46059.0</v>
      </c>
      <c r="L77" s="28" t="s">
        <v>50</v>
      </c>
      <c r="M77" s="226"/>
      <c r="N77" s="33" t="s">
        <v>284</v>
      </c>
      <c r="O77" s="36" t="s">
        <v>479</v>
      </c>
      <c r="P77" s="4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</row>
    <row r="78">
      <c r="A78" s="23">
        <v>75.0</v>
      </c>
      <c r="B78" s="253">
        <v>46050.0</v>
      </c>
      <c r="C78" s="252">
        <v>14.0</v>
      </c>
      <c r="D78" s="28" t="s">
        <v>45</v>
      </c>
      <c r="E78" s="28" t="s">
        <v>94</v>
      </c>
      <c r="F78" s="28" t="s">
        <v>369</v>
      </c>
      <c r="G78" s="28" t="s">
        <v>369</v>
      </c>
      <c r="H78" s="28" t="s">
        <v>233</v>
      </c>
      <c r="I78" s="33" t="s">
        <v>571</v>
      </c>
      <c r="J78" s="36" t="s">
        <v>573</v>
      </c>
      <c r="K78" s="225">
        <v>46059.0</v>
      </c>
      <c r="L78" s="28" t="s">
        <v>50</v>
      </c>
      <c r="M78" s="226"/>
      <c r="N78" s="33" t="s">
        <v>284</v>
      </c>
      <c r="O78" s="36" t="s">
        <v>479</v>
      </c>
      <c r="P78" s="4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</row>
    <row r="79">
      <c r="A79" s="23">
        <v>76.0</v>
      </c>
      <c r="B79" s="231">
        <v>46050.0</v>
      </c>
      <c r="C79" s="252">
        <v>14.0</v>
      </c>
      <c r="D79" s="28" t="s">
        <v>45</v>
      </c>
      <c r="E79" s="28" t="s">
        <v>94</v>
      </c>
      <c r="F79" s="28" t="s">
        <v>369</v>
      </c>
      <c r="G79" s="28" t="s">
        <v>369</v>
      </c>
      <c r="H79" s="28" t="s">
        <v>233</v>
      </c>
      <c r="I79" s="33" t="s">
        <v>575</v>
      </c>
      <c r="J79" s="36" t="s">
        <v>559</v>
      </c>
      <c r="K79" s="225">
        <v>46059.0</v>
      </c>
      <c r="L79" s="28" t="s">
        <v>50</v>
      </c>
      <c r="M79" s="226"/>
      <c r="N79" s="33" t="s">
        <v>284</v>
      </c>
      <c r="O79" s="36" t="s">
        <v>479</v>
      </c>
      <c r="P79" s="4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>
      <c r="A80" s="59">
        <v>77.0</v>
      </c>
      <c r="B80" s="238">
        <v>46050.0</v>
      </c>
      <c r="C80" s="252">
        <v>14.0</v>
      </c>
      <c r="D80" s="28" t="s">
        <v>45</v>
      </c>
      <c r="E80" s="28" t="s">
        <v>94</v>
      </c>
      <c r="F80" s="28" t="s">
        <v>369</v>
      </c>
      <c r="G80" s="28" t="s">
        <v>369</v>
      </c>
      <c r="H80" s="28" t="s">
        <v>233</v>
      </c>
      <c r="I80" s="33" t="s">
        <v>579</v>
      </c>
      <c r="J80" s="36" t="s">
        <v>580</v>
      </c>
      <c r="K80" s="225">
        <v>46059.0</v>
      </c>
      <c r="L80" s="28" t="s">
        <v>50</v>
      </c>
      <c r="M80" s="226"/>
      <c r="N80" s="33" t="s">
        <v>284</v>
      </c>
      <c r="O80" s="36" t="s">
        <v>479</v>
      </c>
      <c r="P80" s="4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>
      <c r="A81" s="23">
        <v>78.0</v>
      </c>
      <c r="B81" s="254">
        <v>46050.0</v>
      </c>
      <c r="C81" s="252">
        <v>14.0</v>
      </c>
      <c r="D81" s="28" t="s">
        <v>45</v>
      </c>
      <c r="E81" s="28" t="s">
        <v>94</v>
      </c>
      <c r="F81" s="28" t="s">
        <v>369</v>
      </c>
      <c r="G81" s="28" t="s">
        <v>369</v>
      </c>
      <c r="H81" s="28" t="s">
        <v>233</v>
      </c>
      <c r="I81" s="33" t="s">
        <v>583</v>
      </c>
      <c r="J81" s="36" t="s">
        <v>580</v>
      </c>
      <c r="K81" s="225">
        <v>46059.0</v>
      </c>
      <c r="L81" s="28" t="s">
        <v>50</v>
      </c>
      <c r="M81" s="226"/>
      <c r="N81" s="33" t="s">
        <v>284</v>
      </c>
      <c r="O81" s="36" t="s">
        <v>479</v>
      </c>
      <c r="P81" s="4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  <row r="82">
      <c r="A82" s="23">
        <v>79.0</v>
      </c>
      <c r="B82" s="25">
        <v>46052.0</v>
      </c>
      <c r="C82" s="252">
        <v>15.0</v>
      </c>
      <c r="D82" s="28" t="s">
        <v>111</v>
      </c>
      <c r="E82" s="29" t="s">
        <v>94</v>
      </c>
      <c r="F82" s="29" t="s">
        <v>586</v>
      </c>
      <c r="G82" s="29" t="s">
        <v>586</v>
      </c>
      <c r="H82" s="28" t="s">
        <v>75</v>
      </c>
      <c r="I82" s="33" t="s">
        <v>587</v>
      </c>
      <c r="J82" s="36" t="s">
        <v>589</v>
      </c>
      <c r="K82" s="232">
        <v>46081.0</v>
      </c>
      <c r="L82" s="28" t="s">
        <v>76</v>
      </c>
      <c r="M82" s="226"/>
      <c r="N82" s="33" t="s">
        <v>271</v>
      </c>
      <c r="O82" s="36" t="s">
        <v>592</v>
      </c>
      <c r="P82" s="4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</row>
    <row r="83">
      <c r="A83" s="23">
        <v>80.0</v>
      </c>
      <c r="B83" s="111">
        <v>46052.0</v>
      </c>
      <c r="C83" s="252">
        <v>15.0</v>
      </c>
      <c r="D83" s="28" t="s">
        <v>111</v>
      </c>
      <c r="E83" s="29" t="s">
        <v>94</v>
      </c>
      <c r="F83" s="29" t="s">
        <v>586</v>
      </c>
      <c r="G83" s="29" t="s">
        <v>586</v>
      </c>
      <c r="H83" s="28" t="s">
        <v>75</v>
      </c>
      <c r="I83" s="33" t="s">
        <v>595</v>
      </c>
      <c r="J83" s="36" t="s">
        <v>596</v>
      </c>
      <c r="K83" s="232">
        <v>46081.0</v>
      </c>
      <c r="L83" s="28" t="s">
        <v>50</v>
      </c>
      <c r="M83" s="226"/>
      <c r="N83" s="33" t="s">
        <v>271</v>
      </c>
      <c r="O83" s="36" t="s">
        <v>592</v>
      </c>
      <c r="P83" s="4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</row>
    <row r="84">
      <c r="A84" s="23">
        <v>81.0</v>
      </c>
      <c r="B84" s="25">
        <v>46052.0</v>
      </c>
      <c r="C84" s="26">
        <v>15.0</v>
      </c>
      <c r="D84" s="28" t="s">
        <v>111</v>
      </c>
      <c r="E84" s="29" t="s">
        <v>94</v>
      </c>
      <c r="F84" s="29" t="s">
        <v>586</v>
      </c>
      <c r="G84" s="29" t="s">
        <v>586</v>
      </c>
      <c r="H84" s="28" t="s">
        <v>75</v>
      </c>
      <c r="I84" s="33" t="s">
        <v>600</v>
      </c>
      <c r="J84" s="36" t="s">
        <v>601</v>
      </c>
      <c r="K84" s="232">
        <v>46081.0</v>
      </c>
      <c r="L84" s="28" t="s">
        <v>76</v>
      </c>
      <c r="M84" s="43"/>
      <c r="N84" s="33" t="s">
        <v>271</v>
      </c>
      <c r="O84" s="36" t="s">
        <v>592</v>
      </c>
      <c r="P84" s="4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</row>
    <row r="85">
      <c r="A85" s="59">
        <v>82.0</v>
      </c>
      <c r="B85" s="111">
        <v>46052.0</v>
      </c>
      <c r="C85" s="26">
        <v>15.0</v>
      </c>
      <c r="D85" s="28" t="s">
        <v>111</v>
      </c>
      <c r="E85" s="29" t="s">
        <v>94</v>
      </c>
      <c r="F85" s="29" t="s">
        <v>604</v>
      </c>
      <c r="G85" s="29" t="s">
        <v>604</v>
      </c>
      <c r="H85" s="28" t="s">
        <v>75</v>
      </c>
      <c r="I85" s="33" t="s">
        <v>605</v>
      </c>
      <c r="J85" s="36" t="s">
        <v>589</v>
      </c>
      <c r="K85" s="232">
        <v>46081.0</v>
      </c>
      <c r="L85" s="28" t="s">
        <v>76</v>
      </c>
      <c r="M85" s="43"/>
      <c r="N85" s="33" t="s">
        <v>271</v>
      </c>
      <c r="O85" s="36" t="s">
        <v>592</v>
      </c>
      <c r="P85" s="4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>
      <c r="A86" s="23">
        <v>83.0</v>
      </c>
      <c r="B86" s="25">
        <v>46052.0</v>
      </c>
      <c r="C86" s="26">
        <v>15.0</v>
      </c>
      <c r="D86" s="28" t="s">
        <v>111</v>
      </c>
      <c r="E86" s="29" t="s">
        <v>94</v>
      </c>
      <c r="F86" s="29" t="s">
        <v>604</v>
      </c>
      <c r="G86" s="29" t="s">
        <v>604</v>
      </c>
      <c r="H86" s="28" t="s">
        <v>75</v>
      </c>
      <c r="I86" s="33" t="s">
        <v>595</v>
      </c>
      <c r="J86" s="36" t="s">
        <v>596</v>
      </c>
      <c r="K86" s="232">
        <v>46081.0</v>
      </c>
      <c r="L86" s="28" t="s">
        <v>50</v>
      </c>
      <c r="M86" s="43"/>
      <c r="N86" s="33" t="s">
        <v>271</v>
      </c>
      <c r="O86" s="36" t="s">
        <v>592</v>
      </c>
      <c r="P86" s="4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>
      <c r="A87" s="23">
        <v>84.0</v>
      </c>
      <c r="B87" s="111">
        <v>46052.0</v>
      </c>
      <c r="C87" s="26">
        <v>15.0</v>
      </c>
      <c r="D87" s="28" t="s">
        <v>111</v>
      </c>
      <c r="E87" s="29" t="s">
        <v>94</v>
      </c>
      <c r="F87" s="28" t="s">
        <v>604</v>
      </c>
      <c r="G87" s="29" t="s">
        <v>604</v>
      </c>
      <c r="H87" s="28" t="s">
        <v>75</v>
      </c>
      <c r="I87" s="33" t="s">
        <v>610</v>
      </c>
      <c r="J87" s="36" t="s">
        <v>601</v>
      </c>
      <c r="K87" s="232">
        <v>46081.0</v>
      </c>
      <c r="L87" s="28" t="s">
        <v>76</v>
      </c>
      <c r="M87" s="226"/>
      <c r="N87" s="33" t="s">
        <v>271</v>
      </c>
      <c r="O87" s="36" t="s">
        <v>592</v>
      </c>
      <c r="P87" s="4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  <row r="88">
      <c r="A88" s="23">
        <v>85.0</v>
      </c>
      <c r="B88" s="25">
        <v>46052.0</v>
      </c>
      <c r="C88" s="26">
        <v>15.0</v>
      </c>
      <c r="D88" s="28" t="s">
        <v>111</v>
      </c>
      <c r="E88" s="29" t="s">
        <v>94</v>
      </c>
      <c r="F88" s="28" t="s">
        <v>604</v>
      </c>
      <c r="G88" s="29" t="s">
        <v>604</v>
      </c>
      <c r="H88" s="28" t="s">
        <v>75</v>
      </c>
      <c r="I88" s="33" t="s">
        <v>613</v>
      </c>
      <c r="J88" s="104" t="s">
        <v>614</v>
      </c>
      <c r="K88" s="232">
        <v>46081.0</v>
      </c>
      <c r="L88" s="28" t="s">
        <v>76</v>
      </c>
      <c r="M88" s="226"/>
      <c r="N88" s="33" t="s">
        <v>271</v>
      </c>
      <c r="O88" s="36" t="s">
        <v>592</v>
      </c>
      <c r="P88" s="4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</row>
    <row r="89">
      <c r="A89" s="23">
        <v>86.0</v>
      </c>
      <c r="B89" s="111">
        <v>46052.0</v>
      </c>
      <c r="C89" s="26">
        <v>15.0</v>
      </c>
      <c r="D89" s="28" t="s">
        <v>111</v>
      </c>
      <c r="E89" s="29" t="s">
        <v>94</v>
      </c>
      <c r="F89" s="28" t="s">
        <v>604</v>
      </c>
      <c r="G89" s="29" t="s">
        <v>604</v>
      </c>
      <c r="H89" s="28" t="s">
        <v>75</v>
      </c>
      <c r="I89" s="33" t="s">
        <v>616</v>
      </c>
      <c r="J89" s="104" t="s">
        <v>617</v>
      </c>
      <c r="K89" s="232">
        <v>46081.0</v>
      </c>
      <c r="L89" s="28" t="s">
        <v>76</v>
      </c>
      <c r="M89" s="226"/>
      <c r="N89" s="33" t="s">
        <v>271</v>
      </c>
      <c r="O89" s="36" t="s">
        <v>592</v>
      </c>
      <c r="P89" s="4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</row>
    <row r="90">
      <c r="A90" s="59">
        <v>87.0</v>
      </c>
      <c r="B90" s="25">
        <v>46052.0</v>
      </c>
      <c r="C90" s="26">
        <v>15.0</v>
      </c>
      <c r="D90" s="28" t="s">
        <v>111</v>
      </c>
      <c r="E90" s="29" t="s">
        <v>94</v>
      </c>
      <c r="F90" s="28" t="s">
        <v>620</v>
      </c>
      <c r="G90" s="28" t="s">
        <v>620</v>
      </c>
      <c r="H90" s="28" t="s">
        <v>75</v>
      </c>
      <c r="I90" s="33" t="s">
        <v>621</v>
      </c>
      <c r="J90" s="36" t="s">
        <v>589</v>
      </c>
      <c r="K90" s="232">
        <v>46081.0</v>
      </c>
      <c r="L90" s="28" t="s">
        <v>76</v>
      </c>
      <c r="M90" s="226"/>
      <c r="N90" s="33" t="s">
        <v>271</v>
      </c>
      <c r="O90" s="36" t="s">
        <v>592</v>
      </c>
      <c r="P90" s="4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</row>
    <row r="91">
      <c r="A91" s="23">
        <v>88.0</v>
      </c>
      <c r="B91" s="111">
        <v>46052.0</v>
      </c>
      <c r="C91" s="26">
        <v>15.0</v>
      </c>
      <c r="D91" s="28" t="s">
        <v>111</v>
      </c>
      <c r="E91" s="29" t="s">
        <v>94</v>
      </c>
      <c r="F91" s="28" t="s">
        <v>620</v>
      </c>
      <c r="G91" s="28" t="s">
        <v>620</v>
      </c>
      <c r="H91" s="28" t="s">
        <v>75</v>
      </c>
      <c r="I91" s="33" t="s">
        <v>624</v>
      </c>
      <c r="J91" s="36" t="s">
        <v>596</v>
      </c>
      <c r="K91" s="232">
        <v>46081.0</v>
      </c>
      <c r="L91" s="28" t="s">
        <v>50</v>
      </c>
      <c r="M91" s="226"/>
      <c r="N91" s="33" t="s">
        <v>271</v>
      </c>
      <c r="O91" s="36" t="s">
        <v>592</v>
      </c>
      <c r="P91" s="4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</row>
    <row r="92">
      <c r="A92" s="23">
        <v>89.0</v>
      </c>
      <c r="B92" s="25">
        <v>46052.0</v>
      </c>
      <c r="C92" s="26">
        <v>15.0</v>
      </c>
      <c r="D92" s="28" t="s">
        <v>111</v>
      </c>
      <c r="E92" s="29" t="s">
        <v>94</v>
      </c>
      <c r="F92" s="28" t="s">
        <v>620</v>
      </c>
      <c r="G92" s="28" t="s">
        <v>620</v>
      </c>
      <c r="H92" s="28" t="s">
        <v>87</v>
      </c>
      <c r="I92" s="33" t="s">
        <v>627</v>
      </c>
      <c r="J92" s="36" t="s">
        <v>601</v>
      </c>
      <c r="K92" s="232">
        <v>46081.0</v>
      </c>
      <c r="L92" s="28" t="s">
        <v>76</v>
      </c>
      <c r="M92" s="226"/>
      <c r="N92" s="33" t="s">
        <v>271</v>
      </c>
      <c r="O92" s="36" t="s">
        <v>592</v>
      </c>
      <c r="P92" s="4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</row>
    <row r="93">
      <c r="A93" s="23">
        <v>90.0</v>
      </c>
      <c r="B93" s="111">
        <v>46052.0</v>
      </c>
      <c r="C93" s="26">
        <v>15.0</v>
      </c>
      <c r="D93" s="28" t="s">
        <v>111</v>
      </c>
      <c r="E93" s="29" t="s">
        <v>94</v>
      </c>
      <c r="F93" s="28" t="s">
        <v>620</v>
      </c>
      <c r="G93" s="28" t="s">
        <v>620</v>
      </c>
      <c r="H93" s="28" t="s">
        <v>75</v>
      </c>
      <c r="I93" s="33" t="s">
        <v>630</v>
      </c>
      <c r="J93" s="104" t="s">
        <v>614</v>
      </c>
      <c r="K93" s="232">
        <v>46081.0</v>
      </c>
      <c r="L93" s="28" t="s">
        <v>76</v>
      </c>
      <c r="M93" s="226"/>
      <c r="N93" s="33" t="s">
        <v>271</v>
      </c>
      <c r="O93" s="36" t="s">
        <v>592</v>
      </c>
      <c r="P93" s="4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</row>
    <row r="94">
      <c r="A94" s="23">
        <v>91.0</v>
      </c>
      <c r="B94" s="25">
        <v>46052.0</v>
      </c>
      <c r="C94" s="26">
        <v>15.0</v>
      </c>
      <c r="D94" s="28" t="s">
        <v>111</v>
      </c>
      <c r="E94" s="29" t="s">
        <v>94</v>
      </c>
      <c r="F94" s="28" t="s">
        <v>620</v>
      </c>
      <c r="G94" s="28" t="s">
        <v>620</v>
      </c>
      <c r="H94" s="28" t="s">
        <v>75</v>
      </c>
      <c r="I94" s="33" t="s">
        <v>632</v>
      </c>
      <c r="J94" s="104" t="s">
        <v>617</v>
      </c>
      <c r="K94" s="232">
        <v>46081.0</v>
      </c>
      <c r="L94" s="28" t="s">
        <v>76</v>
      </c>
      <c r="M94" s="226"/>
      <c r="N94" s="33" t="s">
        <v>271</v>
      </c>
      <c r="O94" s="36" t="s">
        <v>592</v>
      </c>
      <c r="P94" s="4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</row>
    <row r="95">
      <c r="A95" s="59">
        <v>92.0</v>
      </c>
      <c r="B95" s="111">
        <v>46052.0</v>
      </c>
      <c r="C95" s="26">
        <v>15.0</v>
      </c>
      <c r="D95" s="28" t="s">
        <v>111</v>
      </c>
      <c r="E95" s="29" t="s">
        <v>94</v>
      </c>
      <c r="F95" s="28" t="s">
        <v>635</v>
      </c>
      <c r="G95" s="28" t="s">
        <v>635</v>
      </c>
      <c r="H95" s="28" t="s">
        <v>75</v>
      </c>
      <c r="I95" s="33" t="s">
        <v>636</v>
      </c>
      <c r="J95" s="36" t="s">
        <v>589</v>
      </c>
      <c r="K95" s="232">
        <v>46081.0</v>
      </c>
      <c r="L95" s="28" t="s">
        <v>76</v>
      </c>
      <c r="M95" s="226"/>
      <c r="N95" s="33" t="s">
        <v>271</v>
      </c>
      <c r="O95" s="36" t="s">
        <v>592</v>
      </c>
      <c r="P95" s="4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</row>
    <row r="96">
      <c r="A96" s="23">
        <v>93.0</v>
      </c>
      <c r="B96" s="25">
        <v>46052.0</v>
      </c>
      <c r="C96" s="26">
        <v>15.0</v>
      </c>
      <c r="D96" s="28" t="s">
        <v>111</v>
      </c>
      <c r="E96" s="29" t="s">
        <v>94</v>
      </c>
      <c r="F96" s="28" t="s">
        <v>635</v>
      </c>
      <c r="G96" s="28" t="s">
        <v>635</v>
      </c>
      <c r="H96" s="28" t="s">
        <v>75</v>
      </c>
      <c r="I96" s="33" t="s">
        <v>624</v>
      </c>
      <c r="J96" s="36" t="s">
        <v>596</v>
      </c>
      <c r="K96" s="232">
        <v>46081.0</v>
      </c>
      <c r="L96" s="28" t="s">
        <v>50</v>
      </c>
      <c r="M96" s="226"/>
      <c r="N96" s="33" t="s">
        <v>271</v>
      </c>
      <c r="O96" s="36" t="s">
        <v>592</v>
      </c>
      <c r="P96" s="4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</row>
    <row r="97">
      <c r="A97" s="23">
        <v>94.0</v>
      </c>
      <c r="B97" s="111">
        <v>46052.0</v>
      </c>
      <c r="C97" s="26">
        <v>15.0</v>
      </c>
      <c r="D97" s="28" t="s">
        <v>111</v>
      </c>
      <c r="E97" s="29" t="s">
        <v>94</v>
      </c>
      <c r="F97" s="28" t="s">
        <v>635</v>
      </c>
      <c r="G97" s="28" t="s">
        <v>635</v>
      </c>
      <c r="H97" s="28" t="s">
        <v>75</v>
      </c>
      <c r="I97" s="33" t="s">
        <v>645</v>
      </c>
      <c r="J97" s="36" t="s">
        <v>601</v>
      </c>
      <c r="K97" s="232">
        <v>46081.0</v>
      </c>
      <c r="L97" s="28" t="s">
        <v>76</v>
      </c>
      <c r="M97" s="226"/>
      <c r="N97" s="33" t="s">
        <v>271</v>
      </c>
      <c r="O97" s="36" t="s">
        <v>592</v>
      </c>
      <c r="P97" s="4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</row>
    <row r="98">
      <c r="A98" s="23">
        <v>95.0</v>
      </c>
      <c r="B98" s="25">
        <v>46052.0</v>
      </c>
      <c r="C98" s="26">
        <v>15.0</v>
      </c>
      <c r="D98" s="28" t="s">
        <v>111</v>
      </c>
      <c r="E98" s="29" t="s">
        <v>94</v>
      </c>
      <c r="F98" s="28" t="s">
        <v>252</v>
      </c>
      <c r="G98" s="28" t="s">
        <v>252</v>
      </c>
      <c r="H98" s="28" t="s">
        <v>75</v>
      </c>
      <c r="I98" s="33" t="s">
        <v>648</v>
      </c>
      <c r="J98" s="36" t="s">
        <v>589</v>
      </c>
      <c r="K98" s="232">
        <v>46081.0</v>
      </c>
      <c r="L98" s="28" t="s">
        <v>76</v>
      </c>
      <c r="M98" s="226"/>
      <c r="N98" s="33" t="s">
        <v>271</v>
      </c>
      <c r="O98" s="36" t="s">
        <v>592</v>
      </c>
      <c r="P98" s="4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</row>
    <row r="99">
      <c r="A99" s="23">
        <v>96.0</v>
      </c>
      <c r="B99" s="111">
        <v>46052.0</v>
      </c>
      <c r="C99" s="26">
        <v>15.0</v>
      </c>
      <c r="D99" s="28" t="s">
        <v>111</v>
      </c>
      <c r="E99" s="29" t="s">
        <v>94</v>
      </c>
      <c r="F99" s="28" t="s">
        <v>252</v>
      </c>
      <c r="G99" s="28" t="s">
        <v>252</v>
      </c>
      <c r="H99" s="28" t="s">
        <v>75</v>
      </c>
      <c r="I99" s="33" t="s">
        <v>624</v>
      </c>
      <c r="J99" s="36" t="s">
        <v>596</v>
      </c>
      <c r="K99" s="232">
        <v>46081.0</v>
      </c>
      <c r="L99" s="28" t="s">
        <v>50</v>
      </c>
      <c r="M99" s="226"/>
      <c r="N99" s="33" t="s">
        <v>271</v>
      </c>
      <c r="O99" s="36" t="s">
        <v>592</v>
      </c>
      <c r="P99" s="4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</row>
    <row r="100">
      <c r="A100" s="59">
        <v>97.0</v>
      </c>
      <c r="B100" s="25">
        <v>46052.0</v>
      </c>
      <c r="C100" s="26">
        <v>15.0</v>
      </c>
      <c r="D100" s="28" t="s">
        <v>111</v>
      </c>
      <c r="E100" s="29" t="s">
        <v>94</v>
      </c>
      <c r="F100" s="28" t="s">
        <v>252</v>
      </c>
      <c r="G100" s="28" t="s">
        <v>252</v>
      </c>
      <c r="H100" s="28" t="s">
        <v>75</v>
      </c>
      <c r="I100" s="33" t="s">
        <v>653</v>
      </c>
      <c r="J100" s="36" t="s">
        <v>601</v>
      </c>
      <c r="K100" s="232">
        <v>46081.0</v>
      </c>
      <c r="L100" s="28" t="s">
        <v>76</v>
      </c>
      <c r="M100" s="226"/>
      <c r="N100" s="33" t="s">
        <v>271</v>
      </c>
      <c r="O100" s="36" t="s">
        <v>592</v>
      </c>
      <c r="P100" s="4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</row>
    <row r="101">
      <c r="A101" s="23">
        <v>98.0</v>
      </c>
      <c r="B101" s="111">
        <v>46052.0</v>
      </c>
      <c r="C101" s="26">
        <v>15.0</v>
      </c>
      <c r="D101" s="28" t="s">
        <v>111</v>
      </c>
      <c r="E101" s="29" t="s">
        <v>94</v>
      </c>
      <c r="F101" s="28" t="s">
        <v>252</v>
      </c>
      <c r="G101" s="28" t="s">
        <v>252</v>
      </c>
      <c r="H101" s="28" t="s">
        <v>75</v>
      </c>
      <c r="I101" s="33" t="s">
        <v>655</v>
      </c>
      <c r="J101" s="104" t="s">
        <v>614</v>
      </c>
      <c r="K101" s="232">
        <v>46081.0</v>
      </c>
      <c r="L101" s="28" t="s">
        <v>76</v>
      </c>
      <c r="M101" s="226"/>
      <c r="N101" s="33" t="s">
        <v>271</v>
      </c>
      <c r="O101" s="36" t="s">
        <v>592</v>
      </c>
      <c r="P101" s="4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</row>
    <row r="102">
      <c r="A102" s="23">
        <v>99.0</v>
      </c>
      <c r="B102" s="111">
        <v>46052.0</v>
      </c>
      <c r="C102" s="26">
        <v>15.0</v>
      </c>
      <c r="D102" s="28" t="s">
        <v>111</v>
      </c>
      <c r="E102" s="29" t="s">
        <v>94</v>
      </c>
      <c r="F102" s="28" t="s">
        <v>252</v>
      </c>
      <c r="G102" s="28" t="s">
        <v>252</v>
      </c>
      <c r="H102" s="28" t="s">
        <v>75</v>
      </c>
      <c r="I102" s="33" t="s">
        <v>659</v>
      </c>
      <c r="J102" s="104" t="s">
        <v>617</v>
      </c>
      <c r="K102" s="232">
        <v>46081.0</v>
      </c>
      <c r="L102" s="28" t="s">
        <v>76</v>
      </c>
      <c r="M102" s="226"/>
      <c r="N102" s="33" t="s">
        <v>271</v>
      </c>
      <c r="O102" s="36" t="s">
        <v>592</v>
      </c>
      <c r="P102" s="4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</row>
    <row r="103">
      <c r="A103" s="23">
        <v>100.0</v>
      </c>
      <c r="B103" s="166">
        <v>46048.0</v>
      </c>
      <c r="C103" s="26">
        <v>16.0</v>
      </c>
      <c r="D103" s="28" t="s">
        <v>111</v>
      </c>
      <c r="E103" s="28" t="s">
        <v>40</v>
      </c>
      <c r="F103" s="28" t="s">
        <v>46</v>
      </c>
      <c r="G103" s="28" t="s">
        <v>46</v>
      </c>
      <c r="H103" s="28" t="s">
        <v>75</v>
      </c>
      <c r="I103" s="33" t="s">
        <v>661</v>
      </c>
      <c r="J103" s="36" t="s">
        <v>662</v>
      </c>
      <c r="K103" s="260">
        <v>46059.0</v>
      </c>
      <c r="L103" s="28" t="s">
        <v>50</v>
      </c>
      <c r="M103" s="226"/>
      <c r="N103" s="33" t="s">
        <v>287</v>
      </c>
      <c r="O103" s="36" t="s">
        <v>592</v>
      </c>
      <c r="P103" s="4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</row>
    <row r="104">
      <c r="A104" s="23">
        <v>101.0</v>
      </c>
      <c r="B104" s="253">
        <v>46048.0</v>
      </c>
      <c r="C104" s="26">
        <v>16.0</v>
      </c>
      <c r="D104" s="28" t="s">
        <v>111</v>
      </c>
      <c r="E104" s="28" t="s">
        <v>40</v>
      </c>
      <c r="F104" s="28" t="s">
        <v>46</v>
      </c>
      <c r="G104" s="28" t="s">
        <v>46</v>
      </c>
      <c r="H104" s="28" t="s">
        <v>87</v>
      </c>
      <c r="I104" s="33" t="s">
        <v>665</v>
      </c>
      <c r="J104" s="36" t="s">
        <v>666</v>
      </c>
      <c r="K104" s="260">
        <v>46059.0</v>
      </c>
      <c r="L104" s="28" t="s">
        <v>50</v>
      </c>
      <c r="M104" s="226"/>
      <c r="N104" s="33" t="s">
        <v>287</v>
      </c>
      <c r="O104" s="36" t="s">
        <v>592</v>
      </c>
      <c r="P104" s="4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</row>
    <row r="105">
      <c r="A105" s="59">
        <v>102.0</v>
      </c>
      <c r="B105" s="254">
        <v>46048.0</v>
      </c>
      <c r="C105" s="26">
        <v>16.0</v>
      </c>
      <c r="D105" s="28" t="s">
        <v>111</v>
      </c>
      <c r="E105" s="28" t="s">
        <v>40</v>
      </c>
      <c r="F105" s="28" t="s">
        <v>46</v>
      </c>
      <c r="G105" s="28" t="s">
        <v>46</v>
      </c>
      <c r="H105" s="28" t="s">
        <v>87</v>
      </c>
      <c r="I105" s="33" t="s">
        <v>669</v>
      </c>
      <c r="J105" s="104" t="s">
        <v>670</v>
      </c>
      <c r="K105" s="260">
        <v>46059.0</v>
      </c>
      <c r="L105" s="28" t="s">
        <v>50</v>
      </c>
      <c r="M105" s="226"/>
      <c r="N105" s="33" t="s">
        <v>287</v>
      </c>
      <c r="O105" s="36" t="s">
        <v>592</v>
      </c>
      <c r="P105" s="4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>
      <c r="A106" s="23">
        <v>103.0</v>
      </c>
      <c r="B106" s="253">
        <v>46048.0</v>
      </c>
      <c r="C106" s="26">
        <v>16.0</v>
      </c>
      <c r="D106" s="28" t="s">
        <v>111</v>
      </c>
      <c r="E106" s="28" t="s">
        <v>40</v>
      </c>
      <c r="F106" s="28" t="s">
        <v>46</v>
      </c>
      <c r="G106" s="28" t="s">
        <v>46</v>
      </c>
      <c r="H106" s="28" t="s">
        <v>139</v>
      </c>
      <c r="I106" s="33" t="s">
        <v>673</v>
      </c>
      <c r="J106" s="104" t="s">
        <v>674</v>
      </c>
      <c r="K106" s="260">
        <v>46059.0</v>
      </c>
      <c r="L106" s="28" t="s">
        <v>50</v>
      </c>
      <c r="M106" s="226"/>
      <c r="N106" s="33" t="s">
        <v>287</v>
      </c>
      <c r="O106" s="36" t="s">
        <v>592</v>
      </c>
      <c r="P106" s="4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>
      <c r="A107" s="23">
        <v>104.0</v>
      </c>
      <c r="B107" s="254">
        <v>46048.0</v>
      </c>
      <c r="C107" s="26">
        <v>16.0</v>
      </c>
      <c r="D107" s="28" t="s">
        <v>111</v>
      </c>
      <c r="E107" s="28" t="s">
        <v>40</v>
      </c>
      <c r="F107" s="28" t="s">
        <v>46</v>
      </c>
      <c r="G107" s="28" t="s">
        <v>46</v>
      </c>
      <c r="H107" s="28" t="s">
        <v>75</v>
      </c>
      <c r="I107" s="33" t="s">
        <v>676</v>
      </c>
      <c r="J107" s="104" t="s">
        <v>677</v>
      </c>
      <c r="K107" s="260">
        <v>46059.0</v>
      </c>
      <c r="L107" s="28" t="s">
        <v>50</v>
      </c>
      <c r="M107" s="226"/>
      <c r="N107" s="33" t="s">
        <v>287</v>
      </c>
      <c r="O107" s="36" t="s">
        <v>592</v>
      </c>
      <c r="P107" s="4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</row>
    <row r="108">
      <c r="A108" s="23">
        <v>105.0</v>
      </c>
      <c r="B108" s="230">
        <v>46048.0</v>
      </c>
      <c r="C108" s="26">
        <v>16.0</v>
      </c>
      <c r="D108" s="28" t="s">
        <v>111</v>
      </c>
      <c r="E108" s="28" t="s">
        <v>40</v>
      </c>
      <c r="F108" s="28" t="s">
        <v>46</v>
      </c>
      <c r="G108" s="28" t="s">
        <v>46</v>
      </c>
      <c r="H108" s="28" t="s">
        <v>87</v>
      </c>
      <c r="I108" s="33" t="s">
        <v>681</v>
      </c>
      <c r="J108" s="104" t="s">
        <v>682</v>
      </c>
      <c r="K108" s="260">
        <v>46048.0</v>
      </c>
      <c r="L108" s="28" t="s">
        <v>50</v>
      </c>
      <c r="M108" s="226"/>
      <c r="N108" s="33" t="s">
        <v>287</v>
      </c>
      <c r="O108" s="36" t="s">
        <v>592</v>
      </c>
      <c r="P108" s="4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>
      <c r="A109" s="23">
        <v>106.0</v>
      </c>
      <c r="B109" s="223">
        <v>46048.0</v>
      </c>
      <c r="C109" s="26">
        <v>16.0</v>
      </c>
      <c r="D109" s="28" t="s">
        <v>111</v>
      </c>
      <c r="E109" s="28" t="s">
        <v>40</v>
      </c>
      <c r="F109" s="28" t="s">
        <v>46</v>
      </c>
      <c r="G109" s="28" t="s">
        <v>46</v>
      </c>
      <c r="H109" s="28" t="s">
        <v>43</v>
      </c>
      <c r="I109" s="33" t="s">
        <v>686</v>
      </c>
      <c r="J109" s="104" t="s">
        <v>687</v>
      </c>
      <c r="K109" s="260">
        <v>46059.0</v>
      </c>
      <c r="L109" s="28" t="s">
        <v>50</v>
      </c>
      <c r="M109" s="226"/>
      <c r="N109" s="33" t="s">
        <v>287</v>
      </c>
      <c r="O109" s="36" t="s">
        <v>592</v>
      </c>
      <c r="P109" s="4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</row>
    <row r="110">
      <c r="A110" s="59">
        <v>107.0</v>
      </c>
      <c r="B110" s="230">
        <v>46048.0</v>
      </c>
      <c r="C110" s="26">
        <v>16.0</v>
      </c>
      <c r="D110" s="28" t="s">
        <v>111</v>
      </c>
      <c r="E110" s="28" t="s">
        <v>40</v>
      </c>
      <c r="F110" s="28" t="s">
        <v>46</v>
      </c>
      <c r="G110" s="28" t="s">
        <v>46</v>
      </c>
      <c r="H110" s="28" t="s">
        <v>87</v>
      </c>
      <c r="I110" s="33" t="s">
        <v>690</v>
      </c>
      <c r="J110" s="104" t="s">
        <v>682</v>
      </c>
      <c r="K110" s="260">
        <v>46059.0</v>
      </c>
      <c r="L110" s="28" t="s">
        <v>50</v>
      </c>
      <c r="M110" s="226"/>
      <c r="N110" s="33" t="s">
        <v>287</v>
      </c>
      <c r="O110" s="36" t="s">
        <v>592</v>
      </c>
      <c r="P110" s="4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</row>
    <row r="111">
      <c r="A111" s="23">
        <v>108.0</v>
      </c>
      <c r="B111" s="231">
        <v>46048.0</v>
      </c>
      <c r="C111" s="26">
        <v>17.0</v>
      </c>
      <c r="D111" s="28" t="s">
        <v>45</v>
      </c>
      <c r="E111" s="28" t="s">
        <v>40</v>
      </c>
      <c r="F111" s="28" t="s">
        <v>46</v>
      </c>
      <c r="G111" s="28" t="s">
        <v>46</v>
      </c>
      <c r="H111" s="28" t="s">
        <v>75</v>
      </c>
      <c r="I111" s="33" t="s">
        <v>692</v>
      </c>
      <c r="J111" s="36" t="s">
        <v>693</v>
      </c>
      <c r="K111" s="260">
        <v>46063.0</v>
      </c>
      <c r="L111" s="28" t="s">
        <v>50</v>
      </c>
      <c r="M111" s="226"/>
      <c r="N111" s="33" t="s">
        <v>287</v>
      </c>
      <c r="O111" s="36" t="s">
        <v>425</v>
      </c>
      <c r="P111" s="4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>
      <c r="A112" s="23">
        <v>109.0</v>
      </c>
      <c r="B112" s="230">
        <v>46048.0</v>
      </c>
      <c r="C112" s="26">
        <v>17.0</v>
      </c>
      <c r="D112" s="28" t="s">
        <v>45</v>
      </c>
      <c r="E112" s="28" t="s">
        <v>40</v>
      </c>
      <c r="F112" s="28" t="s">
        <v>46</v>
      </c>
      <c r="G112" s="28" t="s">
        <v>46</v>
      </c>
      <c r="H112" s="28" t="s">
        <v>207</v>
      </c>
      <c r="I112" s="33" t="s">
        <v>696</v>
      </c>
      <c r="J112" s="36" t="s">
        <v>697</v>
      </c>
      <c r="K112" s="260">
        <v>46063.0</v>
      </c>
      <c r="L112" s="28" t="s">
        <v>50</v>
      </c>
      <c r="M112" s="226"/>
      <c r="N112" s="33" t="s">
        <v>287</v>
      </c>
      <c r="O112" s="36" t="s">
        <v>425</v>
      </c>
      <c r="P112" s="4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</row>
    <row r="113">
      <c r="A113" s="23">
        <v>110.0</v>
      </c>
      <c r="B113" s="231">
        <v>46048.0</v>
      </c>
      <c r="C113" s="26">
        <v>17.0</v>
      </c>
      <c r="D113" s="28" t="s">
        <v>45</v>
      </c>
      <c r="E113" s="28" t="s">
        <v>40</v>
      </c>
      <c r="F113" s="28" t="s">
        <v>46</v>
      </c>
      <c r="G113" s="28" t="s">
        <v>46</v>
      </c>
      <c r="H113" s="28" t="s">
        <v>75</v>
      </c>
      <c r="I113" s="33" t="s">
        <v>700</v>
      </c>
      <c r="J113" s="36" t="s">
        <v>701</v>
      </c>
      <c r="K113" s="260">
        <v>46063.0</v>
      </c>
      <c r="L113" s="28" t="s">
        <v>50</v>
      </c>
      <c r="M113" s="226"/>
      <c r="N113" s="33" t="s">
        <v>287</v>
      </c>
      <c r="O113" s="36" t="s">
        <v>425</v>
      </c>
      <c r="P113" s="4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</row>
    <row r="114">
      <c r="A114" s="23">
        <v>111.0</v>
      </c>
      <c r="B114" s="230">
        <v>46048.0</v>
      </c>
      <c r="C114" s="26">
        <v>17.0</v>
      </c>
      <c r="D114" s="28" t="s">
        <v>45</v>
      </c>
      <c r="E114" s="28" t="s">
        <v>40</v>
      </c>
      <c r="F114" s="28" t="s">
        <v>46</v>
      </c>
      <c r="G114" s="28" t="s">
        <v>46</v>
      </c>
      <c r="H114" s="28" t="s">
        <v>75</v>
      </c>
      <c r="I114" s="33" t="s">
        <v>704</v>
      </c>
      <c r="J114" s="104" t="s">
        <v>701</v>
      </c>
      <c r="K114" s="260">
        <v>46063.0</v>
      </c>
      <c r="L114" s="28" t="s">
        <v>50</v>
      </c>
      <c r="M114" s="226"/>
      <c r="N114" s="33" t="s">
        <v>287</v>
      </c>
      <c r="O114" s="36" t="s">
        <v>425</v>
      </c>
      <c r="P114" s="4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</row>
    <row r="115">
      <c r="A115" s="59">
        <v>112.0</v>
      </c>
      <c r="B115" s="231">
        <v>46049.0</v>
      </c>
      <c r="C115" s="26">
        <v>18.0</v>
      </c>
      <c r="D115" s="28" t="s">
        <v>111</v>
      </c>
      <c r="E115" s="28" t="s">
        <v>40</v>
      </c>
      <c r="F115" s="28" t="s">
        <v>46</v>
      </c>
      <c r="G115" s="28" t="s">
        <v>46</v>
      </c>
      <c r="H115" s="28" t="s">
        <v>87</v>
      </c>
      <c r="I115" s="33" t="s">
        <v>705</v>
      </c>
      <c r="J115" s="36" t="s">
        <v>706</v>
      </c>
      <c r="K115" s="260">
        <v>46065.0</v>
      </c>
      <c r="L115" s="28" t="s">
        <v>76</v>
      </c>
      <c r="M115" s="264"/>
      <c r="N115" s="33" t="s">
        <v>287</v>
      </c>
      <c r="O115" s="36" t="s">
        <v>592</v>
      </c>
      <c r="P115" s="4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>
      <c r="A116" s="23">
        <v>113.0</v>
      </c>
      <c r="B116" s="230">
        <v>46049.0</v>
      </c>
      <c r="C116" s="26">
        <v>18.0</v>
      </c>
      <c r="D116" s="28" t="s">
        <v>111</v>
      </c>
      <c r="E116" s="28" t="s">
        <v>40</v>
      </c>
      <c r="F116" s="28" t="s">
        <v>46</v>
      </c>
      <c r="G116" s="28" t="s">
        <v>46</v>
      </c>
      <c r="H116" s="28" t="s">
        <v>87</v>
      </c>
      <c r="I116" s="33" t="s">
        <v>709</v>
      </c>
      <c r="J116" s="104" t="s">
        <v>710</v>
      </c>
      <c r="K116" s="260">
        <v>46065.0</v>
      </c>
      <c r="L116" s="28" t="s">
        <v>76</v>
      </c>
      <c r="M116" s="264"/>
      <c r="N116" s="33" t="s">
        <v>287</v>
      </c>
      <c r="O116" s="36" t="s">
        <v>592</v>
      </c>
      <c r="P116" s="4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>
      <c r="A117" s="23">
        <v>114.0</v>
      </c>
      <c r="B117" s="231">
        <v>46049.0</v>
      </c>
      <c r="C117" s="26">
        <v>18.0</v>
      </c>
      <c r="D117" s="28" t="s">
        <v>111</v>
      </c>
      <c r="E117" s="28" t="s">
        <v>40</v>
      </c>
      <c r="F117" s="28" t="s">
        <v>46</v>
      </c>
      <c r="G117" s="28" t="s">
        <v>46</v>
      </c>
      <c r="H117" s="28" t="s">
        <v>87</v>
      </c>
      <c r="I117" s="33" t="s">
        <v>714</v>
      </c>
      <c r="J117" s="36" t="s">
        <v>715</v>
      </c>
      <c r="K117" s="260">
        <v>46065.0</v>
      </c>
      <c r="L117" s="28" t="s">
        <v>50</v>
      </c>
      <c r="M117" s="264"/>
      <c r="N117" s="33" t="s">
        <v>287</v>
      </c>
      <c r="O117" s="36" t="s">
        <v>592</v>
      </c>
      <c r="P117" s="265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>
      <c r="A118" s="23">
        <v>115.0</v>
      </c>
      <c r="B118" s="238">
        <v>46049.0</v>
      </c>
      <c r="C118" s="26">
        <v>18.0</v>
      </c>
      <c r="D118" s="28" t="s">
        <v>111</v>
      </c>
      <c r="E118" s="28" t="s">
        <v>40</v>
      </c>
      <c r="F118" s="28" t="s">
        <v>46</v>
      </c>
      <c r="G118" s="28" t="s">
        <v>46</v>
      </c>
      <c r="H118" s="28" t="s">
        <v>87</v>
      </c>
      <c r="I118" s="33" t="s">
        <v>718</v>
      </c>
      <c r="J118" s="36" t="s">
        <v>719</v>
      </c>
      <c r="K118" s="260">
        <v>46065.0</v>
      </c>
      <c r="L118" s="28" t="s">
        <v>50</v>
      </c>
      <c r="M118" s="264"/>
      <c r="N118" s="33" t="s">
        <v>287</v>
      </c>
      <c r="O118" s="36" t="s">
        <v>592</v>
      </c>
      <c r="P118" s="265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>
      <c r="A119" s="23">
        <v>116.0</v>
      </c>
      <c r="B119" s="254">
        <v>46049.0</v>
      </c>
      <c r="C119" s="26">
        <v>18.0</v>
      </c>
      <c r="D119" s="28" t="s">
        <v>111</v>
      </c>
      <c r="E119" s="28" t="s">
        <v>40</v>
      </c>
      <c r="F119" s="28" t="s">
        <v>46</v>
      </c>
      <c r="G119" s="28" t="s">
        <v>46</v>
      </c>
      <c r="H119" s="28" t="s">
        <v>87</v>
      </c>
      <c r="I119" s="33" t="s">
        <v>721</v>
      </c>
      <c r="J119" s="36" t="s">
        <v>722</v>
      </c>
      <c r="K119" s="260">
        <v>46065.0</v>
      </c>
      <c r="L119" s="28" t="s">
        <v>76</v>
      </c>
      <c r="M119" s="264"/>
      <c r="N119" s="33" t="s">
        <v>287</v>
      </c>
      <c r="O119" s="36" t="s">
        <v>592</v>
      </c>
      <c r="P119" s="265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>
      <c r="A120" s="59">
        <v>117.0</v>
      </c>
      <c r="B120" s="230">
        <v>46049.0</v>
      </c>
      <c r="C120" s="26">
        <v>18.0</v>
      </c>
      <c r="D120" s="28" t="s">
        <v>111</v>
      </c>
      <c r="E120" s="28" t="s">
        <v>40</v>
      </c>
      <c r="F120" s="28" t="s">
        <v>46</v>
      </c>
      <c r="G120" s="28" t="s">
        <v>46</v>
      </c>
      <c r="H120" s="28" t="s">
        <v>87</v>
      </c>
      <c r="I120" s="33" t="s">
        <v>724</v>
      </c>
      <c r="J120" s="36" t="s">
        <v>725</v>
      </c>
      <c r="K120" s="260">
        <v>46065.0</v>
      </c>
      <c r="L120" s="28" t="s">
        <v>76</v>
      </c>
      <c r="M120" s="264"/>
      <c r="N120" s="33" t="s">
        <v>287</v>
      </c>
      <c r="O120" s="36" t="s">
        <v>592</v>
      </c>
      <c r="P120" s="265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>
      <c r="A121" s="23">
        <v>118.0</v>
      </c>
      <c r="B121" s="231">
        <v>46049.0</v>
      </c>
      <c r="C121" s="26">
        <v>18.0</v>
      </c>
      <c r="D121" s="28" t="s">
        <v>111</v>
      </c>
      <c r="E121" s="28" t="s">
        <v>40</v>
      </c>
      <c r="F121" s="28" t="s">
        <v>46</v>
      </c>
      <c r="G121" s="28" t="s">
        <v>46</v>
      </c>
      <c r="H121" s="28" t="s">
        <v>207</v>
      </c>
      <c r="I121" s="33" t="s">
        <v>728</v>
      </c>
      <c r="J121" s="36" t="s">
        <v>729</v>
      </c>
      <c r="K121" s="260">
        <v>46065.0</v>
      </c>
      <c r="L121" s="28" t="s">
        <v>50</v>
      </c>
      <c r="M121" s="270"/>
      <c r="N121" s="33" t="s">
        <v>287</v>
      </c>
      <c r="O121" s="36" t="s">
        <v>592</v>
      </c>
      <c r="P121" s="265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>
      <c r="A122" s="23">
        <v>119.0</v>
      </c>
      <c r="B122" s="230">
        <v>46049.0</v>
      </c>
      <c r="C122" s="26">
        <v>18.0</v>
      </c>
      <c r="D122" s="28" t="s">
        <v>111</v>
      </c>
      <c r="E122" s="28" t="s">
        <v>40</v>
      </c>
      <c r="F122" s="28" t="s">
        <v>46</v>
      </c>
      <c r="G122" s="28" t="s">
        <v>46</v>
      </c>
      <c r="H122" s="28" t="s">
        <v>207</v>
      </c>
      <c r="I122" s="33" t="s">
        <v>732</v>
      </c>
      <c r="J122" s="36" t="s">
        <v>733</v>
      </c>
      <c r="K122" s="260">
        <v>46065.0</v>
      </c>
      <c r="L122" s="28" t="s">
        <v>76</v>
      </c>
      <c r="M122" s="270"/>
      <c r="N122" s="33" t="s">
        <v>287</v>
      </c>
      <c r="O122" s="36" t="s">
        <v>592</v>
      </c>
      <c r="P122" s="265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</row>
    <row r="123">
      <c r="A123" s="23">
        <v>120.0</v>
      </c>
      <c r="B123" s="231">
        <v>46049.0</v>
      </c>
      <c r="C123" s="26">
        <v>18.0</v>
      </c>
      <c r="D123" s="28" t="s">
        <v>111</v>
      </c>
      <c r="E123" s="28" t="s">
        <v>40</v>
      </c>
      <c r="F123" s="28" t="s">
        <v>46</v>
      </c>
      <c r="G123" s="28" t="s">
        <v>46</v>
      </c>
      <c r="H123" s="28" t="s">
        <v>43</v>
      </c>
      <c r="I123" s="33" t="s">
        <v>736</v>
      </c>
      <c r="J123" s="36" t="s">
        <v>737</v>
      </c>
      <c r="K123" s="260">
        <v>46065.0</v>
      </c>
      <c r="L123" s="28" t="s">
        <v>76</v>
      </c>
      <c r="M123" s="226"/>
      <c r="N123" s="33" t="s">
        <v>287</v>
      </c>
      <c r="O123" s="36" t="s">
        <v>592</v>
      </c>
      <c r="P123" s="4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</row>
    <row r="124">
      <c r="A124" s="23">
        <v>121.0</v>
      </c>
      <c r="B124" s="230">
        <v>46049.0</v>
      </c>
      <c r="C124" s="26">
        <v>18.0</v>
      </c>
      <c r="D124" s="28" t="s">
        <v>111</v>
      </c>
      <c r="E124" s="28" t="s">
        <v>40</v>
      </c>
      <c r="F124" s="28" t="s">
        <v>46</v>
      </c>
      <c r="G124" s="28" t="s">
        <v>46</v>
      </c>
      <c r="H124" s="28" t="s">
        <v>43</v>
      </c>
      <c r="I124" s="33" t="s">
        <v>746</v>
      </c>
      <c r="J124" s="36" t="s">
        <v>747</v>
      </c>
      <c r="K124" s="260">
        <v>46065.0</v>
      </c>
      <c r="L124" s="28" t="s">
        <v>76</v>
      </c>
      <c r="M124" s="226"/>
      <c r="N124" s="33" t="s">
        <v>287</v>
      </c>
      <c r="O124" s="36" t="s">
        <v>592</v>
      </c>
      <c r="P124" s="4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>
      <c r="A125" s="59">
        <v>122.0</v>
      </c>
      <c r="B125" s="231">
        <v>46049.0</v>
      </c>
      <c r="C125" s="26">
        <v>18.0</v>
      </c>
      <c r="D125" s="28" t="s">
        <v>111</v>
      </c>
      <c r="E125" s="28" t="s">
        <v>40</v>
      </c>
      <c r="F125" s="28" t="s">
        <v>46</v>
      </c>
      <c r="G125" s="28" t="s">
        <v>46</v>
      </c>
      <c r="H125" s="28" t="s">
        <v>43</v>
      </c>
      <c r="I125" s="33" t="s">
        <v>751</v>
      </c>
      <c r="J125" s="36" t="s">
        <v>752</v>
      </c>
      <c r="K125" s="260">
        <v>46065.0</v>
      </c>
      <c r="L125" s="28" t="s">
        <v>50</v>
      </c>
      <c r="M125" s="226"/>
      <c r="N125" s="33" t="s">
        <v>287</v>
      </c>
      <c r="O125" s="36" t="s">
        <v>592</v>
      </c>
      <c r="P125" s="4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</row>
    <row r="126">
      <c r="A126" s="23">
        <v>123.0</v>
      </c>
      <c r="B126" s="230">
        <v>46049.0</v>
      </c>
      <c r="C126" s="26">
        <v>18.0</v>
      </c>
      <c r="D126" s="28" t="s">
        <v>111</v>
      </c>
      <c r="E126" s="28" t="s">
        <v>40</v>
      </c>
      <c r="F126" s="28" t="s">
        <v>46</v>
      </c>
      <c r="G126" s="28" t="s">
        <v>46</v>
      </c>
      <c r="H126" s="28" t="s">
        <v>207</v>
      </c>
      <c r="I126" s="33" t="s">
        <v>755</v>
      </c>
      <c r="J126" s="36" t="s">
        <v>756</v>
      </c>
      <c r="K126" s="260">
        <v>46065.0</v>
      </c>
      <c r="L126" s="28" t="s">
        <v>50</v>
      </c>
      <c r="M126" s="226"/>
      <c r="N126" s="33" t="s">
        <v>287</v>
      </c>
      <c r="O126" s="36" t="s">
        <v>592</v>
      </c>
      <c r="P126" s="4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</row>
    <row r="127">
      <c r="A127" s="23">
        <v>124.0</v>
      </c>
      <c r="B127" s="231">
        <v>46049.0</v>
      </c>
      <c r="C127" s="26">
        <v>18.0</v>
      </c>
      <c r="D127" s="28" t="s">
        <v>111</v>
      </c>
      <c r="E127" s="28" t="s">
        <v>40</v>
      </c>
      <c r="F127" s="28" t="s">
        <v>46</v>
      </c>
      <c r="G127" s="28" t="s">
        <v>46</v>
      </c>
      <c r="H127" s="28" t="s">
        <v>43</v>
      </c>
      <c r="I127" s="33" t="s">
        <v>759</v>
      </c>
      <c r="J127" s="36" t="s">
        <v>760</v>
      </c>
      <c r="K127" s="260">
        <v>46065.0</v>
      </c>
      <c r="L127" s="28" t="s">
        <v>76</v>
      </c>
      <c r="M127" s="226"/>
      <c r="N127" s="33" t="s">
        <v>287</v>
      </c>
      <c r="O127" s="36" t="s">
        <v>592</v>
      </c>
      <c r="P127" s="4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8">
      <c r="A128" s="23">
        <v>125.0</v>
      </c>
      <c r="B128" s="238">
        <v>46049.0</v>
      </c>
      <c r="C128" s="26">
        <v>18.0</v>
      </c>
      <c r="D128" s="28" t="s">
        <v>111</v>
      </c>
      <c r="E128" s="28" t="s">
        <v>40</v>
      </c>
      <c r="F128" s="28" t="s">
        <v>46</v>
      </c>
      <c r="G128" s="28" t="s">
        <v>46</v>
      </c>
      <c r="H128" s="28" t="s">
        <v>81</v>
      </c>
      <c r="I128" s="33" t="s">
        <v>763</v>
      </c>
      <c r="J128" s="36" t="s">
        <v>764</v>
      </c>
      <c r="K128" s="260">
        <v>46065.0</v>
      </c>
      <c r="L128" s="28" t="s">
        <v>50</v>
      </c>
      <c r="M128" s="226"/>
      <c r="N128" s="33" t="s">
        <v>287</v>
      </c>
      <c r="O128" s="36" t="s">
        <v>592</v>
      </c>
      <c r="P128" s="4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29">
      <c r="A129" s="23">
        <v>126.0</v>
      </c>
      <c r="B129" s="231">
        <v>46049.0</v>
      </c>
      <c r="C129" s="26">
        <v>18.0</v>
      </c>
      <c r="D129" s="28" t="s">
        <v>111</v>
      </c>
      <c r="E129" s="28" t="s">
        <v>40</v>
      </c>
      <c r="F129" s="28" t="s">
        <v>46</v>
      </c>
      <c r="G129" s="28" t="s">
        <v>46</v>
      </c>
      <c r="H129" s="28" t="s">
        <v>87</v>
      </c>
      <c r="I129" s="33" t="s">
        <v>766</v>
      </c>
      <c r="J129" s="36" t="s">
        <v>767</v>
      </c>
      <c r="K129" s="260">
        <v>46065.0</v>
      </c>
      <c r="L129" s="28" t="s">
        <v>50</v>
      </c>
      <c r="M129" s="270"/>
      <c r="N129" s="33" t="s">
        <v>287</v>
      </c>
      <c r="O129" s="36" t="s">
        <v>592</v>
      </c>
      <c r="P129" s="4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>
      <c r="A130" s="59">
        <v>127.0</v>
      </c>
      <c r="B130" s="238">
        <v>46049.0</v>
      </c>
      <c r="C130" s="26">
        <v>18.0</v>
      </c>
      <c r="D130" s="28" t="s">
        <v>111</v>
      </c>
      <c r="E130" s="28" t="s">
        <v>40</v>
      </c>
      <c r="F130" s="28" t="s">
        <v>46</v>
      </c>
      <c r="G130" s="28" t="s">
        <v>46</v>
      </c>
      <c r="H130" s="28" t="s">
        <v>87</v>
      </c>
      <c r="I130" s="33" t="s">
        <v>769</v>
      </c>
      <c r="J130" s="36" t="s">
        <v>770</v>
      </c>
      <c r="K130" s="260">
        <v>46065.0</v>
      </c>
      <c r="L130" s="28" t="s">
        <v>50</v>
      </c>
      <c r="M130" s="270"/>
      <c r="N130" s="33" t="s">
        <v>287</v>
      </c>
      <c r="O130" s="36" t="s">
        <v>592</v>
      </c>
      <c r="P130" s="4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</row>
    <row r="131">
      <c r="A131" s="23">
        <v>128.0</v>
      </c>
      <c r="B131" s="254">
        <v>46049.0</v>
      </c>
      <c r="C131" s="26">
        <v>18.0</v>
      </c>
      <c r="D131" s="28" t="s">
        <v>111</v>
      </c>
      <c r="E131" s="28" t="s">
        <v>40</v>
      </c>
      <c r="F131" s="28" t="s">
        <v>46</v>
      </c>
      <c r="G131" s="28" t="s">
        <v>46</v>
      </c>
      <c r="H131" s="28" t="s">
        <v>87</v>
      </c>
      <c r="I131" s="33" t="s">
        <v>773</v>
      </c>
      <c r="J131" s="36" t="s">
        <v>774</v>
      </c>
      <c r="K131" s="260">
        <v>46065.0</v>
      </c>
      <c r="L131" s="28" t="s">
        <v>50</v>
      </c>
      <c r="M131" s="270"/>
      <c r="N131" s="33" t="s">
        <v>287</v>
      </c>
      <c r="O131" s="36" t="s">
        <v>592</v>
      </c>
      <c r="P131" s="4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</row>
    <row r="132">
      <c r="A132" s="23">
        <v>129.0</v>
      </c>
      <c r="B132" s="230">
        <v>46049.0</v>
      </c>
      <c r="C132" s="26">
        <v>18.0</v>
      </c>
      <c r="D132" s="28" t="s">
        <v>111</v>
      </c>
      <c r="E132" s="28" t="s">
        <v>40</v>
      </c>
      <c r="F132" s="28" t="s">
        <v>46</v>
      </c>
      <c r="G132" s="28" t="s">
        <v>46</v>
      </c>
      <c r="H132" s="28" t="s">
        <v>81</v>
      </c>
      <c r="I132" s="33" t="s">
        <v>777</v>
      </c>
      <c r="J132" s="36" t="s">
        <v>416</v>
      </c>
      <c r="K132" s="260">
        <v>46065.0</v>
      </c>
      <c r="L132" s="28" t="s">
        <v>50</v>
      </c>
      <c r="M132" s="270"/>
      <c r="N132" s="33" t="s">
        <v>287</v>
      </c>
      <c r="O132" s="36" t="s">
        <v>592</v>
      </c>
      <c r="P132" s="4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</row>
    <row r="133">
      <c r="A133" s="23">
        <v>130.0</v>
      </c>
      <c r="B133" s="231">
        <v>46049.0</v>
      </c>
      <c r="C133" s="26">
        <v>18.0</v>
      </c>
      <c r="D133" s="28" t="s">
        <v>111</v>
      </c>
      <c r="E133" s="28" t="s">
        <v>40</v>
      </c>
      <c r="F133" s="28" t="s">
        <v>46</v>
      </c>
      <c r="G133" s="28" t="s">
        <v>46</v>
      </c>
      <c r="H133" s="28" t="s">
        <v>81</v>
      </c>
      <c r="I133" s="33" t="s">
        <v>778</v>
      </c>
      <c r="J133" s="36" t="s">
        <v>779</v>
      </c>
      <c r="K133" s="260">
        <v>46065.0</v>
      </c>
      <c r="L133" s="28" t="s">
        <v>50</v>
      </c>
      <c r="M133" s="270"/>
      <c r="N133" s="33" t="s">
        <v>287</v>
      </c>
      <c r="O133" s="36" t="s">
        <v>592</v>
      </c>
      <c r="P133" s="4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</row>
    <row r="134">
      <c r="A134" s="23">
        <v>131.0</v>
      </c>
      <c r="B134" s="230">
        <v>46049.0</v>
      </c>
      <c r="C134" s="26">
        <v>18.0</v>
      </c>
      <c r="D134" s="28" t="s">
        <v>111</v>
      </c>
      <c r="E134" s="28" t="s">
        <v>40</v>
      </c>
      <c r="F134" s="28" t="s">
        <v>46</v>
      </c>
      <c r="G134" s="28" t="s">
        <v>46</v>
      </c>
      <c r="H134" s="28" t="s">
        <v>81</v>
      </c>
      <c r="I134" s="33" t="s">
        <v>781</v>
      </c>
      <c r="J134" s="36" t="s">
        <v>783</v>
      </c>
      <c r="K134" s="260">
        <v>46065.0</v>
      </c>
      <c r="L134" s="28" t="s">
        <v>50</v>
      </c>
      <c r="M134" s="324"/>
      <c r="N134" s="33" t="s">
        <v>287</v>
      </c>
      <c r="O134" s="36" t="s">
        <v>592</v>
      </c>
      <c r="P134" s="4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</row>
    <row r="135">
      <c r="A135" s="59">
        <v>132.0</v>
      </c>
      <c r="B135" s="223">
        <v>46049.0</v>
      </c>
      <c r="C135" s="26">
        <v>18.0</v>
      </c>
      <c r="D135" s="28" t="s">
        <v>111</v>
      </c>
      <c r="E135" s="28" t="s">
        <v>40</v>
      </c>
      <c r="F135" s="28" t="s">
        <v>46</v>
      </c>
      <c r="G135" s="28" t="s">
        <v>46</v>
      </c>
      <c r="H135" s="28" t="s">
        <v>207</v>
      </c>
      <c r="I135" s="33" t="s">
        <v>786</v>
      </c>
      <c r="J135" s="36" t="s">
        <v>787</v>
      </c>
      <c r="K135" s="260">
        <v>46065.0</v>
      </c>
      <c r="L135" s="28" t="s">
        <v>50</v>
      </c>
      <c r="M135" s="324"/>
      <c r="N135" s="33" t="s">
        <v>287</v>
      </c>
      <c r="O135" s="36" t="s">
        <v>592</v>
      </c>
      <c r="P135" s="4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</row>
    <row r="136">
      <c r="A136" s="23">
        <v>133.0</v>
      </c>
      <c r="B136" s="230">
        <v>46049.0</v>
      </c>
      <c r="C136" s="26">
        <v>18.0</v>
      </c>
      <c r="D136" s="28" t="s">
        <v>111</v>
      </c>
      <c r="E136" s="28" t="s">
        <v>40</v>
      </c>
      <c r="F136" s="28" t="s">
        <v>46</v>
      </c>
      <c r="G136" s="28" t="s">
        <v>46</v>
      </c>
      <c r="H136" s="28" t="s">
        <v>207</v>
      </c>
      <c r="I136" s="33" t="s">
        <v>790</v>
      </c>
      <c r="J136" s="325" t="s">
        <v>787</v>
      </c>
      <c r="K136" s="260">
        <v>46065.0</v>
      </c>
      <c r="L136" s="28" t="s">
        <v>50</v>
      </c>
      <c r="M136" s="324"/>
      <c r="N136" s="33" t="s">
        <v>287</v>
      </c>
      <c r="O136" s="36" t="s">
        <v>592</v>
      </c>
      <c r="P136" s="4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</row>
    <row r="137">
      <c r="A137" s="23">
        <v>134.0</v>
      </c>
      <c r="B137" s="223">
        <v>46049.0</v>
      </c>
      <c r="C137" s="26">
        <v>18.0</v>
      </c>
      <c r="D137" s="28" t="s">
        <v>111</v>
      </c>
      <c r="E137" s="28" t="s">
        <v>40</v>
      </c>
      <c r="F137" s="28" t="s">
        <v>46</v>
      </c>
      <c r="G137" s="28" t="s">
        <v>46</v>
      </c>
      <c r="H137" s="28" t="s">
        <v>75</v>
      </c>
      <c r="I137" s="33" t="s">
        <v>792</v>
      </c>
      <c r="J137" s="36" t="s">
        <v>794</v>
      </c>
      <c r="K137" s="260">
        <v>46065.0</v>
      </c>
      <c r="L137" s="28" t="s">
        <v>76</v>
      </c>
      <c r="M137" s="324"/>
      <c r="N137" s="33" t="s">
        <v>287</v>
      </c>
      <c r="O137" s="36" t="s">
        <v>592</v>
      </c>
      <c r="P137" s="4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>
      <c r="A138" s="23">
        <v>135.0</v>
      </c>
      <c r="B138" s="230">
        <v>46049.0</v>
      </c>
      <c r="C138" s="26">
        <v>18.0</v>
      </c>
      <c r="D138" s="28" t="s">
        <v>111</v>
      </c>
      <c r="E138" s="28" t="s">
        <v>40</v>
      </c>
      <c r="F138" s="28" t="s">
        <v>46</v>
      </c>
      <c r="G138" s="28" t="s">
        <v>46</v>
      </c>
      <c r="H138" s="28" t="s">
        <v>87</v>
      </c>
      <c r="I138" s="33" t="s">
        <v>800</v>
      </c>
      <c r="J138" s="104" t="s">
        <v>801</v>
      </c>
      <c r="K138" s="260">
        <v>46065.0</v>
      </c>
      <c r="L138" s="28" t="s">
        <v>50</v>
      </c>
      <c r="M138" s="324"/>
      <c r="N138" s="33" t="s">
        <v>287</v>
      </c>
      <c r="O138" s="36" t="s">
        <v>592</v>
      </c>
      <c r="P138" s="4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>
      <c r="A139" s="23">
        <v>136.0</v>
      </c>
      <c r="B139" s="223">
        <v>46049.0</v>
      </c>
      <c r="C139" s="26">
        <v>18.0</v>
      </c>
      <c r="D139" s="28" t="s">
        <v>111</v>
      </c>
      <c r="E139" s="28" t="s">
        <v>40</v>
      </c>
      <c r="F139" s="28" t="s">
        <v>46</v>
      </c>
      <c r="G139" s="28" t="s">
        <v>46</v>
      </c>
      <c r="H139" s="28" t="s">
        <v>87</v>
      </c>
      <c r="I139" s="33" t="s">
        <v>803</v>
      </c>
      <c r="J139" s="104" t="s">
        <v>804</v>
      </c>
      <c r="K139" s="260">
        <v>46065.0</v>
      </c>
      <c r="L139" s="28" t="s">
        <v>76</v>
      </c>
      <c r="M139" s="43"/>
      <c r="N139" s="33" t="s">
        <v>287</v>
      </c>
      <c r="O139" s="36" t="s">
        <v>592</v>
      </c>
      <c r="P139" s="4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</row>
    <row r="140">
      <c r="A140" s="59">
        <v>137.0</v>
      </c>
      <c r="B140" s="253">
        <v>46049.0</v>
      </c>
      <c r="C140" s="26">
        <v>18.0</v>
      </c>
      <c r="D140" s="28" t="s">
        <v>111</v>
      </c>
      <c r="E140" s="28" t="s">
        <v>40</v>
      </c>
      <c r="F140" s="28" t="s">
        <v>46</v>
      </c>
      <c r="G140" s="28" t="s">
        <v>46</v>
      </c>
      <c r="H140" s="28" t="s">
        <v>87</v>
      </c>
      <c r="I140" s="33" t="s">
        <v>805</v>
      </c>
      <c r="J140" s="104" t="s">
        <v>806</v>
      </c>
      <c r="K140" s="260">
        <v>46065.0</v>
      </c>
      <c r="L140" s="28" t="s">
        <v>76</v>
      </c>
      <c r="M140" s="43"/>
      <c r="N140" s="33" t="s">
        <v>287</v>
      </c>
      <c r="O140" s="36" t="s">
        <v>592</v>
      </c>
      <c r="P140" s="4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>
      <c r="A141" s="23">
        <v>138.0</v>
      </c>
      <c r="B141" s="254">
        <v>46051.0</v>
      </c>
      <c r="C141" s="26">
        <v>19.0</v>
      </c>
      <c r="D141" s="28" t="s">
        <v>45</v>
      </c>
      <c r="E141" s="29" t="s">
        <v>40</v>
      </c>
      <c r="F141" s="29" t="s">
        <v>46</v>
      </c>
      <c r="G141" s="28" t="s">
        <v>46</v>
      </c>
      <c r="H141" s="28" t="s">
        <v>98</v>
      </c>
      <c r="I141" s="33" t="s">
        <v>810</v>
      </c>
      <c r="J141" s="36" t="s">
        <v>811</v>
      </c>
      <c r="K141" s="225">
        <v>46071.0</v>
      </c>
      <c r="L141" s="28" t="s">
        <v>50</v>
      </c>
      <c r="M141" s="43"/>
      <c r="N141" s="33" t="s">
        <v>287</v>
      </c>
      <c r="O141" s="36" t="s">
        <v>812</v>
      </c>
      <c r="P141" s="4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>
      <c r="A142" s="23">
        <v>139.0</v>
      </c>
      <c r="B142" s="230">
        <v>46051.0</v>
      </c>
      <c r="C142" s="26">
        <v>19.0</v>
      </c>
      <c r="D142" s="28" t="s">
        <v>45</v>
      </c>
      <c r="E142" s="29" t="s">
        <v>40</v>
      </c>
      <c r="F142" s="29" t="s">
        <v>46</v>
      </c>
      <c r="G142" s="28" t="s">
        <v>46</v>
      </c>
      <c r="H142" s="28" t="s">
        <v>43</v>
      </c>
      <c r="I142" s="33" t="s">
        <v>736</v>
      </c>
      <c r="J142" s="104" t="s">
        <v>815</v>
      </c>
      <c r="K142" s="225">
        <v>46071.0</v>
      </c>
      <c r="L142" s="28" t="s">
        <v>50</v>
      </c>
      <c r="M142" s="43"/>
      <c r="N142" s="33" t="s">
        <v>287</v>
      </c>
      <c r="O142" s="36" t="s">
        <v>812</v>
      </c>
      <c r="P142" s="4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>
      <c r="A143" s="23">
        <v>140.0</v>
      </c>
      <c r="B143" s="231">
        <v>46051.0</v>
      </c>
      <c r="C143" s="26">
        <v>19.0</v>
      </c>
      <c r="D143" s="28" t="s">
        <v>45</v>
      </c>
      <c r="E143" s="29" t="s">
        <v>40</v>
      </c>
      <c r="F143" s="29" t="s">
        <v>46</v>
      </c>
      <c r="G143" s="28" t="s">
        <v>46</v>
      </c>
      <c r="H143" s="28" t="s">
        <v>87</v>
      </c>
      <c r="I143" s="33" t="s">
        <v>818</v>
      </c>
      <c r="J143" s="36" t="s">
        <v>767</v>
      </c>
      <c r="K143" s="225">
        <v>46071.0</v>
      </c>
      <c r="L143" s="28" t="s">
        <v>50</v>
      </c>
      <c r="M143" s="43"/>
      <c r="N143" s="33" t="s">
        <v>287</v>
      </c>
      <c r="O143" s="36" t="s">
        <v>812</v>
      </c>
      <c r="P143" s="4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>
      <c r="A144" s="23">
        <v>141.0</v>
      </c>
      <c r="B144" s="230">
        <v>46051.0</v>
      </c>
      <c r="C144" s="26">
        <v>19.0</v>
      </c>
      <c r="D144" s="28" t="s">
        <v>45</v>
      </c>
      <c r="E144" s="29" t="s">
        <v>40</v>
      </c>
      <c r="F144" s="29" t="s">
        <v>46</v>
      </c>
      <c r="G144" s="28" t="s">
        <v>46</v>
      </c>
      <c r="H144" s="28" t="s">
        <v>75</v>
      </c>
      <c r="I144" s="33" t="s">
        <v>821</v>
      </c>
      <c r="J144" s="104" t="s">
        <v>822</v>
      </c>
      <c r="K144" s="225">
        <v>46071.0</v>
      </c>
      <c r="L144" s="28" t="s">
        <v>50</v>
      </c>
      <c r="M144" s="43"/>
      <c r="N144" s="33" t="s">
        <v>287</v>
      </c>
      <c r="O144" s="36" t="s">
        <v>812</v>
      </c>
      <c r="P144" s="4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>
      <c r="A145" s="59">
        <v>142.0</v>
      </c>
      <c r="B145" s="231">
        <v>46051.0</v>
      </c>
      <c r="C145" s="26">
        <v>19.0</v>
      </c>
      <c r="D145" s="28" t="s">
        <v>45</v>
      </c>
      <c r="E145" s="29" t="s">
        <v>40</v>
      </c>
      <c r="F145" s="29" t="s">
        <v>46</v>
      </c>
      <c r="G145" s="28" t="s">
        <v>46</v>
      </c>
      <c r="H145" s="28" t="s">
        <v>207</v>
      </c>
      <c r="I145" s="33" t="s">
        <v>825</v>
      </c>
      <c r="J145" s="104" t="s">
        <v>826</v>
      </c>
      <c r="K145" s="225">
        <v>46071.0</v>
      </c>
      <c r="L145" s="28" t="s">
        <v>50</v>
      </c>
      <c r="M145" s="43"/>
      <c r="N145" s="33" t="s">
        <v>287</v>
      </c>
      <c r="O145" s="36" t="s">
        <v>812</v>
      </c>
      <c r="P145" s="4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>
      <c r="A146" s="23">
        <v>143.0</v>
      </c>
      <c r="B146" s="230">
        <v>46051.0</v>
      </c>
      <c r="C146" s="26">
        <v>19.0</v>
      </c>
      <c r="D146" s="28" t="s">
        <v>45</v>
      </c>
      <c r="E146" s="29" t="s">
        <v>40</v>
      </c>
      <c r="F146" s="29" t="s">
        <v>46</v>
      </c>
      <c r="G146" s="28" t="s">
        <v>46</v>
      </c>
      <c r="H146" s="28" t="s">
        <v>75</v>
      </c>
      <c r="I146" s="33" t="s">
        <v>828</v>
      </c>
      <c r="J146" s="104" t="s">
        <v>829</v>
      </c>
      <c r="K146" s="225">
        <v>46071.0</v>
      </c>
      <c r="L146" s="28" t="s">
        <v>50</v>
      </c>
      <c r="M146" s="43"/>
      <c r="N146" s="33" t="s">
        <v>287</v>
      </c>
      <c r="O146" s="36" t="s">
        <v>812</v>
      </c>
      <c r="P146" s="4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>
      <c r="A147" s="23">
        <v>144.0</v>
      </c>
      <c r="B147" s="231">
        <v>46051.0</v>
      </c>
      <c r="C147" s="26">
        <v>19.0</v>
      </c>
      <c r="D147" s="28" t="s">
        <v>45</v>
      </c>
      <c r="E147" s="29" t="s">
        <v>40</v>
      </c>
      <c r="F147" s="29" t="s">
        <v>46</v>
      </c>
      <c r="G147" s="28" t="s">
        <v>46</v>
      </c>
      <c r="H147" s="28" t="s">
        <v>98</v>
      </c>
      <c r="I147" s="33" t="s">
        <v>832</v>
      </c>
      <c r="J147" s="104" t="s">
        <v>833</v>
      </c>
      <c r="K147" s="225">
        <v>46071.0</v>
      </c>
      <c r="L147" s="28" t="s">
        <v>50</v>
      </c>
      <c r="M147" s="43"/>
      <c r="N147" s="33" t="s">
        <v>287</v>
      </c>
      <c r="O147" s="36" t="s">
        <v>812</v>
      </c>
      <c r="P147" s="4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>
      <c r="A148" s="23">
        <v>145.0</v>
      </c>
      <c r="B148" s="230">
        <v>46051.0</v>
      </c>
      <c r="C148" s="26">
        <v>19.0</v>
      </c>
      <c r="D148" s="28" t="s">
        <v>45</v>
      </c>
      <c r="E148" s="29" t="s">
        <v>40</v>
      </c>
      <c r="F148" s="29" t="s">
        <v>46</v>
      </c>
      <c r="G148" s="28" t="s">
        <v>46</v>
      </c>
      <c r="H148" s="28" t="s">
        <v>139</v>
      </c>
      <c r="I148" s="33" t="s">
        <v>838</v>
      </c>
      <c r="J148" s="104" t="s">
        <v>839</v>
      </c>
      <c r="K148" s="225">
        <v>46071.0</v>
      </c>
      <c r="L148" s="28" t="s">
        <v>50</v>
      </c>
      <c r="M148" s="43"/>
      <c r="N148" s="33" t="s">
        <v>287</v>
      </c>
      <c r="O148" s="36" t="s">
        <v>812</v>
      </c>
      <c r="P148" s="4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>
      <c r="A149" s="23">
        <v>146.0</v>
      </c>
      <c r="B149" s="231">
        <v>46052.0</v>
      </c>
      <c r="C149" s="26">
        <v>20.0</v>
      </c>
      <c r="D149" s="28" t="s">
        <v>39</v>
      </c>
      <c r="E149" s="28" t="s">
        <v>40</v>
      </c>
      <c r="F149" s="28" t="s">
        <v>46</v>
      </c>
      <c r="G149" s="28" t="s">
        <v>46</v>
      </c>
      <c r="H149" s="28" t="s">
        <v>43</v>
      </c>
      <c r="I149" s="240" t="s">
        <v>841</v>
      </c>
      <c r="J149" s="36" t="s">
        <v>842</v>
      </c>
      <c r="K149" s="260">
        <v>46066.0</v>
      </c>
      <c r="L149" s="28" t="s">
        <v>50</v>
      </c>
      <c r="M149" s="226"/>
      <c r="N149" s="33" t="s">
        <v>287</v>
      </c>
      <c r="O149" s="245" t="s">
        <v>843</v>
      </c>
      <c r="P149" s="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>
      <c r="A150" s="59">
        <v>147.0</v>
      </c>
      <c r="B150" s="230">
        <v>46052.0</v>
      </c>
      <c r="C150" s="26">
        <v>20.0</v>
      </c>
      <c r="D150" s="28" t="s">
        <v>39</v>
      </c>
      <c r="E150" s="28" t="s">
        <v>40</v>
      </c>
      <c r="F150" s="28" t="s">
        <v>46</v>
      </c>
      <c r="G150" s="28" t="s">
        <v>46</v>
      </c>
      <c r="H150" s="28" t="s">
        <v>207</v>
      </c>
      <c r="I150" s="33" t="s">
        <v>845</v>
      </c>
      <c r="J150" s="36" t="s">
        <v>513</v>
      </c>
      <c r="K150" s="260">
        <v>46066.0</v>
      </c>
      <c r="L150" s="28" t="s">
        <v>50</v>
      </c>
      <c r="M150" s="226"/>
      <c r="N150" s="334" t="s">
        <v>287</v>
      </c>
      <c r="O150" s="335" t="s">
        <v>843</v>
      </c>
      <c r="P150" s="4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>
      <c r="A151" s="23">
        <v>148.0</v>
      </c>
      <c r="B151" s="231">
        <v>46052.0</v>
      </c>
      <c r="C151" s="26">
        <v>20.0</v>
      </c>
      <c r="D151" s="28" t="s">
        <v>39</v>
      </c>
      <c r="E151" s="28" t="s">
        <v>40</v>
      </c>
      <c r="F151" s="28" t="s">
        <v>46</v>
      </c>
      <c r="G151" s="28" t="s">
        <v>46</v>
      </c>
      <c r="H151" s="28" t="s">
        <v>207</v>
      </c>
      <c r="I151" s="33" t="s">
        <v>849</v>
      </c>
      <c r="J151" s="36" t="s">
        <v>513</v>
      </c>
      <c r="K151" s="260">
        <v>46066.0</v>
      </c>
      <c r="L151" s="28" t="s">
        <v>50</v>
      </c>
      <c r="M151" s="226"/>
      <c r="N151" s="334" t="s">
        <v>287</v>
      </c>
      <c r="O151" s="336" t="s">
        <v>843</v>
      </c>
      <c r="P151" s="4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>
      <c r="A152" s="23">
        <v>149.0</v>
      </c>
      <c r="B152" s="230">
        <v>46052.0</v>
      </c>
      <c r="C152" s="26">
        <v>20.0</v>
      </c>
      <c r="D152" s="28" t="s">
        <v>39</v>
      </c>
      <c r="E152" s="28" t="s">
        <v>40</v>
      </c>
      <c r="F152" s="28" t="s">
        <v>46</v>
      </c>
      <c r="G152" s="28" t="s">
        <v>46</v>
      </c>
      <c r="H152" s="28" t="s">
        <v>43</v>
      </c>
      <c r="I152" s="33" t="s">
        <v>852</v>
      </c>
      <c r="J152" s="36" t="s">
        <v>842</v>
      </c>
      <c r="K152" s="260">
        <v>46066.0</v>
      </c>
      <c r="L152" s="28" t="s">
        <v>50</v>
      </c>
      <c r="M152" s="226"/>
      <c r="N152" s="334" t="s">
        <v>287</v>
      </c>
      <c r="O152" s="336" t="s">
        <v>843</v>
      </c>
      <c r="P152" s="4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</row>
    <row r="153">
      <c r="A153" s="23">
        <v>150.0</v>
      </c>
      <c r="B153" s="223">
        <v>46052.0</v>
      </c>
      <c r="C153" s="26">
        <v>20.0</v>
      </c>
      <c r="D153" s="28" t="s">
        <v>39</v>
      </c>
      <c r="E153" s="28" t="s">
        <v>40</v>
      </c>
      <c r="F153" s="28" t="s">
        <v>46</v>
      </c>
      <c r="G153" s="28" t="s">
        <v>46</v>
      </c>
      <c r="H153" s="28" t="s">
        <v>87</v>
      </c>
      <c r="I153" s="33" t="s">
        <v>854</v>
      </c>
      <c r="J153" s="36" t="s">
        <v>855</v>
      </c>
      <c r="K153" s="260">
        <v>46066.0</v>
      </c>
      <c r="L153" s="28" t="s">
        <v>50</v>
      </c>
      <c r="M153" s="226"/>
      <c r="N153" s="334" t="s">
        <v>287</v>
      </c>
      <c r="O153" s="336" t="s">
        <v>843</v>
      </c>
      <c r="P153" s="4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>
      <c r="A154" s="23">
        <v>151.0</v>
      </c>
      <c r="B154" s="230">
        <v>46052.0</v>
      </c>
      <c r="C154" s="26">
        <v>20.0</v>
      </c>
      <c r="D154" s="28" t="s">
        <v>39</v>
      </c>
      <c r="E154" s="28" t="s">
        <v>40</v>
      </c>
      <c r="F154" s="28" t="s">
        <v>46</v>
      </c>
      <c r="G154" s="28" t="s">
        <v>46</v>
      </c>
      <c r="H154" s="28" t="s">
        <v>43</v>
      </c>
      <c r="I154" s="33" t="s">
        <v>857</v>
      </c>
      <c r="J154" s="36" t="s">
        <v>858</v>
      </c>
      <c r="K154" s="260">
        <v>46066.0</v>
      </c>
      <c r="L154" s="28" t="s">
        <v>50</v>
      </c>
      <c r="M154" s="226"/>
      <c r="N154" s="334" t="s">
        <v>287</v>
      </c>
      <c r="O154" s="336" t="s">
        <v>843</v>
      </c>
      <c r="P154" s="4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>
      <c r="A155" s="59">
        <v>152.0</v>
      </c>
      <c r="B155" s="231">
        <v>46052.0</v>
      </c>
      <c r="C155" s="26">
        <v>20.0</v>
      </c>
      <c r="D155" s="28" t="s">
        <v>39</v>
      </c>
      <c r="E155" s="28" t="s">
        <v>40</v>
      </c>
      <c r="F155" s="28" t="s">
        <v>46</v>
      </c>
      <c r="G155" s="28" t="s">
        <v>46</v>
      </c>
      <c r="H155" s="28" t="s">
        <v>207</v>
      </c>
      <c r="I155" s="33" t="s">
        <v>861</v>
      </c>
      <c r="J155" s="36" t="s">
        <v>862</v>
      </c>
      <c r="K155" s="260">
        <v>46066.0</v>
      </c>
      <c r="L155" s="28" t="s">
        <v>50</v>
      </c>
      <c r="M155" s="226"/>
      <c r="N155" s="334" t="s">
        <v>287</v>
      </c>
      <c r="O155" s="336" t="s">
        <v>843</v>
      </c>
      <c r="P155" s="4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</row>
    <row r="156">
      <c r="A156" s="23">
        <v>153.0</v>
      </c>
      <c r="B156" s="238">
        <v>46052.0</v>
      </c>
      <c r="C156" s="26">
        <v>20.0</v>
      </c>
      <c r="D156" s="28" t="s">
        <v>39</v>
      </c>
      <c r="E156" s="28" t="s">
        <v>40</v>
      </c>
      <c r="F156" s="28" t="s">
        <v>46</v>
      </c>
      <c r="G156" s="28" t="s">
        <v>46</v>
      </c>
      <c r="H156" s="28" t="s">
        <v>87</v>
      </c>
      <c r="I156" s="33" t="s">
        <v>863</v>
      </c>
      <c r="J156" s="36" t="s">
        <v>864</v>
      </c>
      <c r="K156" s="260">
        <v>46066.0</v>
      </c>
      <c r="L156" s="28" t="s">
        <v>50</v>
      </c>
      <c r="M156" s="270"/>
      <c r="N156" s="334" t="s">
        <v>287</v>
      </c>
      <c r="O156" s="336" t="s">
        <v>843</v>
      </c>
      <c r="P156" s="340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</row>
    <row r="157">
      <c r="A157" s="23">
        <v>154.0</v>
      </c>
      <c r="B157" s="231">
        <v>46052.0</v>
      </c>
      <c r="C157" s="26">
        <v>20.0</v>
      </c>
      <c r="D157" s="28" t="s">
        <v>39</v>
      </c>
      <c r="E157" s="28" t="s">
        <v>40</v>
      </c>
      <c r="F157" s="28" t="s">
        <v>46</v>
      </c>
      <c r="G157" s="28" t="s">
        <v>46</v>
      </c>
      <c r="H157" s="28" t="s">
        <v>75</v>
      </c>
      <c r="I157" s="33" t="s">
        <v>866</v>
      </c>
      <c r="J157" s="36" t="s">
        <v>868</v>
      </c>
      <c r="K157" s="260">
        <v>46066.0</v>
      </c>
      <c r="L157" s="28" t="s">
        <v>50</v>
      </c>
      <c r="M157" s="270"/>
      <c r="N157" s="334" t="s">
        <v>287</v>
      </c>
      <c r="O157" s="336" t="s">
        <v>843</v>
      </c>
      <c r="P157" s="340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</row>
    <row r="158">
      <c r="A158" s="23">
        <v>155.0</v>
      </c>
      <c r="B158" s="238">
        <v>46055.0</v>
      </c>
      <c r="C158" s="26">
        <v>22.0</v>
      </c>
      <c r="D158" s="28" t="s">
        <v>39</v>
      </c>
      <c r="E158" s="29" t="s">
        <v>40</v>
      </c>
      <c r="F158" s="28" t="s">
        <v>871</v>
      </c>
      <c r="G158" s="28" t="s">
        <v>872</v>
      </c>
      <c r="H158" s="28" t="s">
        <v>207</v>
      </c>
      <c r="I158" s="33" t="s">
        <v>873</v>
      </c>
      <c r="J158" s="104" t="s">
        <v>874</v>
      </c>
      <c r="K158" s="225">
        <v>46069.0</v>
      </c>
      <c r="L158" s="28" t="s">
        <v>50</v>
      </c>
      <c r="M158" s="43"/>
      <c r="N158" s="33" t="s">
        <v>279</v>
      </c>
      <c r="O158" s="36" t="s">
        <v>875</v>
      </c>
      <c r="P158" s="4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</row>
    <row r="159">
      <c r="A159" s="23">
        <v>156.0</v>
      </c>
      <c r="B159" s="254">
        <v>46055.0</v>
      </c>
      <c r="C159" s="26">
        <v>22.0</v>
      </c>
      <c r="D159" s="28" t="s">
        <v>39</v>
      </c>
      <c r="E159" s="29" t="s">
        <v>40</v>
      </c>
      <c r="F159" s="28" t="s">
        <v>871</v>
      </c>
      <c r="G159" s="28" t="s">
        <v>872</v>
      </c>
      <c r="H159" s="28" t="s">
        <v>207</v>
      </c>
      <c r="I159" s="33" t="s">
        <v>877</v>
      </c>
      <c r="J159" s="36" t="s">
        <v>878</v>
      </c>
      <c r="K159" s="225">
        <v>46069.0</v>
      </c>
      <c r="L159" s="28" t="s">
        <v>50</v>
      </c>
      <c r="M159" s="43"/>
      <c r="N159" s="33" t="s">
        <v>279</v>
      </c>
      <c r="O159" s="36" t="s">
        <v>875</v>
      </c>
      <c r="P159" s="4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</row>
    <row r="160">
      <c r="A160" s="59">
        <v>157.0</v>
      </c>
      <c r="B160" s="253">
        <v>46055.0</v>
      </c>
      <c r="C160" s="26">
        <v>22.0</v>
      </c>
      <c r="D160" s="28" t="s">
        <v>39</v>
      </c>
      <c r="E160" s="29" t="s">
        <v>40</v>
      </c>
      <c r="F160" s="28" t="s">
        <v>871</v>
      </c>
      <c r="G160" s="28" t="s">
        <v>872</v>
      </c>
      <c r="H160" s="28" t="s">
        <v>207</v>
      </c>
      <c r="I160" s="33" t="s">
        <v>880</v>
      </c>
      <c r="J160" s="36" t="s">
        <v>881</v>
      </c>
      <c r="K160" s="225">
        <v>46069.0</v>
      </c>
      <c r="L160" s="28" t="s">
        <v>50</v>
      </c>
      <c r="M160" s="344"/>
      <c r="N160" s="33" t="s">
        <v>279</v>
      </c>
      <c r="O160" s="36" t="s">
        <v>875</v>
      </c>
      <c r="P160" s="4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</row>
    <row r="161">
      <c r="A161" s="23">
        <v>158.0</v>
      </c>
      <c r="B161" s="345">
        <v>46056.0</v>
      </c>
      <c r="C161" s="26">
        <v>23.0</v>
      </c>
      <c r="D161" s="28" t="s">
        <v>45</v>
      </c>
      <c r="E161" s="29" t="s">
        <v>40</v>
      </c>
      <c r="F161" s="28" t="s">
        <v>871</v>
      </c>
      <c r="G161" s="28" t="s">
        <v>872</v>
      </c>
      <c r="H161" s="28" t="s">
        <v>207</v>
      </c>
      <c r="I161" s="33" t="s">
        <v>884</v>
      </c>
      <c r="J161" s="36" t="s">
        <v>885</v>
      </c>
      <c r="K161" s="225">
        <v>46084.0</v>
      </c>
      <c r="L161" s="28" t="s">
        <v>50</v>
      </c>
      <c r="M161" s="43"/>
      <c r="N161" s="33" t="s">
        <v>279</v>
      </c>
      <c r="O161" s="36" t="s">
        <v>886</v>
      </c>
      <c r="P161" s="4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</row>
    <row r="162">
      <c r="A162" s="23">
        <v>159.0</v>
      </c>
      <c r="B162" s="345">
        <v>46056.0</v>
      </c>
      <c r="C162" s="26">
        <v>23.0</v>
      </c>
      <c r="D162" s="28" t="s">
        <v>45</v>
      </c>
      <c r="E162" s="29" t="s">
        <v>40</v>
      </c>
      <c r="F162" s="28" t="s">
        <v>871</v>
      </c>
      <c r="G162" s="28" t="s">
        <v>872</v>
      </c>
      <c r="H162" s="28" t="s">
        <v>207</v>
      </c>
      <c r="I162" s="33" t="s">
        <v>890</v>
      </c>
      <c r="J162" s="36" t="s">
        <v>878</v>
      </c>
      <c r="K162" s="225">
        <v>46084.0</v>
      </c>
      <c r="L162" s="28" t="s">
        <v>50</v>
      </c>
      <c r="M162" s="43"/>
      <c r="N162" s="33" t="s">
        <v>279</v>
      </c>
      <c r="O162" s="36" t="s">
        <v>886</v>
      </c>
      <c r="P162" s="4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</row>
    <row r="163">
      <c r="A163" s="23">
        <v>160.0</v>
      </c>
      <c r="B163" s="345">
        <v>46056.0</v>
      </c>
      <c r="C163" s="26">
        <v>23.0</v>
      </c>
      <c r="D163" s="28" t="s">
        <v>45</v>
      </c>
      <c r="E163" s="29" t="s">
        <v>40</v>
      </c>
      <c r="F163" s="28" t="s">
        <v>871</v>
      </c>
      <c r="G163" s="28" t="s">
        <v>872</v>
      </c>
      <c r="H163" s="28" t="s">
        <v>207</v>
      </c>
      <c r="I163" s="33" t="s">
        <v>891</v>
      </c>
      <c r="J163" s="36" t="s">
        <v>874</v>
      </c>
      <c r="K163" s="225">
        <v>46084.0</v>
      </c>
      <c r="L163" s="28" t="s">
        <v>50</v>
      </c>
      <c r="M163" s="43"/>
      <c r="N163" s="33" t="s">
        <v>279</v>
      </c>
      <c r="O163" s="36" t="s">
        <v>886</v>
      </c>
      <c r="P163" s="4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</row>
    <row r="164">
      <c r="A164" s="23">
        <v>161.0</v>
      </c>
      <c r="B164" s="345">
        <v>46056.0</v>
      </c>
      <c r="C164" s="26">
        <v>23.0</v>
      </c>
      <c r="D164" s="28" t="s">
        <v>45</v>
      </c>
      <c r="E164" s="29" t="s">
        <v>40</v>
      </c>
      <c r="F164" s="28" t="s">
        <v>871</v>
      </c>
      <c r="G164" s="28" t="s">
        <v>872</v>
      </c>
      <c r="H164" s="28" t="s">
        <v>207</v>
      </c>
      <c r="I164" s="33" t="s">
        <v>895</v>
      </c>
      <c r="J164" s="36" t="s">
        <v>896</v>
      </c>
      <c r="K164" s="346">
        <v>46084.0</v>
      </c>
      <c r="L164" s="28" t="s">
        <v>50</v>
      </c>
      <c r="M164" s="43"/>
      <c r="N164" s="33" t="s">
        <v>279</v>
      </c>
      <c r="O164" s="36" t="s">
        <v>886</v>
      </c>
      <c r="P164" s="4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</row>
    <row r="165">
      <c r="A165" s="59">
        <v>162.0</v>
      </c>
      <c r="B165" s="345">
        <v>46056.0</v>
      </c>
      <c r="C165" s="26">
        <v>23.0</v>
      </c>
      <c r="D165" s="28" t="s">
        <v>45</v>
      </c>
      <c r="E165" s="29" t="s">
        <v>40</v>
      </c>
      <c r="F165" s="28" t="s">
        <v>871</v>
      </c>
      <c r="G165" s="28" t="s">
        <v>872</v>
      </c>
      <c r="H165" s="28" t="s">
        <v>207</v>
      </c>
      <c r="I165" s="33" t="s">
        <v>898</v>
      </c>
      <c r="J165" s="36" t="s">
        <v>878</v>
      </c>
      <c r="K165" s="225">
        <v>46084.0</v>
      </c>
      <c r="L165" s="28" t="s">
        <v>50</v>
      </c>
      <c r="M165" s="43"/>
      <c r="N165" s="33" t="s">
        <v>279</v>
      </c>
      <c r="O165" s="36" t="s">
        <v>886</v>
      </c>
      <c r="P165" s="4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>
      <c r="A166" s="23">
        <v>163.0</v>
      </c>
      <c r="B166" s="345">
        <v>46056.0</v>
      </c>
      <c r="C166" s="26">
        <v>23.0</v>
      </c>
      <c r="D166" s="28" t="s">
        <v>45</v>
      </c>
      <c r="E166" s="29" t="s">
        <v>40</v>
      </c>
      <c r="F166" s="28" t="s">
        <v>871</v>
      </c>
      <c r="G166" s="28" t="s">
        <v>872</v>
      </c>
      <c r="H166" s="28" t="s">
        <v>207</v>
      </c>
      <c r="I166" s="33" t="s">
        <v>900</v>
      </c>
      <c r="J166" s="36" t="s">
        <v>874</v>
      </c>
      <c r="K166" s="225">
        <v>46084.0</v>
      </c>
      <c r="L166" s="28" t="s">
        <v>50</v>
      </c>
      <c r="M166" s="43"/>
      <c r="N166" s="33" t="s">
        <v>279</v>
      </c>
      <c r="O166" s="36" t="s">
        <v>886</v>
      </c>
      <c r="P166" s="4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</row>
    <row r="167">
      <c r="A167" s="23">
        <v>164.0</v>
      </c>
      <c r="B167" s="345">
        <v>46056.0</v>
      </c>
      <c r="C167" s="26">
        <v>23.0</v>
      </c>
      <c r="D167" s="28" t="s">
        <v>45</v>
      </c>
      <c r="E167" s="29" t="s">
        <v>40</v>
      </c>
      <c r="F167" s="28" t="s">
        <v>871</v>
      </c>
      <c r="G167" s="28" t="s">
        <v>872</v>
      </c>
      <c r="H167" s="28" t="s">
        <v>207</v>
      </c>
      <c r="I167" s="33" t="s">
        <v>902</v>
      </c>
      <c r="J167" s="36" t="s">
        <v>878</v>
      </c>
      <c r="K167" s="346">
        <v>46084.0</v>
      </c>
      <c r="L167" s="28" t="s">
        <v>50</v>
      </c>
      <c r="M167" s="43"/>
      <c r="N167" s="33" t="s">
        <v>279</v>
      </c>
      <c r="O167" s="36" t="s">
        <v>886</v>
      </c>
      <c r="P167" s="4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</row>
    <row r="168">
      <c r="A168" s="23">
        <v>165.0</v>
      </c>
      <c r="B168" s="345">
        <v>46056.0</v>
      </c>
      <c r="C168" s="26">
        <v>23.0</v>
      </c>
      <c r="D168" s="28" t="s">
        <v>45</v>
      </c>
      <c r="E168" s="29" t="s">
        <v>40</v>
      </c>
      <c r="F168" s="28" t="s">
        <v>871</v>
      </c>
      <c r="G168" s="28" t="s">
        <v>872</v>
      </c>
      <c r="H168" s="28" t="s">
        <v>207</v>
      </c>
      <c r="I168" s="33" t="s">
        <v>904</v>
      </c>
      <c r="J168" s="36" t="s">
        <v>874</v>
      </c>
      <c r="K168" s="225">
        <v>46084.0</v>
      </c>
      <c r="L168" s="28" t="s">
        <v>50</v>
      </c>
      <c r="M168" s="43"/>
      <c r="N168" s="33" t="s">
        <v>279</v>
      </c>
      <c r="O168" s="36" t="s">
        <v>886</v>
      </c>
      <c r="P168" s="4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</row>
    <row r="169">
      <c r="A169" s="23">
        <v>166.0</v>
      </c>
      <c r="B169" s="345">
        <v>46056.0</v>
      </c>
      <c r="C169" s="26">
        <v>23.0</v>
      </c>
      <c r="D169" s="28" t="s">
        <v>45</v>
      </c>
      <c r="E169" s="29" t="s">
        <v>40</v>
      </c>
      <c r="F169" s="28" t="s">
        <v>871</v>
      </c>
      <c r="G169" s="28" t="s">
        <v>872</v>
      </c>
      <c r="H169" s="28" t="s">
        <v>207</v>
      </c>
      <c r="I169" s="33" t="s">
        <v>907</v>
      </c>
      <c r="J169" s="36" t="s">
        <v>908</v>
      </c>
      <c r="K169" s="346">
        <v>46084.0</v>
      </c>
      <c r="L169" s="28" t="s">
        <v>50</v>
      </c>
      <c r="M169" s="43"/>
      <c r="N169" s="33" t="s">
        <v>279</v>
      </c>
      <c r="O169" s="36" t="s">
        <v>886</v>
      </c>
      <c r="P169" s="4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</row>
    <row r="170">
      <c r="A170" s="59">
        <v>167.0</v>
      </c>
      <c r="B170" s="345">
        <v>46056.0</v>
      </c>
      <c r="C170" s="26">
        <v>23.0</v>
      </c>
      <c r="D170" s="28" t="s">
        <v>45</v>
      </c>
      <c r="E170" s="29" t="s">
        <v>40</v>
      </c>
      <c r="F170" s="28" t="s">
        <v>871</v>
      </c>
      <c r="G170" s="28" t="s">
        <v>872</v>
      </c>
      <c r="H170" s="28" t="s">
        <v>207</v>
      </c>
      <c r="I170" s="33" t="s">
        <v>909</v>
      </c>
      <c r="J170" s="36" t="s">
        <v>878</v>
      </c>
      <c r="K170" s="225">
        <v>46084.0</v>
      </c>
      <c r="L170" s="28" t="s">
        <v>50</v>
      </c>
      <c r="M170" s="43"/>
      <c r="N170" s="33" t="s">
        <v>279</v>
      </c>
      <c r="O170" s="36" t="s">
        <v>886</v>
      </c>
      <c r="P170" s="4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</row>
    <row r="171">
      <c r="A171" s="23">
        <v>168.0</v>
      </c>
      <c r="B171" s="345">
        <v>46056.0</v>
      </c>
      <c r="C171" s="26">
        <v>23.0</v>
      </c>
      <c r="D171" s="28" t="s">
        <v>45</v>
      </c>
      <c r="E171" s="29" t="s">
        <v>40</v>
      </c>
      <c r="F171" s="28" t="s">
        <v>871</v>
      </c>
      <c r="G171" s="28" t="s">
        <v>872</v>
      </c>
      <c r="H171" s="28" t="s">
        <v>207</v>
      </c>
      <c r="I171" s="33" t="s">
        <v>911</v>
      </c>
      <c r="J171" s="36" t="s">
        <v>912</v>
      </c>
      <c r="K171" s="346">
        <v>46084.0</v>
      </c>
      <c r="L171" s="28" t="s">
        <v>50</v>
      </c>
      <c r="M171" s="43"/>
      <c r="N171" s="33" t="s">
        <v>279</v>
      </c>
      <c r="O171" s="36" t="s">
        <v>886</v>
      </c>
      <c r="P171" s="4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</row>
    <row r="172">
      <c r="A172" s="23">
        <v>169.0</v>
      </c>
      <c r="B172" s="345">
        <v>46056.0</v>
      </c>
      <c r="C172" s="26">
        <v>23.0</v>
      </c>
      <c r="D172" s="28" t="s">
        <v>45</v>
      </c>
      <c r="E172" s="29" t="s">
        <v>40</v>
      </c>
      <c r="F172" s="28" t="s">
        <v>871</v>
      </c>
      <c r="G172" s="28" t="s">
        <v>872</v>
      </c>
      <c r="H172" s="28" t="s">
        <v>87</v>
      </c>
      <c r="I172" s="33" t="s">
        <v>914</v>
      </c>
      <c r="J172" s="36" t="s">
        <v>915</v>
      </c>
      <c r="K172" s="225">
        <v>46084.0</v>
      </c>
      <c r="L172" s="28" t="s">
        <v>50</v>
      </c>
      <c r="M172" s="43"/>
      <c r="N172" s="33" t="s">
        <v>279</v>
      </c>
      <c r="O172" s="36" t="s">
        <v>886</v>
      </c>
      <c r="P172" s="4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</row>
    <row r="173">
      <c r="A173" s="23">
        <v>170.0</v>
      </c>
      <c r="B173" s="231">
        <v>46057.0</v>
      </c>
      <c r="C173" s="26">
        <v>24.0</v>
      </c>
      <c r="D173" s="28" t="s">
        <v>111</v>
      </c>
      <c r="E173" s="28" t="s">
        <v>94</v>
      </c>
      <c r="F173" s="28" t="s">
        <v>369</v>
      </c>
      <c r="G173" s="28" t="s">
        <v>369</v>
      </c>
      <c r="H173" s="28" t="s">
        <v>139</v>
      </c>
      <c r="I173" s="33" t="s">
        <v>918</v>
      </c>
      <c r="J173" s="104" t="s">
        <v>919</v>
      </c>
      <c r="K173" s="347" t="s">
        <v>920</v>
      </c>
      <c r="L173" s="28" t="s">
        <v>50</v>
      </c>
      <c r="M173" s="226"/>
      <c r="N173" s="33" t="s">
        <v>284</v>
      </c>
      <c r="O173" s="36" t="s">
        <v>921</v>
      </c>
      <c r="P173" s="4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>
      <c r="A174" s="23">
        <v>171.0</v>
      </c>
      <c r="B174" s="230">
        <v>46057.0</v>
      </c>
      <c r="C174" s="26">
        <v>24.0</v>
      </c>
      <c r="D174" s="28" t="s">
        <v>111</v>
      </c>
      <c r="E174" s="28" t="s">
        <v>94</v>
      </c>
      <c r="F174" s="28" t="s">
        <v>369</v>
      </c>
      <c r="G174" s="28" t="s">
        <v>369</v>
      </c>
      <c r="H174" s="28" t="s">
        <v>139</v>
      </c>
      <c r="I174" s="33" t="s">
        <v>923</v>
      </c>
      <c r="J174" s="104" t="s">
        <v>919</v>
      </c>
      <c r="K174" s="348" t="s">
        <v>920</v>
      </c>
      <c r="L174" s="28" t="s">
        <v>50</v>
      </c>
      <c r="M174" s="226"/>
      <c r="N174" s="33" t="s">
        <v>284</v>
      </c>
      <c r="O174" s="36" t="s">
        <v>921</v>
      </c>
      <c r="P174" s="4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</row>
    <row r="175">
      <c r="A175" s="59">
        <v>172.0</v>
      </c>
      <c r="B175" s="231">
        <v>46057.0</v>
      </c>
      <c r="C175" s="26">
        <v>24.0</v>
      </c>
      <c r="D175" s="28" t="s">
        <v>111</v>
      </c>
      <c r="E175" s="28" t="s">
        <v>94</v>
      </c>
      <c r="F175" s="28" t="s">
        <v>369</v>
      </c>
      <c r="G175" s="28" t="s">
        <v>369</v>
      </c>
      <c r="H175" s="28" t="s">
        <v>139</v>
      </c>
      <c r="I175" s="33" t="s">
        <v>925</v>
      </c>
      <c r="J175" s="104" t="s">
        <v>919</v>
      </c>
      <c r="K175" s="348" t="s">
        <v>920</v>
      </c>
      <c r="L175" s="28" t="s">
        <v>50</v>
      </c>
      <c r="M175" s="226"/>
      <c r="N175" s="33" t="s">
        <v>284</v>
      </c>
      <c r="O175" s="36" t="s">
        <v>921</v>
      </c>
      <c r="P175" s="4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</row>
    <row r="176">
      <c r="A176" s="23">
        <v>173.0</v>
      </c>
      <c r="B176" s="230">
        <v>46057.0</v>
      </c>
      <c r="C176" s="26">
        <v>24.0</v>
      </c>
      <c r="D176" s="28" t="s">
        <v>111</v>
      </c>
      <c r="E176" s="28" t="s">
        <v>94</v>
      </c>
      <c r="F176" s="28" t="s">
        <v>369</v>
      </c>
      <c r="G176" s="28" t="s">
        <v>369</v>
      </c>
      <c r="H176" s="28" t="s">
        <v>139</v>
      </c>
      <c r="I176" s="33" t="s">
        <v>926</v>
      </c>
      <c r="J176" s="104" t="s">
        <v>919</v>
      </c>
      <c r="K176" s="348" t="s">
        <v>920</v>
      </c>
      <c r="L176" s="28" t="s">
        <v>50</v>
      </c>
      <c r="M176" s="226"/>
      <c r="N176" s="33" t="s">
        <v>284</v>
      </c>
      <c r="O176" s="36" t="s">
        <v>921</v>
      </c>
      <c r="P176" s="4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>
      <c r="A177" s="23">
        <v>174.0</v>
      </c>
      <c r="B177" s="231">
        <v>46057.0</v>
      </c>
      <c r="C177" s="26">
        <v>24.0</v>
      </c>
      <c r="D177" s="28" t="s">
        <v>111</v>
      </c>
      <c r="E177" s="28" t="s">
        <v>94</v>
      </c>
      <c r="F177" s="28" t="s">
        <v>369</v>
      </c>
      <c r="G177" s="28" t="s">
        <v>369</v>
      </c>
      <c r="H177" s="28" t="s">
        <v>207</v>
      </c>
      <c r="I177" s="33" t="s">
        <v>929</v>
      </c>
      <c r="J177" s="104" t="s">
        <v>930</v>
      </c>
      <c r="K177" s="347" t="s">
        <v>920</v>
      </c>
      <c r="L177" s="28" t="s">
        <v>50</v>
      </c>
      <c r="M177" s="226"/>
      <c r="N177" s="33" t="s">
        <v>284</v>
      </c>
      <c r="O177" s="36" t="s">
        <v>921</v>
      </c>
      <c r="P177" s="4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</row>
    <row r="178">
      <c r="A178" s="23">
        <v>175.0</v>
      </c>
      <c r="B178" s="230">
        <v>46057.0</v>
      </c>
      <c r="C178" s="26">
        <v>24.0</v>
      </c>
      <c r="D178" s="28" t="s">
        <v>111</v>
      </c>
      <c r="E178" s="28" t="s">
        <v>94</v>
      </c>
      <c r="F178" s="28" t="s">
        <v>369</v>
      </c>
      <c r="G178" s="28" t="s">
        <v>369</v>
      </c>
      <c r="H178" s="28" t="s">
        <v>207</v>
      </c>
      <c r="I178" s="33" t="s">
        <v>932</v>
      </c>
      <c r="J178" s="104" t="s">
        <v>933</v>
      </c>
      <c r="K178" s="348" t="s">
        <v>920</v>
      </c>
      <c r="L178" s="28" t="s">
        <v>50</v>
      </c>
      <c r="M178" s="226"/>
      <c r="N178" s="33" t="s">
        <v>284</v>
      </c>
      <c r="O178" s="36" t="s">
        <v>921</v>
      </c>
      <c r="P178" s="4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</row>
    <row r="179">
      <c r="A179" s="23">
        <v>176.0</v>
      </c>
      <c r="B179" s="231">
        <v>46057.0</v>
      </c>
      <c r="C179" s="26">
        <v>24.0</v>
      </c>
      <c r="D179" s="28" t="s">
        <v>111</v>
      </c>
      <c r="E179" s="28" t="s">
        <v>94</v>
      </c>
      <c r="F179" s="28" t="s">
        <v>369</v>
      </c>
      <c r="G179" s="28" t="s">
        <v>369</v>
      </c>
      <c r="H179" s="28" t="s">
        <v>207</v>
      </c>
      <c r="I179" s="33" t="s">
        <v>934</v>
      </c>
      <c r="J179" s="104" t="s">
        <v>935</v>
      </c>
      <c r="K179" s="348" t="s">
        <v>920</v>
      </c>
      <c r="L179" s="28" t="s">
        <v>50</v>
      </c>
      <c r="M179" s="226"/>
      <c r="N179" s="33" t="s">
        <v>284</v>
      </c>
      <c r="O179" s="36" t="s">
        <v>921</v>
      </c>
      <c r="P179" s="4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</row>
    <row r="180">
      <c r="A180" s="59">
        <v>177.0</v>
      </c>
      <c r="B180" s="230">
        <v>46057.0</v>
      </c>
      <c r="C180" s="26">
        <v>24.0</v>
      </c>
      <c r="D180" s="28" t="s">
        <v>111</v>
      </c>
      <c r="E180" s="28" t="s">
        <v>94</v>
      </c>
      <c r="F180" s="28" t="s">
        <v>369</v>
      </c>
      <c r="G180" s="28" t="s">
        <v>369</v>
      </c>
      <c r="H180" s="28" t="s">
        <v>139</v>
      </c>
      <c r="I180" s="33" t="s">
        <v>937</v>
      </c>
      <c r="J180" s="104" t="s">
        <v>938</v>
      </c>
      <c r="K180" s="348" t="s">
        <v>920</v>
      </c>
      <c r="L180" s="28" t="s">
        <v>50</v>
      </c>
      <c r="M180" s="43"/>
      <c r="N180" s="33" t="s">
        <v>284</v>
      </c>
      <c r="O180" s="36" t="s">
        <v>921</v>
      </c>
      <c r="P180" s="340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</row>
    <row r="181">
      <c r="A181" s="23">
        <v>178.0</v>
      </c>
      <c r="B181" s="231">
        <v>46057.0</v>
      </c>
      <c r="C181" s="26">
        <v>24.0</v>
      </c>
      <c r="D181" s="28" t="s">
        <v>111</v>
      </c>
      <c r="E181" s="28" t="s">
        <v>94</v>
      </c>
      <c r="F181" s="28" t="s">
        <v>369</v>
      </c>
      <c r="G181" s="28" t="s">
        <v>369</v>
      </c>
      <c r="H181" s="28" t="s">
        <v>139</v>
      </c>
      <c r="I181" s="33" t="s">
        <v>940</v>
      </c>
      <c r="J181" s="104" t="s">
        <v>941</v>
      </c>
      <c r="K181" s="347" t="s">
        <v>920</v>
      </c>
      <c r="L181" s="28" t="s">
        <v>50</v>
      </c>
      <c r="M181" s="43"/>
      <c r="N181" s="33" t="s">
        <v>284</v>
      </c>
      <c r="O181" s="36" t="s">
        <v>921</v>
      </c>
      <c r="P181" s="340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</row>
    <row r="182">
      <c r="A182" s="23">
        <v>179.0</v>
      </c>
      <c r="B182" s="230">
        <v>46057.0</v>
      </c>
      <c r="C182" s="26">
        <v>24.0</v>
      </c>
      <c r="D182" s="28" t="s">
        <v>111</v>
      </c>
      <c r="E182" s="28" t="s">
        <v>94</v>
      </c>
      <c r="F182" s="28" t="s">
        <v>369</v>
      </c>
      <c r="G182" s="28" t="s">
        <v>369</v>
      </c>
      <c r="H182" s="28" t="s">
        <v>207</v>
      </c>
      <c r="I182" s="33" t="s">
        <v>942</v>
      </c>
      <c r="J182" s="104" t="s">
        <v>943</v>
      </c>
      <c r="K182" s="348" t="s">
        <v>920</v>
      </c>
      <c r="L182" s="28" t="s">
        <v>50</v>
      </c>
      <c r="M182" s="43"/>
      <c r="N182" s="33" t="s">
        <v>284</v>
      </c>
      <c r="O182" s="36" t="s">
        <v>921</v>
      </c>
      <c r="P182" s="340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>
      <c r="A183" s="23">
        <v>180.0</v>
      </c>
      <c r="B183" s="231">
        <v>46057.0</v>
      </c>
      <c r="C183" s="26">
        <v>24.0</v>
      </c>
      <c r="D183" s="28" t="s">
        <v>111</v>
      </c>
      <c r="E183" s="28" t="s">
        <v>94</v>
      </c>
      <c r="F183" s="28" t="s">
        <v>369</v>
      </c>
      <c r="G183" s="28" t="s">
        <v>369</v>
      </c>
      <c r="H183" s="28" t="s">
        <v>233</v>
      </c>
      <c r="I183" s="33" t="s">
        <v>944</v>
      </c>
      <c r="J183" s="104" t="s">
        <v>945</v>
      </c>
      <c r="K183" s="347" t="s">
        <v>920</v>
      </c>
      <c r="L183" s="28" t="s">
        <v>50</v>
      </c>
      <c r="M183" s="43"/>
      <c r="N183" s="33" t="s">
        <v>284</v>
      </c>
      <c r="O183" s="36" t="s">
        <v>921</v>
      </c>
      <c r="P183" s="340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</row>
    <row r="184">
      <c r="A184" s="23">
        <v>181.0</v>
      </c>
      <c r="B184" s="230">
        <v>46057.0</v>
      </c>
      <c r="C184" s="26">
        <v>24.0</v>
      </c>
      <c r="D184" s="28" t="s">
        <v>111</v>
      </c>
      <c r="E184" s="28" t="s">
        <v>94</v>
      </c>
      <c r="F184" s="28" t="s">
        <v>369</v>
      </c>
      <c r="G184" s="28" t="s">
        <v>369</v>
      </c>
      <c r="H184" s="28" t="s">
        <v>75</v>
      </c>
      <c r="I184" s="33" t="s">
        <v>946</v>
      </c>
      <c r="J184" s="104" t="s">
        <v>947</v>
      </c>
      <c r="K184" s="348" t="s">
        <v>920</v>
      </c>
      <c r="L184" s="28" t="s">
        <v>50</v>
      </c>
      <c r="M184" s="43"/>
      <c r="N184" s="33" t="s">
        <v>284</v>
      </c>
      <c r="O184" s="36" t="s">
        <v>921</v>
      </c>
      <c r="P184" s="340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</row>
    <row r="185">
      <c r="A185" s="59">
        <v>182.0</v>
      </c>
      <c r="B185" s="231">
        <v>46057.0</v>
      </c>
      <c r="C185" s="26">
        <v>24.0</v>
      </c>
      <c r="D185" s="28" t="s">
        <v>111</v>
      </c>
      <c r="E185" s="28" t="s">
        <v>94</v>
      </c>
      <c r="F185" s="28" t="s">
        <v>369</v>
      </c>
      <c r="G185" s="28" t="s">
        <v>369</v>
      </c>
      <c r="H185" s="28" t="s">
        <v>75</v>
      </c>
      <c r="I185" s="33" t="s">
        <v>948</v>
      </c>
      <c r="J185" s="104" t="s">
        <v>930</v>
      </c>
      <c r="K185" s="348" t="s">
        <v>920</v>
      </c>
      <c r="L185" s="28" t="s">
        <v>50</v>
      </c>
      <c r="M185" s="43"/>
      <c r="N185" s="33" t="s">
        <v>284</v>
      </c>
      <c r="O185" s="36" t="s">
        <v>921</v>
      </c>
      <c r="P185" s="340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</row>
    <row r="186">
      <c r="A186" s="23">
        <v>183.0</v>
      </c>
      <c r="B186" s="230">
        <v>46058.0</v>
      </c>
      <c r="C186" s="26">
        <v>25.0</v>
      </c>
      <c r="D186" s="28" t="s">
        <v>45</v>
      </c>
      <c r="E186" s="29" t="s">
        <v>40</v>
      </c>
      <c r="F186" s="28" t="s">
        <v>949</v>
      </c>
      <c r="G186" s="28" t="s">
        <v>950</v>
      </c>
      <c r="H186" s="28" t="s">
        <v>207</v>
      </c>
      <c r="I186" s="33" t="s">
        <v>951</v>
      </c>
      <c r="J186" s="36" t="s">
        <v>952</v>
      </c>
      <c r="K186" s="382">
        <v>46063.0</v>
      </c>
      <c r="L186" s="28" t="s">
        <v>50</v>
      </c>
      <c r="M186" s="43"/>
      <c r="N186" s="33" t="s">
        <v>214</v>
      </c>
      <c r="O186" s="36" t="s">
        <v>886</v>
      </c>
      <c r="P186" s="4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</row>
    <row r="187">
      <c r="A187" s="23">
        <v>184.0</v>
      </c>
      <c r="B187" s="223">
        <v>46058.0</v>
      </c>
      <c r="C187" s="26">
        <v>25.0</v>
      </c>
      <c r="D187" s="28" t="s">
        <v>45</v>
      </c>
      <c r="E187" s="29" t="s">
        <v>40</v>
      </c>
      <c r="F187" s="28" t="s">
        <v>949</v>
      </c>
      <c r="G187" s="28" t="s">
        <v>950</v>
      </c>
      <c r="H187" s="28" t="s">
        <v>98</v>
      </c>
      <c r="I187" s="33" t="s">
        <v>953</v>
      </c>
      <c r="J187" s="36" t="s">
        <v>954</v>
      </c>
      <c r="K187" s="382">
        <v>46063.0</v>
      </c>
      <c r="L187" s="28" t="s">
        <v>50</v>
      </c>
      <c r="M187" s="43"/>
      <c r="N187" s="33" t="s">
        <v>214</v>
      </c>
      <c r="O187" s="36" t="s">
        <v>886</v>
      </c>
      <c r="P187" s="4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</row>
    <row r="188">
      <c r="A188" s="23">
        <v>185.0</v>
      </c>
      <c r="B188" s="230">
        <v>46058.0</v>
      </c>
      <c r="C188" s="26">
        <v>25.0</v>
      </c>
      <c r="D188" s="28" t="s">
        <v>45</v>
      </c>
      <c r="E188" s="29" t="s">
        <v>40</v>
      </c>
      <c r="F188" s="28" t="s">
        <v>949</v>
      </c>
      <c r="G188" s="28" t="s">
        <v>950</v>
      </c>
      <c r="H188" s="28" t="s">
        <v>98</v>
      </c>
      <c r="I188" s="33" t="s">
        <v>955</v>
      </c>
      <c r="J188" s="36" t="s">
        <v>956</v>
      </c>
      <c r="K188" s="382">
        <v>46063.0</v>
      </c>
      <c r="L188" s="28" t="s">
        <v>50</v>
      </c>
      <c r="M188" s="43"/>
      <c r="N188" s="33" t="s">
        <v>214</v>
      </c>
      <c r="O188" s="36" t="s">
        <v>886</v>
      </c>
      <c r="P188" s="4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</row>
    <row r="189">
      <c r="A189" s="23">
        <v>186.0</v>
      </c>
      <c r="B189" s="231">
        <v>46058.0</v>
      </c>
      <c r="C189" s="26">
        <v>25.0</v>
      </c>
      <c r="D189" s="28" t="s">
        <v>45</v>
      </c>
      <c r="E189" s="29" t="s">
        <v>40</v>
      </c>
      <c r="F189" s="28" t="s">
        <v>949</v>
      </c>
      <c r="G189" s="28" t="s">
        <v>950</v>
      </c>
      <c r="H189" s="28" t="s">
        <v>87</v>
      </c>
      <c r="I189" s="33" t="s">
        <v>957</v>
      </c>
      <c r="J189" s="36" t="s">
        <v>958</v>
      </c>
      <c r="K189" s="382">
        <v>46063.0</v>
      </c>
      <c r="L189" s="28" t="s">
        <v>50</v>
      </c>
      <c r="M189" s="43"/>
      <c r="N189" s="33" t="s">
        <v>214</v>
      </c>
      <c r="O189" s="36" t="s">
        <v>886</v>
      </c>
      <c r="P189" s="4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</row>
    <row r="190">
      <c r="A190" s="59">
        <v>187.0</v>
      </c>
      <c r="B190" s="230">
        <v>46058.0</v>
      </c>
      <c r="C190" s="26">
        <v>25.0</v>
      </c>
      <c r="D190" s="28" t="s">
        <v>45</v>
      </c>
      <c r="E190" s="29" t="s">
        <v>40</v>
      </c>
      <c r="F190" s="28" t="s">
        <v>949</v>
      </c>
      <c r="G190" s="28" t="s">
        <v>950</v>
      </c>
      <c r="H190" s="28" t="s">
        <v>75</v>
      </c>
      <c r="I190" s="33" t="s">
        <v>959</v>
      </c>
      <c r="J190" s="36" t="s">
        <v>960</v>
      </c>
      <c r="K190" s="382">
        <v>46063.0</v>
      </c>
      <c r="L190" s="28" t="s">
        <v>50</v>
      </c>
      <c r="M190" s="43"/>
      <c r="N190" s="33" t="s">
        <v>214</v>
      </c>
      <c r="O190" s="36" t="s">
        <v>886</v>
      </c>
      <c r="P190" s="4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</row>
    <row r="191">
      <c r="A191" s="23">
        <v>188.0</v>
      </c>
      <c r="B191" s="231">
        <v>46058.0</v>
      </c>
      <c r="C191" s="26">
        <v>25.0</v>
      </c>
      <c r="D191" s="28" t="s">
        <v>45</v>
      </c>
      <c r="E191" s="29" t="s">
        <v>40</v>
      </c>
      <c r="F191" s="28" t="s">
        <v>949</v>
      </c>
      <c r="G191" s="28" t="s">
        <v>950</v>
      </c>
      <c r="H191" s="28" t="s">
        <v>75</v>
      </c>
      <c r="I191" s="33" t="s">
        <v>961</v>
      </c>
      <c r="J191" s="36" t="s">
        <v>962</v>
      </c>
      <c r="K191" s="382">
        <v>46063.0</v>
      </c>
      <c r="L191" s="28" t="s">
        <v>50</v>
      </c>
      <c r="M191" s="43"/>
      <c r="N191" s="33" t="s">
        <v>214</v>
      </c>
      <c r="O191" s="36" t="s">
        <v>886</v>
      </c>
      <c r="P191" s="4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</row>
    <row r="192">
      <c r="A192" s="23">
        <v>189.0</v>
      </c>
      <c r="B192" s="230">
        <v>46058.0</v>
      </c>
      <c r="C192" s="26">
        <v>25.0</v>
      </c>
      <c r="D192" s="28" t="s">
        <v>45</v>
      </c>
      <c r="E192" s="29" t="s">
        <v>40</v>
      </c>
      <c r="F192" s="28" t="s">
        <v>949</v>
      </c>
      <c r="G192" s="28" t="s">
        <v>950</v>
      </c>
      <c r="H192" s="28" t="s">
        <v>43</v>
      </c>
      <c r="I192" s="33" t="s">
        <v>963</v>
      </c>
      <c r="J192" s="36" t="s">
        <v>878</v>
      </c>
      <c r="K192" s="382">
        <v>46063.0</v>
      </c>
      <c r="L192" s="28" t="s">
        <v>50</v>
      </c>
      <c r="M192" s="270"/>
      <c r="N192" s="33" t="s">
        <v>214</v>
      </c>
      <c r="O192" s="36" t="s">
        <v>886</v>
      </c>
      <c r="P192" s="4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</row>
    <row r="193">
      <c r="A193" s="23">
        <v>190.0</v>
      </c>
      <c r="B193" s="231">
        <v>46058.0</v>
      </c>
      <c r="C193" s="26">
        <v>25.0</v>
      </c>
      <c r="D193" s="28" t="s">
        <v>45</v>
      </c>
      <c r="E193" s="29" t="s">
        <v>40</v>
      </c>
      <c r="F193" s="28" t="s">
        <v>949</v>
      </c>
      <c r="G193" s="28" t="s">
        <v>950</v>
      </c>
      <c r="H193" s="28" t="s">
        <v>98</v>
      </c>
      <c r="I193" s="33" t="s">
        <v>955</v>
      </c>
      <c r="J193" s="104" t="s">
        <v>956</v>
      </c>
      <c r="K193" s="382">
        <v>46063.0</v>
      </c>
      <c r="L193" s="28" t="s">
        <v>50</v>
      </c>
      <c r="M193" s="43"/>
      <c r="N193" s="33" t="s">
        <v>214</v>
      </c>
      <c r="O193" s="36" t="s">
        <v>886</v>
      </c>
      <c r="P193" s="4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</row>
    <row r="194">
      <c r="A194" s="23">
        <v>191.0</v>
      </c>
      <c r="B194" s="230">
        <v>46058.0</v>
      </c>
      <c r="C194" s="26">
        <v>25.0</v>
      </c>
      <c r="D194" s="28" t="s">
        <v>45</v>
      </c>
      <c r="E194" s="29" t="s">
        <v>40</v>
      </c>
      <c r="F194" s="28" t="s">
        <v>949</v>
      </c>
      <c r="G194" s="28" t="s">
        <v>950</v>
      </c>
      <c r="H194" s="28" t="s">
        <v>87</v>
      </c>
      <c r="I194" s="33" t="s">
        <v>964</v>
      </c>
      <c r="J194" s="104" t="s">
        <v>965</v>
      </c>
      <c r="K194" s="382">
        <v>46063.0</v>
      </c>
      <c r="L194" s="28" t="s">
        <v>50</v>
      </c>
      <c r="M194" s="43"/>
      <c r="N194" s="33" t="s">
        <v>214</v>
      </c>
      <c r="O194" s="36" t="s">
        <v>886</v>
      </c>
      <c r="P194" s="4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</row>
    <row r="195">
      <c r="A195" s="59">
        <v>192.0</v>
      </c>
      <c r="B195" s="231">
        <v>46058.0</v>
      </c>
      <c r="C195" s="26">
        <v>25.0</v>
      </c>
      <c r="D195" s="28" t="s">
        <v>45</v>
      </c>
      <c r="E195" s="29" t="s">
        <v>40</v>
      </c>
      <c r="F195" s="28" t="s">
        <v>949</v>
      </c>
      <c r="G195" s="28" t="s">
        <v>950</v>
      </c>
      <c r="H195" s="28" t="s">
        <v>43</v>
      </c>
      <c r="I195" s="33" t="s">
        <v>966</v>
      </c>
      <c r="J195" s="104" t="s">
        <v>967</v>
      </c>
      <c r="K195" s="382">
        <v>46063.0</v>
      </c>
      <c r="L195" s="28" t="s">
        <v>50</v>
      </c>
      <c r="M195" s="43"/>
      <c r="N195" s="33" t="s">
        <v>214</v>
      </c>
      <c r="O195" s="36" t="s">
        <v>886</v>
      </c>
      <c r="P195" s="4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</row>
    <row r="196">
      <c r="A196" s="23">
        <v>193.0</v>
      </c>
      <c r="B196" s="230">
        <v>46058.0</v>
      </c>
      <c r="C196" s="26">
        <v>25.0</v>
      </c>
      <c r="D196" s="28" t="s">
        <v>45</v>
      </c>
      <c r="E196" s="29" t="s">
        <v>40</v>
      </c>
      <c r="F196" s="28" t="s">
        <v>949</v>
      </c>
      <c r="G196" s="28" t="s">
        <v>950</v>
      </c>
      <c r="H196" s="28" t="s">
        <v>75</v>
      </c>
      <c r="I196" s="33" t="s">
        <v>955</v>
      </c>
      <c r="J196" s="36" t="s">
        <v>968</v>
      </c>
      <c r="K196" s="383">
        <v>46063.0</v>
      </c>
      <c r="L196" s="28" t="s">
        <v>50</v>
      </c>
      <c r="M196" s="226"/>
      <c r="N196" s="33" t="s">
        <v>214</v>
      </c>
      <c r="O196" s="36" t="s">
        <v>886</v>
      </c>
      <c r="P196" s="4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</row>
    <row r="197">
      <c r="A197" s="23">
        <v>194.0</v>
      </c>
      <c r="B197" s="223">
        <v>46058.0</v>
      </c>
      <c r="C197" s="26">
        <v>25.0</v>
      </c>
      <c r="D197" s="28" t="s">
        <v>45</v>
      </c>
      <c r="E197" s="29" t="s">
        <v>40</v>
      </c>
      <c r="F197" s="28" t="s">
        <v>949</v>
      </c>
      <c r="G197" s="28" t="s">
        <v>950</v>
      </c>
      <c r="H197" s="28" t="s">
        <v>98</v>
      </c>
      <c r="I197" s="33" t="s">
        <v>969</v>
      </c>
      <c r="J197" s="36" t="s">
        <v>970</v>
      </c>
      <c r="K197" s="383">
        <v>46091.0</v>
      </c>
      <c r="L197" s="28" t="s">
        <v>50</v>
      </c>
      <c r="M197" s="226"/>
      <c r="N197" s="33" t="s">
        <v>214</v>
      </c>
      <c r="O197" s="36" t="s">
        <v>886</v>
      </c>
      <c r="P197" s="4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</row>
    <row r="198">
      <c r="A198" s="23">
        <v>195.0</v>
      </c>
      <c r="B198" s="230">
        <v>46058.0</v>
      </c>
      <c r="C198" s="26">
        <v>25.0</v>
      </c>
      <c r="D198" s="28" t="s">
        <v>45</v>
      </c>
      <c r="E198" s="29" t="s">
        <v>40</v>
      </c>
      <c r="F198" s="28" t="s">
        <v>949</v>
      </c>
      <c r="G198" s="28" t="s">
        <v>950</v>
      </c>
      <c r="H198" s="28" t="s">
        <v>98</v>
      </c>
      <c r="I198" s="33" t="s">
        <v>971</v>
      </c>
      <c r="J198" s="36" t="s">
        <v>972</v>
      </c>
      <c r="K198" s="382">
        <v>46091.0</v>
      </c>
      <c r="L198" s="28" t="s">
        <v>50</v>
      </c>
      <c r="M198" s="226"/>
      <c r="N198" s="33" t="s">
        <v>214</v>
      </c>
      <c r="O198" s="36" t="s">
        <v>886</v>
      </c>
      <c r="P198" s="4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</row>
    <row r="199">
      <c r="A199" s="23">
        <v>196.0</v>
      </c>
      <c r="B199" s="231">
        <v>46058.0</v>
      </c>
      <c r="C199" s="26">
        <v>25.0</v>
      </c>
      <c r="D199" s="28" t="s">
        <v>45</v>
      </c>
      <c r="E199" s="29" t="s">
        <v>40</v>
      </c>
      <c r="F199" s="28" t="s">
        <v>949</v>
      </c>
      <c r="G199" s="28" t="s">
        <v>950</v>
      </c>
      <c r="H199" s="28" t="s">
        <v>75</v>
      </c>
      <c r="I199" s="33" t="s">
        <v>973</v>
      </c>
      <c r="J199" s="36" t="s">
        <v>974</v>
      </c>
      <c r="K199" s="383">
        <v>46063.0</v>
      </c>
      <c r="L199" s="28" t="s">
        <v>50</v>
      </c>
      <c r="M199" s="226"/>
      <c r="N199" s="33" t="s">
        <v>214</v>
      </c>
      <c r="O199" s="36" t="s">
        <v>886</v>
      </c>
      <c r="P199" s="4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</row>
    <row r="200">
      <c r="A200" s="59">
        <v>197.0</v>
      </c>
      <c r="B200" s="230">
        <v>46058.0</v>
      </c>
      <c r="C200" s="26">
        <v>25.0</v>
      </c>
      <c r="D200" s="28" t="s">
        <v>45</v>
      </c>
      <c r="E200" s="29" t="s">
        <v>40</v>
      </c>
      <c r="F200" s="28" t="s">
        <v>949</v>
      </c>
      <c r="G200" s="28" t="s">
        <v>950</v>
      </c>
      <c r="H200" s="28" t="s">
        <v>87</v>
      </c>
      <c r="I200" s="33" t="s">
        <v>975</v>
      </c>
      <c r="J200" s="36" t="s">
        <v>976</v>
      </c>
      <c r="K200" s="383">
        <v>46091.0</v>
      </c>
      <c r="L200" s="28" t="s">
        <v>50</v>
      </c>
      <c r="M200" s="226"/>
      <c r="N200" s="33" t="s">
        <v>214</v>
      </c>
      <c r="O200" s="36" t="s">
        <v>886</v>
      </c>
      <c r="P200" s="4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</row>
    <row r="201">
      <c r="A201" s="23">
        <v>198.0</v>
      </c>
      <c r="B201" s="231">
        <v>46058.0</v>
      </c>
      <c r="C201" s="26">
        <v>25.0</v>
      </c>
      <c r="D201" s="28" t="s">
        <v>45</v>
      </c>
      <c r="E201" s="29" t="s">
        <v>40</v>
      </c>
      <c r="F201" s="28" t="s">
        <v>949</v>
      </c>
      <c r="G201" s="28" t="s">
        <v>950</v>
      </c>
      <c r="H201" s="28" t="s">
        <v>87</v>
      </c>
      <c r="I201" s="33" t="s">
        <v>977</v>
      </c>
      <c r="J201" s="36" t="s">
        <v>978</v>
      </c>
      <c r="K201" s="383">
        <v>46091.0</v>
      </c>
      <c r="L201" s="28" t="s">
        <v>50</v>
      </c>
      <c r="M201" s="226"/>
      <c r="N201" s="33" t="s">
        <v>214</v>
      </c>
      <c r="O201" s="36" t="s">
        <v>886</v>
      </c>
      <c r="P201" s="4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</row>
    <row r="202">
      <c r="A202" s="23">
        <v>199.0</v>
      </c>
      <c r="B202" s="230">
        <v>46058.0</v>
      </c>
      <c r="C202" s="26">
        <v>25.0</v>
      </c>
      <c r="D202" s="28" t="s">
        <v>45</v>
      </c>
      <c r="E202" s="29" t="s">
        <v>40</v>
      </c>
      <c r="F202" s="28" t="s">
        <v>949</v>
      </c>
      <c r="G202" s="28" t="s">
        <v>950</v>
      </c>
      <c r="H202" s="28" t="s">
        <v>87</v>
      </c>
      <c r="I202" s="33" t="s">
        <v>979</v>
      </c>
      <c r="J202" s="104" t="s">
        <v>885</v>
      </c>
      <c r="K202" s="383">
        <v>46063.0</v>
      </c>
      <c r="L202" s="28" t="s">
        <v>50</v>
      </c>
      <c r="M202" s="226"/>
      <c r="N202" s="33" t="s">
        <v>214</v>
      </c>
      <c r="O202" s="36" t="s">
        <v>886</v>
      </c>
      <c r="P202" s="4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</row>
    <row r="203">
      <c r="A203" s="23">
        <v>200.0</v>
      </c>
      <c r="B203" s="231">
        <v>46058.0</v>
      </c>
      <c r="C203" s="26">
        <v>25.0</v>
      </c>
      <c r="D203" s="28" t="s">
        <v>45</v>
      </c>
      <c r="E203" s="29" t="s">
        <v>40</v>
      </c>
      <c r="F203" s="28" t="s">
        <v>949</v>
      </c>
      <c r="G203" s="28" t="s">
        <v>950</v>
      </c>
      <c r="H203" s="28" t="s">
        <v>87</v>
      </c>
      <c r="I203" s="33" t="s">
        <v>980</v>
      </c>
      <c r="J203" s="36" t="s">
        <v>981</v>
      </c>
      <c r="K203" s="383">
        <v>46091.0</v>
      </c>
      <c r="L203" s="28" t="s">
        <v>50</v>
      </c>
      <c r="M203" s="226"/>
      <c r="N203" s="33" t="s">
        <v>214</v>
      </c>
      <c r="O203" s="36" t="s">
        <v>886</v>
      </c>
      <c r="P203" s="4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</row>
    <row r="204">
      <c r="A204" s="23">
        <v>201.0</v>
      </c>
      <c r="B204" s="238">
        <v>46058.0</v>
      </c>
      <c r="C204" s="26">
        <v>25.0</v>
      </c>
      <c r="D204" s="28" t="s">
        <v>45</v>
      </c>
      <c r="E204" s="29" t="s">
        <v>40</v>
      </c>
      <c r="F204" s="28" t="s">
        <v>949</v>
      </c>
      <c r="G204" s="28" t="s">
        <v>950</v>
      </c>
      <c r="H204" s="28" t="s">
        <v>75</v>
      </c>
      <c r="I204" s="33" t="s">
        <v>982</v>
      </c>
      <c r="J204" s="36" t="s">
        <v>983</v>
      </c>
      <c r="K204" s="383">
        <v>46063.0</v>
      </c>
      <c r="L204" s="28" t="s">
        <v>50</v>
      </c>
      <c r="M204" s="226"/>
      <c r="N204" s="33" t="s">
        <v>214</v>
      </c>
      <c r="O204" s="36" t="s">
        <v>886</v>
      </c>
      <c r="P204" s="4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</row>
    <row r="205">
      <c r="A205" s="59">
        <v>202.0</v>
      </c>
      <c r="B205" s="231">
        <v>46058.0</v>
      </c>
      <c r="C205" s="26">
        <v>25.0</v>
      </c>
      <c r="D205" s="28" t="s">
        <v>45</v>
      </c>
      <c r="E205" s="29" t="s">
        <v>40</v>
      </c>
      <c r="F205" s="28" t="s">
        <v>949</v>
      </c>
      <c r="G205" s="28" t="s">
        <v>950</v>
      </c>
      <c r="H205" s="28" t="s">
        <v>87</v>
      </c>
      <c r="I205" s="33" t="s">
        <v>984</v>
      </c>
      <c r="J205" s="36" t="s">
        <v>978</v>
      </c>
      <c r="K205" s="383">
        <v>46091.0</v>
      </c>
      <c r="L205" s="28" t="s">
        <v>50</v>
      </c>
      <c r="M205" s="226"/>
      <c r="N205" s="33" t="s">
        <v>214</v>
      </c>
      <c r="O205" s="36" t="s">
        <v>886</v>
      </c>
      <c r="P205" s="4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</row>
    <row r="206">
      <c r="A206" s="23">
        <v>203.0</v>
      </c>
      <c r="B206" s="230">
        <v>46057.0</v>
      </c>
      <c r="C206" s="26">
        <v>25.0</v>
      </c>
      <c r="D206" s="28" t="s">
        <v>111</v>
      </c>
      <c r="E206" s="28" t="s">
        <v>94</v>
      </c>
      <c r="F206" s="28" t="s">
        <v>369</v>
      </c>
      <c r="G206" s="28" t="s">
        <v>369</v>
      </c>
      <c r="H206" s="28" t="s">
        <v>139</v>
      </c>
      <c r="I206" s="33" t="s">
        <v>985</v>
      </c>
      <c r="J206" s="104" t="s">
        <v>986</v>
      </c>
      <c r="K206" s="348" t="s">
        <v>920</v>
      </c>
      <c r="L206" s="28" t="s">
        <v>50</v>
      </c>
      <c r="M206" s="43"/>
      <c r="N206" s="33" t="s">
        <v>284</v>
      </c>
      <c r="O206" s="36" t="s">
        <v>921</v>
      </c>
      <c r="P206" s="340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</row>
    <row r="207">
      <c r="A207" s="23">
        <v>204.0</v>
      </c>
      <c r="B207" s="231">
        <v>46057.0</v>
      </c>
      <c r="C207" s="26">
        <v>25.0</v>
      </c>
      <c r="D207" s="28" t="s">
        <v>111</v>
      </c>
      <c r="E207" s="28" t="s">
        <v>94</v>
      </c>
      <c r="F207" s="28" t="s">
        <v>369</v>
      </c>
      <c r="G207" s="28" t="s">
        <v>369</v>
      </c>
      <c r="H207" s="28" t="s">
        <v>139</v>
      </c>
      <c r="I207" s="33" t="s">
        <v>987</v>
      </c>
      <c r="J207" s="104" t="s">
        <v>988</v>
      </c>
      <c r="K207" s="348" t="s">
        <v>920</v>
      </c>
      <c r="L207" s="28" t="s">
        <v>50</v>
      </c>
      <c r="M207" s="43"/>
      <c r="N207" s="33" t="s">
        <v>284</v>
      </c>
      <c r="O207" s="36" t="s">
        <v>921</v>
      </c>
      <c r="P207" s="340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</row>
    <row r="208">
      <c r="A208" s="23">
        <v>205.0</v>
      </c>
      <c r="B208" s="230">
        <v>46057.0</v>
      </c>
      <c r="C208" s="26">
        <v>25.0</v>
      </c>
      <c r="D208" s="28" t="s">
        <v>111</v>
      </c>
      <c r="E208" s="28" t="s">
        <v>94</v>
      </c>
      <c r="F208" s="28" t="s">
        <v>369</v>
      </c>
      <c r="G208" s="28" t="s">
        <v>369</v>
      </c>
      <c r="H208" s="28" t="s">
        <v>87</v>
      </c>
      <c r="I208" s="33" t="s">
        <v>989</v>
      </c>
      <c r="J208" s="104" t="s">
        <v>990</v>
      </c>
      <c r="K208" s="348" t="s">
        <v>920</v>
      </c>
      <c r="L208" s="28" t="s">
        <v>50</v>
      </c>
      <c r="M208" s="43"/>
      <c r="N208" s="33" t="s">
        <v>284</v>
      </c>
      <c r="O208" s="36" t="s">
        <v>921</v>
      </c>
      <c r="P208" s="340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</row>
    <row r="209">
      <c r="A209" s="23">
        <v>206.0</v>
      </c>
      <c r="B209" s="231">
        <v>46057.0</v>
      </c>
      <c r="C209" s="26">
        <v>25.0</v>
      </c>
      <c r="D209" s="28" t="s">
        <v>111</v>
      </c>
      <c r="E209" s="28" t="s">
        <v>94</v>
      </c>
      <c r="F209" s="28" t="s">
        <v>369</v>
      </c>
      <c r="G209" s="28" t="s">
        <v>369</v>
      </c>
      <c r="H209" s="28" t="s">
        <v>87</v>
      </c>
      <c r="I209" s="33" t="s">
        <v>991</v>
      </c>
      <c r="J209" s="104" t="s">
        <v>992</v>
      </c>
      <c r="K209" s="348" t="s">
        <v>920</v>
      </c>
      <c r="L209" s="28" t="s">
        <v>50</v>
      </c>
      <c r="M209" s="43"/>
      <c r="N209" s="33" t="s">
        <v>284</v>
      </c>
      <c r="O209" s="36" t="s">
        <v>921</v>
      </c>
      <c r="P209" s="340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</row>
    <row r="210">
      <c r="A210" s="59">
        <v>207.0</v>
      </c>
      <c r="B210" s="230">
        <v>46057.0</v>
      </c>
      <c r="C210" s="26">
        <v>25.0</v>
      </c>
      <c r="D210" s="28" t="s">
        <v>111</v>
      </c>
      <c r="E210" s="28" t="s">
        <v>94</v>
      </c>
      <c r="F210" s="28" t="s">
        <v>369</v>
      </c>
      <c r="G210" s="28" t="s">
        <v>369</v>
      </c>
      <c r="H210" s="28" t="s">
        <v>87</v>
      </c>
      <c r="I210" s="33" t="s">
        <v>993</v>
      </c>
      <c r="J210" s="104" t="s">
        <v>994</v>
      </c>
      <c r="K210" s="348" t="s">
        <v>920</v>
      </c>
      <c r="L210" s="28" t="s">
        <v>50</v>
      </c>
      <c r="M210" s="43"/>
      <c r="N210" s="33" t="s">
        <v>284</v>
      </c>
      <c r="O210" s="36" t="s">
        <v>921</v>
      </c>
      <c r="P210" s="340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</row>
    <row r="211">
      <c r="A211" s="23">
        <v>208.0</v>
      </c>
      <c r="B211" s="231">
        <v>46057.0</v>
      </c>
      <c r="C211" s="26">
        <v>25.0</v>
      </c>
      <c r="D211" s="28" t="s">
        <v>111</v>
      </c>
      <c r="E211" s="28" t="s">
        <v>94</v>
      </c>
      <c r="F211" s="28" t="s">
        <v>369</v>
      </c>
      <c r="G211" s="28" t="s">
        <v>369</v>
      </c>
      <c r="H211" s="28" t="s">
        <v>75</v>
      </c>
      <c r="I211" s="33" t="s">
        <v>995</v>
      </c>
      <c r="J211" s="104" t="s">
        <v>416</v>
      </c>
      <c r="K211" s="347" t="s">
        <v>920</v>
      </c>
      <c r="L211" s="28" t="s">
        <v>50</v>
      </c>
      <c r="M211" s="23" t="s">
        <v>996</v>
      </c>
      <c r="N211" s="33" t="s">
        <v>284</v>
      </c>
      <c r="O211" s="36" t="s">
        <v>921</v>
      </c>
      <c r="P211" s="340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</row>
    <row r="212">
      <c r="A212" s="23">
        <v>209.0</v>
      </c>
      <c r="B212" s="230">
        <v>46058.0</v>
      </c>
      <c r="C212" s="26">
        <v>26.0</v>
      </c>
      <c r="D212" s="28" t="s">
        <v>111</v>
      </c>
      <c r="E212" s="29" t="s">
        <v>40</v>
      </c>
      <c r="F212" s="28" t="s">
        <v>949</v>
      </c>
      <c r="G212" s="28" t="s">
        <v>950</v>
      </c>
      <c r="H212" s="28" t="s">
        <v>81</v>
      </c>
      <c r="I212" s="169" t="s">
        <v>997</v>
      </c>
      <c r="J212" s="36" t="s">
        <v>998</v>
      </c>
      <c r="K212" s="23" t="s">
        <v>999</v>
      </c>
      <c r="L212" s="28" t="s">
        <v>76</v>
      </c>
      <c r="M212" s="226"/>
      <c r="N212" s="33" t="s">
        <v>214</v>
      </c>
      <c r="O212" s="36" t="s">
        <v>921</v>
      </c>
      <c r="P212" s="4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</row>
    <row r="213">
      <c r="A213" s="23">
        <v>210.0</v>
      </c>
      <c r="B213" s="231">
        <v>46058.0</v>
      </c>
      <c r="C213" s="26">
        <v>26.0</v>
      </c>
      <c r="D213" s="28" t="s">
        <v>111</v>
      </c>
      <c r="E213" s="29" t="s">
        <v>40</v>
      </c>
      <c r="F213" s="28" t="s">
        <v>949</v>
      </c>
      <c r="G213" s="28" t="s">
        <v>950</v>
      </c>
      <c r="H213" s="28" t="s">
        <v>81</v>
      </c>
      <c r="I213" s="240" t="s">
        <v>1000</v>
      </c>
      <c r="J213" s="36" t="s">
        <v>339</v>
      </c>
      <c r="K213" s="38" t="s">
        <v>999</v>
      </c>
      <c r="L213" s="28" t="s">
        <v>50</v>
      </c>
      <c r="M213" s="226"/>
      <c r="N213" s="33" t="s">
        <v>214</v>
      </c>
      <c r="O213" s="36" t="s">
        <v>921</v>
      </c>
      <c r="P213" s="4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</row>
    <row r="214">
      <c r="A214" s="23">
        <v>211.0</v>
      </c>
      <c r="B214" s="230">
        <v>46058.0</v>
      </c>
      <c r="C214" s="26">
        <v>26.0</v>
      </c>
      <c r="D214" s="28" t="s">
        <v>111</v>
      </c>
      <c r="E214" s="29" t="s">
        <v>40</v>
      </c>
      <c r="F214" s="28" t="s">
        <v>949</v>
      </c>
      <c r="G214" s="28" t="s">
        <v>950</v>
      </c>
      <c r="H214" s="28" t="s">
        <v>81</v>
      </c>
      <c r="I214" s="33" t="s">
        <v>1001</v>
      </c>
      <c r="J214" s="36" t="s">
        <v>339</v>
      </c>
      <c r="K214" s="23" t="s">
        <v>999</v>
      </c>
      <c r="L214" s="28" t="s">
        <v>50</v>
      </c>
      <c r="M214" s="226"/>
      <c r="N214" s="33" t="s">
        <v>214</v>
      </c>
      <c r="O214" s="36" t="s">
        <v>921</v>
      </c>
      <c r="P214" s="4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</row>
    <row r="215">
      <c r="A215" s="59">
        <v>212.0</v>
      </c>
      <c r="B215" s="231">
        <v>46058.0</v>
      </c>
      <c r="C215" s="26">
        <v>26.0</v>
      </c>
      <c r="D215" s="28" t="s">
        <v>111</v>
      </c>
      <c r="E215" s="29" t="s">
        <v>40</v>
      </c>
      <c r="F215" s="28" t="s">
        <v>949</v>
      </c>
      <c r="G215" s="28" t="s">
        <v>950</v>
      </c>
      <c r="H215" s="28" t="s">
        <v>81</v>
      </c>
      <c r="I215" s="33" t="s">
        <v>1002</v>
      </c>
      <c r="J215" s="36" t="s">
        <v>339</v>
      </c>
      <c r="K215" s="38" t="s">
        <v>999</v>
      </c>
      <c r="L215" s="28" t="s">
        <v>50</v>
      </c>
      <c r="M215" s="226"/>
      <c r="N215" s="33" t="s">
        <v>214</v>
      </c>
      <c r="O215" s="36" t="s">
        <v>921</v>
      </c>
      <c r="P215" s="4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</row>
    <row r="216">
      <c r="A216" s="23">
        <v>213.0</v>
      </c>
      <c r="B216" s="230">
        <v>46058.0</v>
      </c>
      <c r="C216" s="26">
        <v>26.0</v>
      </c>
      <c r="D216" s="28" t="s">
        <v>111</v>
      </c>
      <c r="E216" s="29" t="s">
        <v>40</v>
      </c>
      <c r="F216" s="28" t="s">
        <v>949</v>
      </c>
      <c r="G216" s="28" t="s">
        <v>950</v>
      </c>
      <c r="H216" s="28" t="s">
        <v>87</v>
      </c>
      <c r="I216" s="33" t="s">
        <v>1003</v>
      </c>
      <c r="J216" s="36" t="s">
        <v>339</v>
      </c>
      <c r="K216" s="23" t="s">
        <v>999</v>
      </c>
      <c r="L216" s="28" t="s">
        <v>50</v>
      </c>
      <c r="M216" s="226"/>
      <c r="N216" s="33" t="s">
        <v>214</v>
      </c>
      <c r="O216" s="36" t="s">
        <v>921</v>
      </c>
      <c r="P216" s="4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</row>
    <row r="217">
      <c r="A217" s="23">
        <v>214.0</v>
      </c>
      <c r="B217" s="231">
        <v>46058.0</v>
      </c>
      <c r="C217" s="26">
        <v>26.0</v>
      </c>
      <c r="D217" s="28" t="s">
        <v>111</v>
      </c>
      <c r="E217" s="29" t="s">
        <v>40</v>
      </c>
      <c r="F217" s="28" t="s">
        <v>949</v>
      </c>
      <c r="G217" s="28" t="s">
        <v>950</v>
      </c>
      <c r="H217" s="28" t="s">
        <v>81</v>
      </c>
      <c r="I217" s="33" t="s">
        <v>1004</v>
      </c>
      <c r="J217" s="36" t="s">
        <v>339</v>
      </c>
      <c r="K217" s="38" t="s">
        <v>999</v>
      </c>
      <c r="L217" s="28" t="s">
        <v>76</v>
      </c>
      <c r="M217" s="226"/>
      <c r="N217" s="33" t="s">
        <v>214</v>
      </c>
      <c r="O217" s="36" t="s">
        <v>921</v>
      </c>
      <c r="P217" s="4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</row>
    <row r="218">
      <c r="A218" s="23">
        <v>215.0</v>
      </c>
      <c r="B218" s="238">
        <v>46058.0</v>
      </c>
      <c r="C218" s="26">
        <v>26.0</v>
      </c>
      <c r="D218" s="28" t="s">
        <v>111</v>
      </c>
      <c r="E218" s="29" t="s">
        <v>40</v>
      </c>
      <c r="F218" s="28" t="s">
        <v>949</v>
      </c>
      <c r="G218" s="28" t="s">
        <v>950</v>
      </c>
      <c r="H218" s="28" t="s">
        <v>81</v>
      </c>
      <c r="I218" s="33" t="s">
        <v>1005</v>
      </c>
      <c r="J218" s="36" t="s">
        <v>339</v>
      </c>
      <c r="K218" s="23" t="s">
        <v>999</v>
      </c>
      <c r="L218" s="28" t="s">
        <v>76</v>
      </c>
      <c r="M218" s="226"/>
      <c r="N218" s="33" t="s">
        <v>214</v>
      </c>
      <c r="O218" s="36" t="s">
        <v>921</v>
      </c>
      <c r="P218" s="4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</row>
    <row r="219">
      <c r="A219" s="23">
        <v>216.0</v>
      </c>
      <c r="B219" s="231">
        <v>46058.0</v>
      </c>
      <c r="C219" s="26">
        <v>26.0</v>
      </c>
      <c r="D219" s="28" t="s">
        <v>111</v>
      </c>
      <c r="E219" s="29" t="s">
        <v>40</v>
      </c>
      <c r="F219" s="28" t="s">
        <v>949</v>
      </c>
      <c r="G219" s="28" t="s">
        <v>950</v>
      </c>
      <c r="H219" s="28" t="s">
        <v>81</v>
      </c>
      <c r="I219" s="33" t="s">
        <v>1006</v>
      </c>
      <c r="J219" s="36" t="s">
        <v>339</v>
      </c>
      <c r="K219" s="38" t="s">
        <v>999</v>
      </c>
      <c r="L219" s="28" t="s">
        <v>76</v>
      </c>
      <c r="M219" s="226"/>
      <c r="N219" s="33" t="s">
        <v>214</v>
      </c>
      <c r="O219" s="36" t="s">
        <v>921</v>
      </c>
      <c r="P219" s="4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</row>
    <row r="220">
      <c r="A220" s="59">
        <v>217.0</v>
      </c>
      <c r="B220" s="230">
        <v>46058.0</v>
      </c>
      <c r="C220" s="26">
        <v>26.0</v>
      </c>
      <c r="D220" s="28" t="s">
        <v>111</v>
      </c>
      <c r="E220" s="29" t="s">
        <v>40</v>
      </c>
      <c r="F220" s="28" t="s">
        <v>949</v>
      </c>
      <c r="G220" s="28" t="s">
        <v>950</v>
      </c>
      <c r="H220" s="28" t="s">
        <v>81</v>
      </c>
      <c r="I220" s="33" t="s">
        <v>1007</v>
      </c>
      <c r="J220" s="36" t="s">
        <v>339</v>
      </c>
      <c r="K220" s="23" t="s">
        <v>999</v>
      </c>
      <c r="L220" s="28" t="s">
        <v>76</v>
      </c>
      <c r="M220" s="226"/>
      <c r="N220" s="33" t="s">
        <v>214</v>
      </c>
      <c r="O220" s="36" t="s">
        <v>921</v>
      </c>
      <c r="P220" s="4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</row>
    <row r="221">
      <c r="A221" s="23">
        <v>218.0</v>
      </c>
      <c r="B221" s="231">
        <v>46058.0</v>
      </c>
      <c r="C221" s="26">
        <v>26.0</v>
      </c>
      <c r="D221" s="28" t="s">
        <v>111</v>
      </c>
      <c r="E221" s="29" t="s">
        <v>40</v>
      </c>
      <c r="F221" s="28" t="s">
        <v>949</v>
      </c>
      <c r="G221" s="28" t="s">
        <v>950</v>
      </c>
      <c r="H221" s="28" t="s">
        <v>81</v>
      </c>
      <c r="I221" s="33" t="s">
        <v>1008</v>
      </c>
      <c r="J221" s="36" t="s">
        <v>339</v>
      </c>
      <c r="K221" s="38" t="s">
        <v>999</v>
      </c>
      <c r="L221" s="28" t="s">
        <v>76</v>
      </c>
      <c r="M221" s="43"/>
      <c r="N221" s="33" t="s">
        <v>214</v>
      </c>
      <c r="O221" s="36" t="s">
        <v>921</v>
      </c>
      <c r="P221" s="340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</row>
    <row r="222">
      <c r="A222" s="23">
        <v>219.0</v>
      </c>
      <c r="B222" s="230">
        <v>46058.0</v>
      </c>
      <c r="C222" s="26">
        <v>26.0</v>
      </c>
      <c r="D222" s="28" t="s">
        <v>111</v>
      </c>
      <c r="E222" s="29" t="s">
        <v>40</v>
      </c>
      <c r="F222" s="28" t="s">
        <v>949</v>
      </c>
      <c r="G222" s="28" t="s">
        <v>950</v>
      </c>
      <c r="H222" s="28" t="s">
        <v>87</v>
      </c>
      <c r="I222" s="33" t="s">
        <v>1009</v>
      </c>
      <c r="J222" s="36" t="s">
        <v>1010</v>
      </c>
      <c r="K222" s="23" t="s">
        <v>999</v>
      </c>
      <c r="L222" s="28" t="s">
        <v>76</v>
      </c>
      <c r="M222" s="43"/>
      <c r="N222" s="33" t="s">
        <v>214</v>
      </c>
      <c r="O222" s="36" t="s">
        <v>921</v>
      </c>
      <c r="P222" s="340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</row>
    <row r="223">
      <c r="A223" s="23">
        <v>220.0</v>
      </c>
      <c r="B223" s="231">
        <v>46058.0</v>
      </c>
      <c r="C223" s="26">
        <v>26.0</v>
      </c>
      <c r="D223" s="28" t="s">
        <v>111</v>
      </c>
      <c r="E223" s="29" t="s">
        <v>40</v>
      </c>
      <c r="F223" s="28" t="s">
        <v>949</v>
      </c>
      <c r="G223" s="28" t="s">
        <v>950</v>
      </c>
      <c r="H223" s="28" t="s">
        <v>87</v>
      </c>
      <c r="I223" s="33" t="s">
        <v>225</v>
      </c>
      <c r="J223" s="36" t="s">
        <v>226</v>
      </c>
      <c r="K223" s="38" t="s">
        <v>999</v>
      </c>
      <c r="L223" s="28" t="s">
        <v>50</v>
      </c>
      <c r="M223" s="43"/>
      <c r="N223" s="33" t="s">
        <v>214</v>
      </c>
      <c r="O223" s="36" t="s">
        <v>921</v>
      </c>
      <c r="P223" s="340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</row>
    <row r="224">
      <c r="A224" s="23">
        <v>221.0</v>
      </c>
      <c r="B224" s="230">
        <v>46058.0</v>
      </c>
      <c r="C224" s="26">
        <v>26.0</v>
      </c>
      <c r="D224" s="28" t="s">
        <v>111</v>
      </c>
      <c r="E224" s="29" t="s">
        <v>40</v>
      </c>
      <c r="F224" s="28" t="s">
        <v>949</v>
      </c>
      <c r="G224" s="28" t="s">
        <v>950</v>
      </c>
      <c r="H224" s="28" t="s">
        <v>75</v>
      </c>
      <c r="I224" s="33" t="s">
        <v>1011</v>
      </c>
      <c r="J224" s="36" t="s">
        <v>1012</v>
      </c>
      <c r="K224" s="23" t="s">
        <v>999</v>
      </c>
      <c r="L224" s="28" t="s">
        <v>76</v>
      </c>
      <c r="M224" s="43"/>
      <c r="N224" s="33" t="s">
        <v>214</v>
      </c>
      <c r="O224" s="36" t="s">
        <v>921</v>
      </c>
      <c r="P224" s="340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</row>
    <row r="225">
      <c r="A225" s="59">
        <v>222.0</v>
      </c>
      <c r="B225" s="231">
        <v>46058.0</v>
      </c>
      <c r="C225" s="26">
        <v>26.0</v>
      </c>
      <c r="D225" s="28" t="s">
        <v>111</v>
      </c>
      <c r="E225" s="29" t="s">
        <v>40</v>
      </c>
      <c r="F225" s="28" t="s">
        <v>949</v>
      </c>
      <c r="G225" s="28" t="s">
        <v>950</v>
      </c>
      <c r="H225" s="28" t="s">
        <v>81</v>
      </c>
      <c r="I225" s="33" t="s">
        <v>1013</v>
      </c>
      <c r="J225" s="36" t="s">
        <v>1014</v>
      </c>
      <c r="K225" s="23" t="s">
        <v>999</v>
      </c>
      <c r="L225" s="28" t="s">
        <v>76</v>
      </c>
      <c r="M225" s="43"/>
      <c r="N225" s="33" t="s">
        <v>214</v>
      </c>
      <c r="O225" s="36" t="s">
        <v>921</v>
      </c>
      <c r="P225" s="340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</row>
    <row r="226">
      <c r="A226" s="23">
        <v>223.0</v>
      </c>
      <c r="B226" s="230">
        <v>46058.0</v>
      </c>
      <c r="C226" s="26">
        <v>26.0</v>
      </c>
      <c r="D226" s="28" t="s">
        <v>111</v>
      </c>
      <c r="E226" s="29" t="s">
        <v>40</v>
      </c>
      <c r="F226" s="28" t="s">
        <v>949</v>
      </c>
      <c r="G226" s="28" t="s">
        <v>950</v>
      </c>
      <c r="H226" s="28" t="s">
        <v>87</v>
      </c>
      <c r="I226" s="33" t="s">
        <v>1015</v>
      </c>
      <c r="J226" s="36" t="s">
        <v>1016</v>
      </c>
      <c r="K226" s="23" t="s">
        <v>999</v>
      </c>
      <c r="L226" s="28" t="s">
        <v>76</v>
      </c>
      <c r="M226" s="43"/>
      <c r="N226" s="33" t="s">
        <v>214</v>
      </c>
      <c r="O226" s="36" t="s">
        <v>921</v>
      </c>
      <c r="P226" s="340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</row>
    <row r="227">
      <c r="A227" s="23">
        <v>224.0</v>
      </c>
      <c r="B227" s="231">
        <v>46058.0</v>
      </c>
      <c r="C227" s="26">
        <v>26.0</v>
      </c>
      <c r="D227" s="28" t="s">
        <v>111</v>
      </c>
      <c r="E227" s="29" t="s">
        <v>40</v>
      </c>
      <c r="F227" s="28" t="s">
        <v>949</v>
      </c>
      <c r="G227" s="28" t="s">
        <v>950</v>
      </c>
      <c r="H227" s="28" t="s">
        <v>81</v>
      </c>
      <c r="I227" s="33" t="s">
        <v>337</v>
      </c>
      <c r="J227" s="36" t="s">
        <v>339</v>
      </c>
      <c r="K227" s="23" t="s">
        <v>999</v>
      </c>
      <c r="L227" s="28" t="s">
        <v>50</v>
      </c>
      <c r="M227" s="43"/>
      <c r="N227" s="33" t="s">
        <v>214</v>
      </c>
      <c r="O227" s="36" t="s">
        <v>921</v>
      </c>
      <c r="P227" s="340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</row>
    <row r="228">
      <c r="A228" s="23">
        <v>225.0</v>
      </c>
      <c r="B228" s="230">
        <v>46058.0</v>
      </c>
      <c r="C228" s="26">
        <v>26.0</v>
      </c>
      <c r="D228" s="28" t="s">
        <v>111</v>
      </c>
      <c r="E228" s="29" t="s">
        <v>40</v>
      </c>
      <c r="F228" s="28" t="s">
        <v>949</v>
      </c>
      <c r="G228" s="28" t="s">
        <v>950</v>
      </c>
      <c r="H228" s="28" t="s">
        <v>87</v>
      </c>
      <c r="I228" s="33" t="s">
        <v>1017</v>
      </c>
      <c r="J228" s="104" t="s">
        <v>409</v>
      </c>
      <c r="K228" s="23" t="s">
        <v>999</v>
      </c>
      <c r="L228" s="28" t="s">
        <v>50</v>
      </c>
      <c r="M228" s="226"/>
      <c r="N228" s="33" t="s">
        <v>214</v>
      </c>
      <c r="O228" s="36" t="s">
        <v>921</v>
      </c>
      <c r="P228" s="4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</row>
    <row r="229">
      <c r="A229" s="23">
        <v>226.0</v>
      </c>
      <c r="B229" s="231">
        <v>46058.0</v>
      </c>
      <c r="C229" s="26">
        <v>26.0</v>
      </c>
      <c r="D229" s="28" t="s">
        <v>111</v>
      </c>
      <c r="E229" s="29" t="s">
        <v>40</v>
      </c>
      <c r="F229" s="28" t="s">
        <v>949</v>
      </c>
      <c r="G229" s="28" t="s">
        <v>950</v>
      </c>
      <c r="H229" s="28" t="s">
        <v>81</v>
      </c>
      <c r="I229" s="33" t="s">
        <v>1018</v>
      </c>
      <c r="J229" s="104" t="s">
        <v>416</v>
      </c>
      <c r="K229" s="23" t="s">
        <v>999</v>
      </c>
      <c r="L229" s="28" t="s">
        <v>50</v>
      </c>
      <c r="M229" s="226"/>
      <c r="N229" s="33" t="s">
        <v>214</v>
      </c>
      <c r="O229" s="36" t="s">
        <v>921</v>
      </c>
      <c r="P229" s="4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</row>
    <row r="230">
      <c r="A230" s="59">
        <v>227.0</v>
      </c>
      <c r="B230" s="230">
        <v>46058.0</v>
      </c>
      <c r="C230" s="26">
        <v>26.0</v>
      </c>
      <c r="D230" s="28" t="s">
        <v>111</v>
      </c>
      <c r="E230" s="29" t="s">
        <v>40</v>
      </c>
      <c r="F230" s="28" t="s">
        <v>949</v>
      </c>
      <c r="G230" s="28" t="s">
        <v>950</v>
      </c>
      <c r="H230" s="28" t="s">
        <v>87</v>
      </c>
      <c r="I230" s="33" t="s">
        <v>1019</v>
      </c>
      <c r="J230" s="104" t="s">
        <v>1020</v>
      </c>
      <c r="K230" s="23" t="s">
        <v>999</v>
      </c>
      <c r="L230" s="28" t="s">
        <v>76</v>
      </c>
      <c r="M230" s="226"/>
      <c r="N230" s="33" t="s">
        <v>214</v>
      </c>
      <c r="O230" s="36" t="s">
        <v>921</v>
      </c>
      <c r="P230" s="4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</row>
    <row r="231">
      <c r="A231" s="23">
        <v>228.0</v>
      </c>
      <c r="B231" s="231">
        <v>46058.0</v>
      </c>
      <c r="C231" s="26">
        <v>26.0</v>
      </c>
      <c r="D231" s="28" t="s">
        <v>111</v>
      </c>
      <c r="E231" s="29" t="s">
        <v>40</v>
      </c>
      <c r="F231" s="28" t="s">
        <v>949</v>
      </c>
      <c r="G231" s="28" t="s">
        <v>950</v>
      </c>
      <c r="H231" s="28" t="s">
        <v>87</v>
      </c>
      <c r="I231" s="33" t="s">
        <v>1021</v>
      </c>
      <c r="J231" s="104" t="s">
        <v>994</v>
      </c>
      <c r="K231" s="23" t="s">
        <v>999</v>
      </c>
      <c r="L231" s="28" t="s">
        <v>50</v>
      </c>
      <c r="M231" s="226"/>
      <c r="N231" s="33" t="s">
        <v>214</v>
      </c>
      <c r="O231" s="36" t="s">
        <v>921</v>
      </c>
      <c r="P231" s="4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</row>
    <row r="232">
      <c r="A232" s="23">
        <v>229.0</v>
      </c>
      <c r="B232" s="230">
        <v>46058.0</v>
      </c>
      <c r="C232" s="26">
        <v>26.0</v>
      </c>
      <c r="D232" s="28" t="s">
        <v>111</v>
      </c>
      <c r="E232" s="29" t="s">
        <v>40</v>
      </c>
      <c r="F232" s="28" t="s">
        <v>949</v>
      </c>
      <c r="G232" s="28" t="s">
        <v>950</v>
      </c>
      <c r="H232" s="28" t="s">
        <v>139</v>
      </c>
      <c r="I232" s="33" t="s">
        <v>1022</v>
      </c>
      <c r="J232" s="104" t="s">
        <v>1023</v>
      </c>
      <c r="K232" s="23" t="s">
        <v>999</v>
      </c>
      <c r="L232" s="28" t="s">
        <v>50</v>
      </c>
      <c r="M232" s="226"/>
      <c r="N232" s="33" t="s">
        <v>214</v>
      </c>
      <c r="O232" s="36" t="s">
        <v>921</v>
      </c>
      <c r="P232" s="4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</row>
    <row r="233">
      <c r="A233" s="23">
        <v>230.0</v>
      </c>
      <c r="B233" s="111">
        <v>46062.0</v>
      </c>
      <c r="C233" s="252">
        <v>27.0</v>
      </c>
      <c r="D233" s="28" t="s">
        <v>45</v>
      </c>
      <c r="E233" s="28" t="s">
        <v>40</v>
      </c>
      <c r="F233" s="28" t="s">
        <v>46</v>
      </c>
      <c r="G233" s="28" t="s">
        <v>46</v>
      </c>
      <c r="H233" s="28" t="s">
        <v>87</v>
      </c>
      <c r="I233" s="169" t="s">
        <v>1024</v>
      </c>
      <c r="J233" s="36" t="s">
        <v>1025</v>
      </c>
      <c r="K233" s="383">
        <v>46080.0</v>
      </c>
      <c r="L233" s="28" t="s">
        <v>50</v>
      </c>
      <c r="M233" s="324"/>
      <c r="N233" s="334" t="s">
        <v>287</v>
      </c>
      <c r="O233" s="36" t="s">
        <v>886</v>
      </c>
      <c r="P233" s="340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</row>
    <row r="234">
      <c r="A234" s="23">
        <v>231.0</v>
      </c>
      <c r="B234" s="25">
        <v>46062.0</v>
      </c>
      <c r="C234" s="252">
        <v>27.0</v>
      </c>
      <c r="D234" s="28" t="s">
        <v>45</v>
      </c>
      <c r="E234" s="28" t="s">
        <v>40</v>
      </c>
      <c r="F234" s="28" t="s">
        <v>46</v>
      </c>
      <c r="G234" s="28" t="s">
        <v>46</v>
      </c>
      <c r="H234" s="28" t="s">
        <v>87</v>
      </c>
      <c r="I234" s="169" t="s">
        <v>1026</v>
      </c>
      <c r="J234" s="36" t="s">
        <v>1027</v>
      </c>
      <c r="K234" s="383">
        <v>46080.0</v>
      </c>
      <c r="L234" s="28" t="s">
        <v>50</v>
      </c>
      <c r="M234" s="43"/>
      <c r="N234" s="334" t="s">
        <v>287</v>
      </c>
      <c r="O234" s="36" t="s">
        <v>886</v>
      </c>
      <c r="P234" s="340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</row>
    <row r="235">
      <c r="A235" s="59">
        <v>232.0</v>
      </c>
      <c r="B235" s="111">
        <v>46062.0</v>
      </c>
      <c r="C235" s="252">
        <v>27.0</v>
      </c>
      <c r="D235" s="28" t="s">
        <v>45</v>
      </c>
      <c r="E235" s="28" t="s">
        <v>40</v>
      </c>
      <c r="F235" s="28" t="s">
        <v>46</v>
      </c>
      <c r="G235" s="28" t="s">
        <v>46</v>
      </c>
      <c r="H235" s="28" t="s">
        <v>194</v>
      </c>
      <c r="I235" s="33" t="s">
        <v>1028</v>
      </c>
      <c r="J235" s="36" t="s">
        <v>1029</v>
      </c>
      <c r="K235" s="383">
        <v>46080.0</v>
      </c>
      <c r="L235" s="28" t="s">
        <v>50</v>
      </c>
      <c r="M235" s="43"/>
      <c r="N235" s="334" t="s">
        <v>287</v>
      </c>
      <c r="O235" s="36" t="s">
        <v>886</v>
      </c>
      <c r="P235" s="340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</row>
    <row r="236">
      <c r="A236" s="23">
        <v>233.0</v>
      </c>
      <c r="B236" s="25">
        <v>46062.0</v>
      </c>
      <c r="C236" s="252">
        <v>27.0</v>
      </c>
      <c r="D236" s="28" t="s">
        <v>45</v>
      </c>
      <c r="E236" s="28" t="s">
        <v>40</v>
      </c>
      <c r="F236" s="28" t="s">
        <v>46</v>
      </c>
      <c r="G236" s="28" t="s">
        <v>46</v>
      </c>
      <c r="H236" s="28" t="s">
        <v>233</v>
      </c>
      <c r="I236" s="33" t="s">
        <v>1030</v>
      </c>
      <c r="J236" s="36" t="s">
        <v>1031</v>
      </c>
      <c r="K236" s="383">
        <v>46080.0</v>
      </c>
      <c r="L236" s="28" t="s">
        <v>50</v>
      </c>
      <c r="M236" s="43"/>
      <c r="N236" s="334" t="s">
        <v>287</v>
      </c>
      <c r="O236" s="36" t="s">
        <v>886</v>
      </c>
      <c r="P236" s="340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</row>
    <row r="237">
      <c r="A237" s="23">
        <v>234.0</v>
      </c>
      <c r="B237" s="111">
        <v>46062.0</v>
      </c>
      <c r="C237" s="252">
        <v>27.0</v>
      </c>
      <c r="D237" s="28" t="s">
        <v>45</v>
      </c>
      <c r="E237" s="28" t="s">
        <v>40</v>
      </c>
      <c r="F237" s="28" t="s">
        <v>46</v>
      </c>
      <c r="G237" s="28" t="s">
        <v>46</v>
      </c>
      <c r="H237" s="28" t="s">
        <v>87</v>
      </c>
      <c r="I237" s="33" t="s">
        <v>1032</v>
      </c>
      <c r="J237" s="36" t="s">
        <v>1033</v>
      </c>
      <c r="K237" s="383">
        <v>46080.0</v>
      </c>
      <c r="L237" s="28" t="s">
        <v>50</v>
      </c>
      <c r="M237" s="226"/>
      <c r="N237" s="334" t="s">
        <v>287</v>
      </c>
      <c r="O237" s="36" t="s">
        <v>886</v>
      </c>
      <c r="P237" s="340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</row>
    <row r="238">
      <c r="A238" s="23">
        <v>235.0</v>
      </c>
      <c r="B238" s="230">
        <v>46069.0</v>
      </c>
      <c r="C238" s="26">
        <v>28.0</v>
      </c>
      <c r="D238" s="28" t="s">
        <v>129</v>
      </c>
      <c r="E238" s="28" t="s">
        <v>94</v>
      </c>
      <c r="F238" s="28" t="s">
        <v>369</v>
      </c>
      <c r="G238" s="28" t="s">
        <v>369</v>
      </c>
      <c r="H238" s="28" t="s">
        <v>98</v>
      </c>
      <c r="I238" s="384" t="s">
        <v>1034</v>
      </c>
      <c r="J238" s="36" t="s">
        <v>1035</v>
      </c>
      <c r="K238" s="260">
        <v>46073.0</v>
      </c>
      <c r="L238" s="28" t="s">
        <v>50</v>
      </c>
      <c r="M238" s="226"/>
      <c r="N238" s="33" t="s">
        <v>284</v>
      </c>
      <c r="O238" s="170" t="s">
        <v>1036</v>
      </c>
      <c r="P238" s="340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</row>
    <row r="239">
      <c r="A239" s="23">
        <v>236.0</v>
      </c>
      <c r="B239" s="223">
        <v>46069.0</v>
      </c>
      <c r="C239" s="26">
        <v>28.0</v>
      </c>
      <c r="D239" s="28" t="s">
        <v>129</v>
      </c>
      <c r="E239" s="28" t="s">
        <v>94</v>
      </c>
      <c r="F239" s="28" t="s">
        <v>369</v>
      </c>
      <c r="G239" s="28" t="s">
        <v>369</v>
      </c>
      <c r="H239" s="28" t="s">
        <v>98</v>
      </c>
      <c r="I239" s="33" t="s">
        <v>1037</v>
      </c>
      <c r="J239" s="104" t="s">
        <v>1038</v>
      </c>
      <c r="K239" s="260">
        <v>46073.0</v>
      </c>
      <c r="L239" s="28" t="s">
        <v>50</v>
      </c>
      <c r="M239" s="226"/>
      <c r="N239" s="33" t="s">
        <v>284</v>
      </c>
      <c r="O239" s="170" t="s">
        <v>1036</v>
      </c>
      <c r="P239" s="4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</row>
    <row r="240">
      <c r="A240" s="59">
        <v>237.0</v>
      </c>
      <c r="B240" s="253">
        <v>46069.0</v>
      </c>
      <c r="C240" s="26">
        <v>28.0</v>
      </c>
      <c r="D240" s="28" t="s">
        <v>129</v>
      </c>
      <c r="E240" s="28" t="s">
        <v>94</v>
      </c>
      <c r="F240" s="28" t="s">
        <v>369</v>
      </c>
      <c r="G240" s="28" t="s">
        <v>369</v>
      </c>
      <c r="H240" s="28" t="s">
        <v>194</v>
      </c>
      <c r="I240" s="33" t="s">
        <v>1039</v>
      </c>
      <c r="J240" s="104" t="s">
        <v>1040</v>
      </c>
      <c r="K240" s="260">
        <v>46073.0</v>
      </c>
      <c r="L240" s="28" t="s">
        <v>50</v>
      </c>
      <c r="M240" s="226"/>
      <c r="N240" s="33" t="s">
        <v>284</v>
      </c>
      <c r="O240" s="170" t="s">
        <v>1036</v>
      </c>
      <c r="P240" s="4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</row>
    <row r="241">
      <c r="A241" s="23">
        <v>238.0</v>
      </c>
      <c r="B241" s="231">
        <v>46069.0</v>
      </c>
      <c r="C241" s="26">
        <v>29.0</v>
      </c>
      <c r="D241" s="28" t="s">
        <v>39</v>
      </c>
      <c r="E241" s="28" t="s">
        <v>94</v>
      </c>
      <c r="F241" s="28" t="s">
        <v>369</v>
      </c>
      <c r="G241" s="28" t="s">
        <v>369</v>
      </c>
      <c r="H241" s="28" t="s">
        <v>98</v>
      </c>
      <c r="I241" s="385" t="s">
        <v>1041</v>
      </c>
      <c r="J241" s="386" t="s">
        <v>1035</v>
      </c>
      <c r="K241" s="225">
        <v>46073.0</v>
      </c>
      <c r="L241" s="28" t="s">
        <v>50</v>
      </c>
      <c r="M241" s="226"/>
      <c r="N241" s="33" t="s">
        <v>284</v>
      </c>
      <c r="O241" s="170" t="s">
        <v>1042</v>
      </c>
      <c r="P241" s="4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</row>
    <row r="242">
      <c r="A242" s="23">
        <v>239.0</v>
      </c>
      <c r="B242" s="238">
        <v>46069.0</v>
      </c>
      <c r="C242" s="26">
        <v>29.0</v>
      </c>
      <c r="D242" s="28" t="s">
        <v>39</v>
      </c>
      <c r="E242" s="28" t="s">
        <v>94</v>
      </c>
      <c r="F242" s="28" t="s">
        <v>369</v>
      </c>
      <c r="G242" s="28" t="s">
        <v>369</v>
      </c>
      <c r="H242" s="28" t="s">
        <v>194</v>
      </c>
      <c r="I242" s="385" t="s">
        <v>1043</v>
      </c>
      <c r="J242" s="386" t="s">
        <v>1044</v>
      </c>
      <c r="K242" s="225">
        <v>46073.0</v>
      </c>
      <c r="L242" s="28" t="s">
        <v>50</v>
      </c>
      <c r="M242" s="226"/>
      <c r="N242" s="33" t="s">
        <v>284</v>
      </c>
      <c r="O242" s="170" t="s">
        <v>1042</v>
      </c>
      <c r="P242" s="4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</row>
    <row r="243">
      <c r="A243" s="23">
        <v>240.0</v>
      </c>
      <c r="B243" s="231">
        <v>46069.0</v>
      </c>
      <c r="C243" s="26">
        <v>29.0</v>
      </c>
      <c r="D243" s="28" t="s">
        <v>39</v>
      </c>
      <c r="E243" s="28" t="s">
        <v>94</v>
      </c>
      <c r="F243" s="28" t="s">
        <v>369</v>
      </c>
      <c r="G243" s="28" t="s">
        <v>369</v>
      </c>
      <c r="H243" s="28" t="s">
        <v>194</v>
      </c>
      <c r="I243" s="385" t="s">
        <v>1045</v>
      </c>
      <c r="J243" s="386" t="s">
        <v>1046</v>
      </c>
      <c r="K243" s="225">
        <v>46073.0</v>
      </c>
      <c r="L243" s="28" t="s">
        <v>50</v>
      </c>
      <c r="M243" s="43"/>
      <c r="N243" s="33" t="s">
        <v>284</v>
      </c>
      <c r="O243" s="170" t="s">
        <v>1042</v>
      </c>
      <c r="P243" s="4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</row>
    <row r="244">
      <c r="A244" s="23">
        <v>241.0</v>
      </c>
      <c r="B244" s="230">
        <v>46064.0</v>
      </c>
      <c r="C244" s="26">
        <v>30.0</v>
      </c>
      <c r="D244" s="28" t="s">
        <v>39</v>
      </c>
      <c r="E244" s="28" t="s">
        <v>40</v>
      </c>
      <c r="F244" s="28" t="s">
        <v>46</v>
      </c>
      <c r="G244" s="28" t="s">
        <v>46</v>
      </c>
      <c r="H244" s="28" t="s">
        <v>87</v>
      </c>
      <c r="I244" s="169" t="s">
        <v>1047</v>
      </c>
      <c r="J244" s="36" t="s">
        <v>1048</v>
      </c>
      <c r="K244" s="387">
        <v>46080.0</v>
      </c>
      <c r="L244" s="28" t="s">
        <v>50</v>
      </c>
      <c r="M244" s="43"/>
      <c r="N244" s="334" t="s">
        <v>287</v>
      </c>
      <c r="O244" s="170" t="s">
        <v>1042</v>
      </c>
      <c r="P244" s="340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</row>
    <row r="245">
      <c r="A245" s="59">
        <v>242.0</v>
      </c>
      <c r="B245" s="231">
        <v>46064.0</v>
      </c>
      <c r="C245" s="26">
        <v>30.0</v>
      </c>
      <c r="D245" s="28" t="s">
        <v>39</v>
      </c>
      <c r="E245" s="28" t="s">
        <v>40</v>
      </c>
      <c r="F245" s="28" t="s">
        <v>46</v>
      </c>
      <c r="G245" s="28" t="s">
        <v>46</v>
      </c>
      <c r="H245" s="28" t="s">
        <v>207</v>
      </c>
      <c r="I245" s="33" t="s">
        <v>1049</v>
      </c>
      <c r="J245" s="36" t="s">
        <v>1050</v>
      </c>
      <c r="K245" s="387">
        <v>46080.0</v>
      </c>
      <c r="L245" s="28" t="s">
        <v>50</v>
      </c>
      <c r="M245" s="43"/>
      <c r="N245" s="334" t="s">
        <v>287</v>
      </c>
      <c r="O245" s="170" t="s">
        <v>1042</v>
      </c>
      <c r="P245" s="340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</row>
    <row r="246">
      <c r="A246" s="23">
        <v>243.0</v>
      </c>
      <c r="B246" s="230">
        <v>46064.0</v>
      </c>
      <c r="C246" s="26">
        <v>30.0</v>
      </c>
      <c r="D246" s="28" t="s">
        <v>39</v>
      </c>
      <c r="E246" s="28" t="s">
        <v>40</v>
      </c>
      <c r="F246" s="28" t="s">
        <v>46</v>
      </c>
      <c r="G246" s="28" t="s">
        <v>46</v>
      </c>
      <c r="H246" s="28" t="s">
        <v>207</v>
      </c>
      <c r="I246" s="33" t="s">
        <v>1051</v>
      </c>
      <c r="J246" s="36" t="s">
        <v>1052</v>
      </c>
      <c r="K246" s="387">
        <v>46080.0</v>
      </c>
      <c r="L246" s="28" t="s">
        <v>50</v>
      </c>
      <c r="M246" s="43"/>
      <c r="N246" s="334" t="s">
        <v>287</v>
      </c>
      <c r="O246" s="170" t="s">
        <v>1042</v>
      </c>
      <c r="P246" s="340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</row>
    <row r="247">
      <c r="A247" s="23">
        <v>244.0</v>
      </c>
      <c r="B247" s="231">
        <v>46064.0</v>
      </c>
      <c r="C247" s="26">
        <v>30.0</v>
      </c>
      <c r="D247" s="28" t="s">
        <v>39</v>
      </c>
      <c r="E247" s="28" t="s">
        <v>40</v>
      </c>
      <c r="F247" s="28" t="s">
        <v>46</v>
      </c>
      <c r="G247" s="28" t="s">
        <v>46</v>
      </c>
      <c r="H247" s="28" t="s">
        <v>98</v>
      </c>
      <c r="I247" s="33" t="s">
        <v>1053</v>
      </c>
      <c r="J247" s="36" t="s">
        <v>1054</v>
      </c>
      <c r="K247" s="387">
        <v>46080.0</v>
      </c>
      <c r="L247" s="28" t="s">
        <v>50</v>
      </c>
      <c r="M247" s="43"/>
      <c r="N247" s="334" t="s">
        <v>287</v>
      </c>
      <c r="O247" s="170" t="s">
        <v>1042</v>
      </c>
      <c r="P247" s="340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</row>
    <row r="248">
      <c r="A248" s="23">
        <v>245.0</v>
      </c>
      <c r="B248" s="230">
        <v>46064.0</v>
      </c>
      <c r="C248" s="26">
        <v>30.0</v>
      </c>
      <c r="D248" s="28" t="s">
        <v>39</v>
      </c>
      <c r="E248" s="28" t="s">
        <v>40</v>
      </c>
      <c r="F248" s="28" t="s">
        <v>46</v>
      </c>
      <c r="G248" s="28" t="s">
        <v>46</v>
      </c>
      <c r="H248" s="28" t="s">
        <v>194</v>
      </c>
      <c r="I248" s="33" t="s">
        <v>1055</v>
      </c>
      <c r="J248" s="36" t="s">
        <v>1056</v>
      </c>
      <c r="K248" s="387">
        <v>46080.0</v>
      </c>
      <c r="L248" s="28" t="s">
        <v>50</v>
      </c>
      <c r="M248" s="43"/>
      <c r="N248" s="334" t="s">
        <v>287</v>
      </c>
      <c r="O248" s="170" t="s">
        <v>1042</v>
      </c>
      <c r="P248" s="4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</row>
    <row r="249">
      <c r="A249" s="23">
        <v>246.0</v>
      </c>
      <c r="B249" s="231">
        <v>46064.0</v>
      </c>
      <c r="C249" s="26">
        <v>30.0</v>
      </c>
      <c r="D249" s="28" t="s">
        <v>39</v>
      </c>
      <c r="E249" s="28" t="s">
        <v>40</v>
      </c>
      <c r="F249" s="28" t="s">
        <v>46</v>
      </c>
      <c r="G249" s="28" t="s">
        <v>46</v>
      </c>
      <c r="H249" s="28" t="s">
        <v>207</v>
      </c>
      <c r="I249" s="169" t="s">
        <v>1057</v>
      </c>
      <c r="J249" s="36" t="s">
        <v>1058</v>
      </c>
      <c r="K249" s="387">
        <v>46080.0</v>
      </c>
      <c r="L249" s="28" t="s">
        <v>50</v>
      </c>
      <c r="M249" s="43"/>
      <c r="N249" s="334" t="s">
        <v>287</v>
      </c>
      <c r="O249" s="170" t="s">
        <v>1042</v>
      </c>
      <c r="P249" s="4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</row>
    <row r="250">
      <c r="A250" s="59">
        <v>247.0</v>
      </c>
      <c r="B250" s="238">
        <v>46069.0</v>
      </c>
      <c r="C250" s="26">
        <v>31.0</v>
      </c>
      <c r="D250" s="28" t="s">
        <v>129</v>
      </c>
      <c r="E250" s="28" t="s">
        <v>40</v>
      </c>
      <c r="F250" s="28" t="s">
        <v>46</v>
      </c>
      <c r="G250" s="28" t="s">
        <v>46</v>
      </c>
      <c r="H250" s="28" t="s">
        <v>207</v>
      </c>
      <c r="I250" s="33" t="s">
        <v>1059</v>
      </c>
      <c r="J250" s="36" t="s">
        <v>1060</v>
      </c>
      <c r="K250" s="225">
        <v>46086.0</v>
      </c>
      <c r="L250" s="28" t="s">
        <v>50</v>
      </c>
      <c r="M250" s="43"/>
      <c r="N250" s="33" t="s">
        <v>273</v>
      </c>
      <c r="O250" s="36" t="s">
        <v>1061</v>
      </c>
      <c r="P250" s="340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</row>
    <row r="251">
      <c r="A251" s="23">
        <v>248.0</v>
      </c>
      <c r="B251" s="254">
        <v>46069.0</v>
      </c>
      <c r="C251" s="26">
        <v>31.0</v>
      </c>
      <c r="D251" s="28" t="s">
        <v>129</v>
      </c>
      <c r="E251" s="28" t="s">
        <v>40</v>
      </c>
      <c r="F251" s="28" t="s">
        <v>46</v>
      </c>
      <c r="G251" s="28" t="s">
        <v>46</v>
      </c>
      <c r="H251" s="28" t="s">
        <v>207</v>
      </c>
      <c r="I251" s="33" t="s">
        <v>1062</v>
      </c>
      <c r="J251" s="36" t="s">
        <v>1063</v>
      </c>
      <c r="K251" s="225">
        <v>46086.0</v>
      </c>
      <c r="L251" s="28" t="s">
        <v>50</v>
      </c>
      <c r="M251" s="43"/>
      <c r="N251" s="33" t="s">
        <v>273</v>
      </c>
      <c r="O251" s="36" t="s">
        <v>1061</v>
      </c>
      <c r="P251" s="340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</row>
    <row r="252">
      <c r="A252" s="23">
        <v>249.0</v>
      </c>
      <c r="B252" s="253">
        <v>46069.0</v>
      </c>
      <c r="C252" s="26">
        <v>31.0</v>
      </c>
      <c r="D252" s="28" t="s">
        <v>129</v>
      </c>
      <c r="E252" s="28" t="s">
        <v>40</v>
      </c>
      <c r="F252" s="28" t="s">
        <v>46</v>
      </c>
      <c r="G252" s="28" t="s">
        <v>46</v>
      </c>
      <c r="H252" s="28" t="s">
        <v>207</v>
      </c>
      <c r="I252" s="33" t="s">
        <v>1064</v>
      </c>
      <c r="J252" s="36" t="s">
        <v>1063</v>
      </c>
      <c r="K252" s="225">
        <v>46086.0</v>
      </c>
      <c r="L252" s="28" t="s">
        <v>50</v>
      </c>
      <c r="M252" s="43"/>
      <c r="N252" s="33" t="s">
        <v>273</v>
      </c>
      <c r="O252" s="36" t="s">
        <v>1061</v>
      </c>
      <c r="P252" s="340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</row>
    <row r="253">
      <c r="A253" s="23">
        <v>250.0</v>
      </c>
      <c r="B253" s="231">
        <v>46069.0</v>
      </c>
      <c r="C253" s="26">
        <v>31.0</v>
      </c>
      <c r="D253" s="28" t="s">
        <v>129</v>
      </c>
      <c r="E253" s="28" t="s">
        <v>40</v>
      </c>
      <c r="F253" s="28" t="s">
        <v>46</v>
      </c>
      <c r="G253" s="28" t="s">
        <v>46</v>
      </c>
      <c r="H253" s="28" t="s">
        <v>207</v>
      </c>
      <c r="I253" s="33" t="s">
        <v>1065</v>
      </c>
      <c r="J253" s="36" t="s">
        <v>1066</v>
      </c>
      <c r="K253" s="225">
        <v>46069.0</v>
      </c>
      <c r="L253" s="28" t="s">
        <v>50</v>
      </c>
      <c r="M253" s="43"/>
      <c r="N253" s="33" t="s">
        <v>273</v>
      </c>
      <c r="O253" s="36" t="s">
        <v>1061</v>
      </c>
      <c r="P253" s="340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</row>
    <row r="254">
      <c r="A254" s="23">
        <v>251.0</v>
      </c>
      <c r="B254" s="230">
        <v>46069.0</v>
      </c>
      <c r="C254" s="26">
        <v>31.0</v>
      </c>
      <c r="D254" s="28" t="s">
        <v>129</v>
      </c>
      <c r="E254" s="28" t="s">
        <v>40</v>
      </c>
      <c r="F254" s="28" t="s">
        <v>46</v>
      </c>
      <c r="G254" s="28" t="s">
        <v>46</v>
      </c>
      <c r="H254" s="28" t="s">
        <v>87</v>
      </c>
      <c r="I254" s="33" t="s">
        <v>1067</v>
      </c>
      <c r="J254" s="36" t="s">
        <v>1068</v>
      </c>
      <c r="K254" s="225">
        <v>46086.0</v>
      </c>
      <c r="L254" s="28" t="s">
        <v>50</v>
      </c>
      <c r="M254" s="43"/>
      <c r="N254" s="33" t="s">
        <v>273</v>
      </c>
      <c r="O254" s="36" t="s">
        <v>1061</v>
      </c>
      <c r="P254" s="340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</row>
    <row r="255">
      <c r="A255" s="59">
        <v>252.0</v>
      </c>
      <c r="B255" s="231">
        <v>46069.0</v>
      </c>
      <c r="C255" s="26">
        <v>31.0</v>
      </c>
      <c r="D255" s="28" t="s">
        <v>129</v>
      </c>
      <c r="E255" s="28" t="s">
        <v>40</v>
      </c>
      <c r="F255" s="28" t="s">
        <v>46</v>
      </c>
      <c r="G255" s="28" t="s">
        <v>46</v>
      </c>
      <c r="H255" s="28" t="s">
        <v>87</v>
      </c>
      <c r="I255" s="33" t="s">
        <v>1069</v>
      </c>
      <c r="J255" s="36" t="s">
        <v>1070</v>
      </c>
      <c r="K255" s="225">
        <v>46069.0</v>
      </c>
      <c r="L255" s="28" t="s">
        <v>50</v>
      </c>
      <c r="M255" s="43"/>
      <c r="N255" s="33" t="s">
        <v>273</v>
      </c>
      <c r="O255" s="36" t="s">
        <v>1061</v>
      </c>
      <c r="P255" s="340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</row>
    <row r="256">
      <c r="A256" s="23">
        <v>253.0</v>
      </c>
      <c r="B256" s="230">
        <v>46069.0</v>
      </c>
      <c r="C256" s="26">
        <v>31.0</v>
      </c>
      <c r="D256" s="28" t="s">
        <v>129</v>
      </c>
      <c r="E256" s="28" t="s">
        <v>40</v>
      </c>
      <c r="F256" s="28" t="s">
        <v>46</v>
      </c>
      <c r="G256" s="28" t="s">
        <v>46</v>
      </c>
      <c r="H256" s="28" t="s">
        <v>87</v>
      </c>
      <c r="I256" s="169" t="s">
        <v>1071</v>
      </c>
      <c r="J256" s="36" t="s">
        <v>1072</v>
      </c>
      <c r="K256" s="225">
        <v>46086.0</v>
      </c>
      <c r="L256" s="28" t="s">
        <v>50</v>
      </c>
      <c r="M256" s="43"/>
      <c r="N256" s="33" t="s">
        <v>273</v>
      </c>
      <c r="O256" s="36" t="s">
        <v>1061</v>
      </c>
      <c r="P256" s="340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</row>
    <row r="257">
      <c r="A257" s="23">
        <v>254.0</v>
      </c>
      <c r="B257" s="231">
        <v>46069.0</v>
      </c>
      <c r="C257" s="26">
        <v>31.0</v>
      </c>
      <c r="D257" s="28" t="s">
        <v>129</v>
      </c>
      <c r="E257" s="28" t="s">
        <v>40</v>
      </c>
      <c r="F257" s="28" t="s">
        <v>46</v>
      </c>
      <c r="G257" s="28" t="s">
        <v>46</v>
      </c>
      <c r="H257" s="28" t="s">
        <v>87</v>
      </c>
      <c r="I257" s="169" t="s">
        <v>1073</v>
      </c>
      <c r="J257" s="245" t="s">
        <v>1074</v>
      </c>
      <c r="K257" s="225">
        <v>46086.0</v>
      </c>
      <c r="L257" s="28" t="s">
        <v>50</v>
      </c>
      <c r="M257" s="23" t="s">
        <v>1075</v>
      </c>
      <c r="N257" s="33" t="s">
        <v>273</v>
      </c>
      <c r="O257" s="36" t="s">
        <v>1061</v>
      </c>
      <c r="P257" s="340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</row>
    <row r="258">
      <c r="A258" s="23">
        <v>255.0</v>
      </c>
      <c r="B258" s="230">
        <v>46069.0</v>
      </c>
      <c r="C258" s="26">
        <v>31.0</v>
      </c>
      <c r="D258" s="28" t="s">
        <v>129</v>
      </c>
      <c r="E258" s="28" t="s">
        <v>40</v>
      </c>
      <c r="F258" s="28" t="s">
        <v>46</v>
      </c>
      <c r="G258" s="28" t="s">
        <v>46</v>
      </c>
      <c r="H258" s="28" t="s">
        <v>207</v>
      </c>
      <c r="I258" s="169" t="s">
        <v>1076</v>
      </c>
      <c r="J258" s="245" t="s">
        <v>1077</v>
      </c>
      <c r="K258" s="225">
        <v>46086.0</v>
      </c>
      <c r="L258" s="28" t="s">
        <v>50</v>
      </c>
      <c r="M258" s="43"/>
      <c r="N258" s="33" t="s">
        <v>273</v>
      </c>
      <c r="O258" s="36" t="s">
        <v>1061</v>
      </c>
      <c r="P258" s="340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</row>
    <row r="259">
      <c r="A259" s="23">
        <v>256.0</v>
      </c>
      <c r="B259" s="231">
        <v>46069.0</v>
      </c>
      <c r="C259" s="26">
        <v>31.0</v>
      </c>
      <c r="D259" s="28" t="s">
        <v>129</v>
      </c>
      <c r="E259" s="28" t="s">
        <v>40</v>
      </c>
      <c r="F259" s="28" t="s">
        <v>46</v>
      </c>
      <c r="G259" s="28" t="s">
        <v>46</v>
      </c>
      <c r="H259" s="28" t="s">
        <v>87</v>
      </c>
      <c r="I259" s="169" t="s">
        <v>1078</v>
      </c>
      <c r="J259" s="245" t="s">
        <v>1079</v>
      </c>
      <c r="K259" s="225">
        <v>46086.0</v>
      </c>
      <c r="L259" s="28" t="s">
        <v>50</v>
      </c>
      <c r="M259" s="23" t="s">
        <v>1080</v>
      </c>
      <c r="N259" s="33" t="s">
        <v>273</v>
      </c>
      <c r="O259" s="36" t="s">
        <v>1061</v>
      </c>
      <c r="P259" s="4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</row>
    <row r="260">
      <c r="A260" s="59">
        <v>257.0</v>
      </c>
      <c r="B260" s="238">
        <v>46071.0</v>
      </c>
      <c r="C260" s="26">
        <v>32.0</v>
      </c>
      <c r="D260" s="28" t="s">
        <v>45</v>
      </c>
      <c r="E260" s="28" t="s">
        <v>40</v>
      </c>
      <c r="F260" s="28" t="s">
        <v>41</v>
      </c>
      <c r="G260" s="28" t="s">
        <v>41</v>
      </c>
      <c r="H260" s="28" t="s">
        <v>87</v>
      </c>
      <c r="I260" s="388" t="s">
        <v>1081</v>
      </c>
      <c r="J260" s="389" t="s">
        <v>1082</v>
      </c>
      <c r="K260" s="225">
        <v>46081.0</v>
      </c>
      <c r="L260" s="28" t="s">
        <v>76</v>
      </c>
      <c r="M260" s="43"/>
      <c r="N260" s="33" t="s">
        <v>54</v>
      </c>
      <c r="O260" s="36" t="s">
        <v>1083</v>
      </c>
      <c r="P260" s="4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</row>
    <row r="261">
      <c r="A261" s="23">
        <v>258.0</v>
      </c>
      <c r="B261" s="254">
        <v>46071.0</v>
      </c>
      <c r="C261" s="26">
        <v>32.0</v>
      </c>
      <c r="D261" s="28" t="s">
        <v>45</v>
      </c>
      <c r="E261" s="28" t="s">
        <v>40</v>
      </c>
      <c r="F261" s="28" t="s">
        <v>41</v>
      </c>
      <c r="G261" s="28" t="s">
        <v>41</v>
      </c>
      <c r="H261" s="28" t="s">
        <v>87</v>
      </c>
      <c r="I261" s="388" t="s">
        <v>1084</v>
      </c>
      <c r="J261" s="389" t="s">
        <v>1085</v>
      </c>
      <c r="K261" s="260">
        <v>46081.0</v>
      </c>
      <c r="L261" s="28" t="s">
        <v>50</v>
      </c>
      <c r="M261" s="226"/>
      <c r="N261" s="33" t="s">
        <v>54</v>
      </c>
      <c r="O261" s="36" t="s">
        <v>1083</v>
      </c>
      <c r="P261" s="4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</row>
    <row r="262">
      <c r="A262" s="23">
        <v>259.0</v>
      </c>
      <c r="B262" s="253">
        <v>46071.0</v>
      </c>
      <c r="C262" s="26">
        <v>32.0</v>
      </c>
      <c r="D262" s="28" t="s">
        <v>45</v>
      </c>
      <c r="E262" s="28" t="s">
        <v>40</v>
      </c>
      <c r="F262" s="28" t="s">
        <v>41</v>
      </c>
      <c r="G262" s="28" t="s">
        <v>41</v>
      </c>
      <c r="H262" s="28" t="s">
        <v>87</v>
      </c>
      <c r="I262" s="33" t="s">
        <v>1086</v>
      </c>
      <c r="J262" s="245" t="s">
        <v>1082</v>
      </c>
      <c r="K262" s="260">
        <v>46081.0</v>
      </c>
      <c r="L262" s="28" t="s">
        <v>76</v>
      </c>
      <c r="M262" s="226"/>
      <c r="N262" s="33" t="s">
        <v>54</v>
      </c>
      <c r="O262" s="36" t="s">
        <v>1083</v>
      </c>
      <c r="P262" s="4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</row>
    <row r="263">
      <c r="A263" s="23">
        <v>260.0</v>
      </c>
      <c r="B263" s="254">
        <v>46071.0</v>
      </c>
      <c r="C263" s="26">
        <v>32.0</v>
      </c>
      <c r="D263" s="28" t="s">
        <v>45</v>
      </c>
      <c r="E263" s="28" t="s">
        <v>40</v>
      </c>
      <c r="F263" s="28" t="s">
        <v>41</v>
      </c>
      <c r="G263" s="28" t="s">
        <v>41</v>
      </c>
      <c r="H263" s="28" t="s">
        <v>87</v>
      </c>
      <c r="I263" s="33" t="s">
        <v>1087</v>
      </c>
      <c r="J263" s="245" t="s">
        <v>1088</v>
      </c>
      <c r="K263" s="260">
        <v>46081.0</v>
      </c>
      <c r="L263" s="28" t="s">
        <v>76</v>
      </c>
      <c r="M263" s="226"/>
      <c r="N263" s="33" t="s">
        <v>54</v>
      </c>
      <c r="O263" s="36" t="s">
        <v>1083</v>
      </c>
      <c r="P263" s="4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</row>
    <row r="264">
      <c r="A264" s="23">
        <v>261.0</v>
      </c>
      <c r="B264" s="230">
        <v>46071.0</v>
      </c>
      <c r="C264" s="26">
        <v>32.0</v>
      </c>
      <c r="D264" s="28" t="s">
        <v>45</v>
      </c>
      <c r="E264" s="28" t="s">
        <v>40</v>
      </c>
      <c r="F264" s="28" t="s">
        <v>41</v>
      </c>
      <c r="G264" s="28" t="s">
        <v>41</v>
      </c>
      <c r="H264" s="28" t="s">
        <v>81</v>
      </c>
      <c r="I264" s="33" t="s">
        <v>1089</v>
      </c>
      <c r="J264" s="36" t="s">
        <v>1090</v>
      </c>
      <c r="K264" s="260">
        <v>46081.0</v>
      </c>
      <c r="L264" s="28" t="s">
        <v>50</v>
      </c>
      <c r="M264" s="226"/>
      <c r="N264" s="33" t="s">
        <v>54</v>
      </c>
      <c r="O264" s="36" t="s">
        <v>1083</v>
      </c>
      <c r="P264" s="4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</row>
    <row r="265">
      <c r="A265" s="59">
        <v>262.0</v>
      </c>
      <c r="B265" s="223">
        <v>46071.0</v>
      </c>
      <c r="C265" s="26">
        <v>33.0</v>
      </c>
      <c r="D265" s="28" t="s">
        <v>111</v>
      </c>
      <c r="E265" s="28" t="s">
        <v>94</v>
      </c>
      <c r="F265" s="28" t="s">
        <v>369</v>
      </c>
      <c r="G265" s="28" t="s">
        <v>369</v>
      </c>
      <c r="H265" s="28" t="s">
        <v>43</v>
      </c>
      <c r="I265" s="169" t="s">
        <v>1091</v>
      </c>
      <c r="J265" s="170" t="s">
        <v>1092</v>
      </c>
      <c r="K265" s="225">
        <v>46073.0</v>
      </c>
      <c r="L265" s="28" t="s">
        <v>50</v>
      </c>
      <c r="M265" s="226"/>
      <c r="N265" s="33" t="s">
        <v>284</v>
      </c>
      <c r="O265" s="386" t="s">
        <v>1093</v>
      </c>
      <c r="P265" s="4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</row>
    <row r="266">
      <c r="A266" s="23">
        <v>263.0</v>
      </c>
      <c r="B266" s="230">
        <v>46071.0</v>
      </c>
      <c r="C266" s="26">
        <v>33.0</v>
      </c>
      <c r="D266" s="28" t="s">
        <v>111</v>
      </c>
      <c r="E266" s="28" t="s">
        <v>94</v>
      </c>
      <c r="F266" s="28" t="s">
        <v>369</v>
      </c>
      <c r="G266" s="28" t="s">
        <v>369</v>
      </c>
      <c r="H266" s="28" t="s">
        <v>207</v>
      </c>
      <c r="I266" s="245" t="s">
        <v>1094</v>
      </c>
      <c r="J266" s="170" t="s">
        <v>1095</v>
      </c>
      <c r="K266" s="225">
        <v>46073.0</v>
      </c>
      <c r="L266" s="28" t="s">
        <v>50</v>
      </c>
      <c r="M266" s="226"/>
      <c r="N266" s="33" t="s">
        <v>284</v>
      </c>
      <c r="O266" s="386" t="s">
        <v>1093</v>
      </c>
      <c r="P266" s="4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</row>
    <row r="267">
      <c r="A267" s="23">
        <v>264.0</v>
      </c>
      <c r="B267" s="231">
        <v>46071.0</v>
      </c>
      <c r="C267" s="26">
        <v>33.0</v>
      </c>
      <c r="D267" s="28" t="s">
        <v>111</v>
      </c>
      <c r="E267" s="28" t="s">
        <v>94</v>
      </c>
      <c r="F267" s="28" t="s">
        <v>369</v>
      </c>
      <c r="G267" s="28" t="s">
        <v>369</v>
      </c>
      <c r="H267" s="28" t="s">
        <v>207</v>
      </c>
      <c r="I267" s="170" t="s">
        <v>1096</v>
      </c>
      <c r="J267" s="170" t="s">
        <v>1095</v>
      </c>
      <c r="K267" s="225">
        <v>46073.0</v>
      </c>
      <c r="L267" s="28" t="s">
        <v>50</v>
      </c>
      <c r="M267" s="226"/>
      <c r="N267" s="33" t="s">
        <v>284</v>
      </c>
      <c r="O267" s="386" t="s">
        <v>1093</v>
      </c>
      <c r="P267" s="4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</row>
    <row r="268">
      <c r="A268" s="23">
        <v>265.0</v>
      </c>
      <c r="B268" s="230">
        <v>46071.0</v>
      </c>
      <c r="C268" s="26">
        <v>33.0</v>
      </c>
      <c r="D268" s="28" t="s">
        <v>111</v>
      </c>
      <c r="E268" s="28" t="s">
        <v>94</v>
      </c>
      <c r="F268" s="28" t="s">
        <v>369</v>
      </c>
      <c r="G268" s="28" t="s">
        <v>369</v>
      </c>
      <c r="H268" s="28" t="s">
        <v>87</v>
      </c>
      <c r="I268" s="169" t="s">
        <v>1097</v>
      </c>
      <c r="J268" s="170" t="s">
        <v>492</v>
      </c>
      <c r="K268" s="225">
        <v>46073.0</v>
      </c>
      <c r="L268" s="28" t="s">
        <v>50</v>
      </c>
      <c r="M268" s="226"/>
      <c r="N268" s="33" t="s">
        <v>284</v>
      </c>
      <c r="O268" s="386" t="s">
        <v>1093</v>
      </c>
      <c r="P268" s="4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</row>
    <row r="269">
      <c r="A269" s="23">
        <v>266.0</v>
      </c>
      <c r="B269" s="231">
        <v>46071.0</v>
      </c>
      <c r="C269" s="26">
        <v>33.0</v>
      </c>
      <c r="D269" s="28" t="s">
        <v>111</v>
      </c>
      <c r="E269" s="28" t="s">
        <v>94</v>
      </c>
      <c r="F269" s="28" t="s">
        <v>369</v>
      </c>
      <c r="G269" s="28" t="s">
        <v>369</v>
      </c>
      <c r="H269" s="28" t="s">
        <v>43</v>
      </c>
      <c r="I269" s="170" t="s">
        <v>1098</v>
      </c>
      <c r="J269" s="245" t="s">
        <v>1099</v>
      </c>
      <c r="K269" s="225">
        <v>46073.0</v>
      </c>
      <c r="L269" s="28" t="s">
        <v>50</v>
      </c>
      <c r="M269" s="226"/>
      <c r="N269" s="33" t="s">
        <v>284</v>
      </c>
      <c r="O269" s="386" t="s">
        <v>1093</v>
      </c>
      <c r="P269" s="4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</row>
    <row r="270">
      <c r="A270" s="59">
        <v>267.0</v>
      </c>
      <c r="B270" s="230">
        <v>46071.0</v>
      </c>
      <c r="C270" s="26">
        <v>33.0</v>
      </c>
      <c r="D270" s="28" t="s">
        <v>111</v>
      </c>
      <c r="E270" s="28" t="s">
        <v>94</v>
      </c>
      <c r="F270" s="28" t="s">
        <v>369</v>
      </c>
      <c r="G270" s="28" t="s">
        <v>369</v>
      </c>
      <c r="H270" s="28" t="s">
        <v>43</v>
      </c>
      <c r="I270" s="170" t="s">
        <v>1100</v>
      </c>
      <c r="J270" s="170" t="s">
        <v>1101</v>
      </c>
      <c r="K270" s="225">
        <v>46073.0</v>
      </c>
      <c r="L270" s="28" t="s">
        <v>50</v>
      </c>
      <c r="M270" s="226"/>
      <c r="N270" s="33" t="s">
        <v>284</v>
      </c>
      <c r="O270" s="386" t="s">
        <v>1093</v>
      </c>
      <c r="P270" s="4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</row>
    <row r="271">
      <c r="A271" s="23">
        <v>268.0</v>
      </c>
      <c r="B271" s="231">
        <v>46071.0</v>
      </c>
      <c r="C271" s="26">
        <v>33.0</v>
      </c>
      <c r="D271" s="28" t="s">
        <v>111</v>
      </c>
      <c r="E271" s="28" t="s">
        <v>94</v>
      </c>
      <c r="F271" s="28" t="s">
        <v>369</v>
      </c>
      <c r="G271" s="28" t="s">
        <v>369</v>
      </c>
      <c r="H271" s="28" t="s">
        <v>43</v>
      </c>
      <c r="I271" s="170" t="s">
        <v>1102</v>
      </c>
      <c r="J271" s="170" t="s">
        <v>1103</v>
      </c>
      <c r="K271" s="225">
        <v>46073.0</v>
      </c>
      <c r="L271" s="28" t="s">
        <v>50</v>
      </c>
      <c r="M271" s="226"/>
      <c r="N271" s="33" t="s">
        <v>284</v>
      </c>
      <c r="O271" s="386" t="s">
        <v>1093</v>
      </c>
      <c r="P271" s="4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</row>
    <row r="272">
      <c r="A272" s="23">
        <v>269.0</v>
      </c>
      <c r="B272" s="230">
        <v>46071.0</v>
      </c>
      <c r="C272" s="26">
        <v>33.0</v>
      </c>
      <c r="D272" s="28" t="s">
        <v>111</v>
      </c>
      <c r="E272" s="28" t="s">
        <v>94</v>
      </c>
      <c r="F272" s="28" t="s">
        <v>369</v>
      </c>
      <c r="G272" s="28" t="s">
        <v>369</v>
      </c>
      <c r="H272" s="28" t="s">
        <v>43</v>
      </c>
      <c r="I272" s="170" t="s">
        <v>1104</v>
      </c>
      <c r="J272" s="170" t="s">
        <v>1105</v>
      </c>
      <c r="K272" s="225">
        <v>46073.0</v>
      </c>
      <c r="L272" s="28" t="s">
        <v>50</v>
      </c>
      <c r="M272" s="226"/>
      <c r="N272" s="33" t="s">
        <v>284</v>
      </c>
      <c r="O272" s="390" t="s">
        <v>1093</v>
      </c>
      <c r="P272" s="340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</row>
    <row r="273">
      <c r="A273" s="23">
        <v>270.0</v>
      </c>
      <c r="B273" s="231">
        <v>46071.0</v>
      </c>
      <c r="C273" s="26">
        <v>33.0</v>
      </c>
      <c r="D273" s="28" t="s">
        <v>111</v>
      </c>
      <c r="E273" s="28" t="s">
        <v>94</v>
      </c>
      <c r="F273" s="28" t="s">
        <v>369</v>
      </c>
      <c r="G273" s="28" t="s">
        <v>369</v>
      </c>
      <c r="H273" s="28" t="s">
        <v>207</v>
      </c>
      <c r="I273" s="170" t="s">
        <v>1106</v>
      </c>
      <c r="J273" s="170" t="s">
        <v>1107</v>
      </c>
      <c r="K273" s="225">
        <v>46073.0</v>
      </c>
      <c r="L273" s="28" t="s">
        <v>50</v>
      </c>
      <c r="M273" s="226"/>
      <c r="N273" s="33" t="s">
        <v>284</v>
      </c>
      <c r="O273" s="390" t="s">
        <v>1093</v>
      </c>
      <c r="P273" s="340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</row>
    <row r="274">
      <c r="A274" s="23">
        <v>271.0</v>
      </c>
      <c r="B274" s="230">
        <v>46071.0</v>
      </c>
      <c r="C274" s="26">
        <v>33.0</v>
      </c>
      <c r="D274" s="28" t="s">
        <v>111</v>
      </c>
      <c r="E274" s="28" t="s">
        <v>94</v>
      </c>
      <c r="F274" s="28" t="s">
        <v>369</v>
      </c>
      <c r="G274" s="28" t="s">
        <v>369</v>
      </c>
      <c r="H274" s="28" t="s">
        <v>207</v>
      </c>
      <c r="I274" s="169" t="s">
        <v>1108</v>
      </c>
      <c r="J274" s="170" t="s">
        <v>1109</v>
      </c>
      <c r="K274" s="225">
        <v>46073.0</v>
      </c>
      <c r="L274" s="28" t="s">
        <v>50</v>
      </c>
      <c r="M274" s="226"/>
      <c r="N274" s="33" t="s">
        <v>284</v>
      </c>
      <c r="O274" s="390" t="s">
        <v>1093</v>
      </c>
      <c r="P274" s="340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</row>
    <row r="275">
      <c r="A275" s="59">
        <v>272.0</v>
      </c>
      <c r="B275" s="231">
        <v>46071.0</v>
      </c>
      <c r="C275" s="26">
        <v>34.0</v>
      </c>
      <c r="D275" s="28" t="s">
        <v>45</v>
      </c>
      <c r="E275" s="28" t="s">
        <v>94</v>
      </c>
      <c r="F275" s="28" t="s">
        <v>369</v>
      </c>
      <c r="G275" s="28" t="s">
        <v>369</v>
      </c>
      <c r="H275" s="28" t="s">
        <v>43</v>
      </c>
      <c r="I275" s="385" t="s">
        <v>1110</v>
      </c>
      <c r="J275" s="386" t="s">
        <v>1111</v>
      </c>
      <c r="K275" s="225">
        <v>46073.0</v>
      </c>
      <c r="L275" s="28" t="s">
        <v>50</v>
      </c>
      <c r="M275" s="226"/>
      <c r="N275" s="33" t="s">
        <v>284</v>
      </c>
      <c r="O275" s="391" t="s">
        <v>1112</v>
      </c>
      <c r="P275" s="340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</row>
    <row r="276">
      <c r="A276" s="23">
        <v>273.0</v>
      </c>
      <c r="B276" s="230">
        <v>46071.0</v>
      </c>
      <c r="C276" s="26">
        <v>34.0</v>
      </c>
      <c r="D276" s="28" t="s">
        <v>45</v>
      </c>
      <c r="E276" s="28" t="s">
        <v>94</v>
      </c>
      <c r="F276" s="28" t="s">
        <v>369</v>
      </c>
      <c r="G276" s="28" t="s">
        <v>369</v>
      </c>
      <c r="H276" s="28" t="s">
        <v>233</v>
      </c>
      <c r="I276" s="389" t="s">
        <v>1113</v>
      </c>
      <c r="J276" s="389" t="s">
        <v>573</v>
      </c>
      <c r="K276" s="225">
        <v>46073.0</v>
      </c>
      <c r="L276" s="28" t="s">
        <v>50</v>
      </c>
      <c r="M276" s="226"/>
      <c r="N276" s="33" t="s">
        <v>284</v>
      </c>
      <c r="O276" s="391" t="s">
        <v>1112</v>
      </c>
      <c r="P276" s="340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</row>
    <row r="277">
      <c r="A277" s="23">
        <v>274.0</v>
      </c>
      <c r="B277" s="231">
        <v>46071.0</v>
      </c>
      <c r="C277" s="26">
        <v>34.0</v>
      </c>
      <c r="D277" s="28" t="s">
        <v>45</v>
      </c>
      <c r="E277" s="28" t="s">
        <v>94</v>
      </c>
      <c r="F277" s="28" t="s">
        <v>369</v>
      </c>
      <c r="G277" s="28" t="s">
        <v>369</v>
      </c>
      <c r="H277" s="28" t="s">
        <v>233</v>
      </c>
      <c r="I277" s="392" t="s">
        <v>1114</v>
      </c>
      <c r="J277" s="386" t="s">
        <v>559</v>
      </c>
      <c r="K277" s="225">
        <v>46073.0</v>
      </c>
      <c r="L277" s="28" t="s">
        <v>50</v>
      </c>
      <c r="M277" s="226"/>
      <c r="N277" s="33" t="s">
        <v>284</v>
      </c>
      <c r="O277" s="391" t="s">
        <v>1112</v>
      </c>
      <c r="P277" s="340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</row>
    <row r="278">
      <c r="A278" s="23">
        <v>275.0</v>
      </c>
      <c r="B278" s="230">
        <v>46071.0</v>
      </c>
      <c r="C278" s="26">
        <v>34.0</v>
      </c>
      <c r="D278" s="28" t="s">
        <v>45</v>
      </c>
      <c r="E278" s="28" t="s">
        <v>94</v>
      </c>
      <c r="F278" s="28" t="s">
        <v>369</v>
      </c>
      <c r="G278" s="28" t="s">
        <v>369</v>
      </c>
      <c r="H278" s="28" t="s">
        <v>43</v>
      </c>
      <c r="I278" s="392" t="s">
        <v>1115</v>
      </c>
      <c r="J278" s="389" t="s">
        <v>1116</v>
      </c>
      <c r="K278" s="225">
        <v>46073.0</v>
      </c>
      <c r="L278" s="28" t="s">
        <v>50</v>
      </c>
      <c r="M278" s="226"/>
      <c r="N278" s="33" t="s">
        <v>284</v>
      </c>
      <c r="O278" s="386" t="s">
        <v>1112</v>
      </c>
      <c r="P278" s="4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</row>
    <row r="279">
      <c r="A279" s="23">
        <v>276.0</v>
      </c>
      <c r="B279" s="231">
        <v>46071.0</v>
      </c>
      <c r="C279" s="26">
        <v>34.0</v>
      </c>
      <c r="D279" s="28" t="s">
        <v>45</v>
      </c>
      <c r="E279" s="28" t="s">
        <v>94</v>
      </c>
      <c r="F279" s="28" t="s">
        <v>369</v>
      </c>
      <c r="G279" s="28" t="s">
        <v>369</v>
      </c>
      <c r="H279" s="28" t="s">
        <v>43</v>
      </c>
      <c r="I279" s="392" t="s">
        <v>1117</v>
      </c>
      <c r="J279" s="386" t="s">
        <v>555</v>
      </c>
      <c r="K279" s="225">
        <v>46073.0</v>
      </c>
      <c r="L279" s="28" t="s">
        <v>50</v>
      </c>
      <c r="M279" s="226"/>
      <c r="N279" s="33" t="s">
        <v>284</v>
      </c>
      <c r="O279" s="386" t="s">
        <v>1112</v>
      </c>
      <c r="P279" s="4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</row>
    <row r="280">
      <c r="A280" s="59">
        <v>277.0</v>
      </c>
      <c r="B280" s="230">
        <v>46065.0</v>
      </c>
      <c r="C280" s="26">
        <v>35.0</v>
      </c>
      <c r="D280" s="28" t="s">
        <v>45</v>
      </c>
      <c r="E280" s="28" t="s">
        <v>40</v>
      </c>
      <c r="F280" s="28" t="s">
        <v>46</v>
      </c>
      <c r="G280" s="28" t="s">
        <v>46</v>
      </c>
      <c r="H280" s="28" t="s">
        <v>87</v>
      </c>
      <c r="I280" s="169" t="s">
        <v>1118</v>
      </c>
      <c r="J280" s="245" t="s">
        <v>1119</v>
      </c>
      <c r="K280" s="232">
        <v>46091.0</v>
      </c>
      <c r="L280" s="28" t="s">
        <v>50</v>
      </c>
      <c r="M280" s="226"/>
      <c r="N280" s="334" t="s">
        <v>287</v>
      </c>
      <c r="O280" s="36" t="s">
        <v>886</v>
      </c>
      <c r="P280" s="4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</row>
    <row r="281">
      <c r="A281" s="23">
        <v>278.0</v>
      </c>
      <c r="B281" s="231">
        <v>46065.0</v>
      </c>
      <c r="C281" s="26">
        <v>35.0</v>
      </c>
      <c r="D281" s="28" t="s">
        <v>45</v>
      </c>
      <c r="E281" s="28" t="s">
        <v>40</v>
      </c>
      <c r="F281" s="28" t="s">
        <v>46</v>
      </c>
      <c r="G281" s="28" t="s">
        <v>46</v>
      </c>
      <c r="H281" s="28" t="s">
        <v>87</v>
      </c>
      <c r="I281" s="169" t="s">
        <v>1120</v>
      </c>
      <c r="J281" s="245" t="s">
        <v>1121</v>
      </c>
      <c r="K281" s="232">
        <v>46091.0</v>
      </c>
      <c r="L281" s="28" t="s">
        <v>50</v>
      </c>
      <c r="M281" s="226"/>
      <c r="N281" s="334" t="s">
        <v>287</v>
      </c>
      <c r="O281" s="36" t="s">
        <v>886</v>
      </c>
      <c r="P281" s="4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</row>
    <row r="282">
      <c r="A282" s="23">
        <v>279.0</v>
      </c>
      <c r="B282" s="238">
        <v>46065.0</v>
      </c>
      <c r="C282" s="26">
        <v>35.0</v>
      </c>
      <c r="D282" s="28" t="s">
        <v>45</v>
      </c>
      <c r="E282" s="28" t="s">
        <v>40</v>
      </c>
      <c r="F282" s="28" t="s">
        <v>46</v>
      </c>
      <c r="G282" s="28" t="s">
        <v>46</v>
      </c>
      <c r="H282" s="28" t="s">
        <v>43</v>
      </c>
      <c r="I282" s="169" t="s">
        <v>1122</v>
      </c>
      <c r="J282" s="245" t="s">
        <v>1123</v>
      </c>
      <c r="K282" s="232">
        <v>46091.0</v>
      </c>
      <c r="L282" s="28" t="s">
        <v>50</v>
      </c>
      <c r="M282" s="226"/>
      <c r="N282" s="334" t="s">
        <v>287</v>
      </c>
      <c r="O282" s="36" t="s">
        <v>886</v>
      </c>
      <c r="P282" s="4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</row>
    <row r="283">
      <c r="A283" s="23">
        <v>280.0</v>
      </c>
      <c r="B283" s="231">
        <v>46065.0</v>
      </c>
      <c r="C283" s="26">
        <v>35.0</v>
      </c>
      <c r="D283" s="28" t="s">
        <v>45</v>
      </c>
      <c r="E283" s="28" t="s">
        <v>40</v>
      </c>
      <c r="F283" s="28" t="s">
        <v>46</v>
      </c>
      <c r="G283" s="28" t="s">
        <v>46</v>
      </c>
      <c r="H283" s="28" t="s">
        <v>233</v>
      </c>
      <c r="I283" s="169" t="s">
        <v>1124</v>
      </c>
      <c r="J283" s="245" t="s">
        <v>1125</v>
      </c>
      <c r="K283" s="232">
        <v>46091.0</v>
      </c>
      <c r="L283" s="28" t="s">
        <v>50</v>
      </c>
      <c r="M283" s="226"/>
      <c r="N283" s="334" t="s">
        <v>287</v>
      </c>
      <c r="O283" s="36" t="s">
        <v>886</v>
      </c>
      <c r="P283" s="4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</row>
    <row r="284">
      <c r="A284" s="23">
        <v>281.0</v>
      </c>
      <c r="B284" s="238">
        <v>46065.0</v>
      </c>
      <c r="C284" s="26">
        <v>35.0</v>
      </c>
      <c r="D284" s="28" t="s">
        <v>45</v>
      </c>
      <c r="E284" s="28" t="s">
        <v>40</v>
      </c>
      <c r="F284" s="28" t="s">
        <v>46</v>
      </c>
      <c r="G284" s="28" t="s">
        <v>46</v>
      </c>
      <c r="H284" s="28" t="s">
        <v>43</v>
      </c>
      <c r="I284" s="33" t="s">
        <v>1126</v>
      </c>
      <c r="J284" s="36" t="s">
        <v>1127</v>
      </c>
      <c r="K284" s="232">
        <v>46091.0</v>
      </c>
      <c r="L284" s="28" t="s">
        <v>50</v>
      </c>
      <c r="M284" s="226"/>
      <c r="N284" s="334" t="s">
        <v>287</v>
      </c>
      <c r="O284" s="36" t="s">
        <v>886</v>
      </c>
      <c r="P284" s="4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</row>
    <row r="285">
      <c r="A285" s="59">
        <v>282.0</v>
      </c>
      <c r="B285" s="254">
        <v>46065.0</v>
      </c>
      <c r="C285" s="26">
        <v>35.0</v>
      </c>
      <c r="D285" s="28" t="s">
        <v>45</v>
      </c>
      <c r="E285" s="28" t="s">
        <v>40</v>
      </c>
      <c r="F285" s="28" t="s">
        <v>46</v>
      </c>
      <c r="G285" s="28" t="s">
        <v>46</v>
      </c>
      <c r="H285" s="28" t="s">
        <v>207</v>
      </c>
      <c r="I285" s="33" t="s">
        <v>516</v>
      </c>
      <c r="J285" s="36" t="s">
        <v>517</v>
      </c>
      <c r="K285" s="232">
        <v>46091.0</v>
      </c>
      <c r="L285" s="28" t="s">
        <v>50</v>
      </c>
      <c r="M285" s="226"/>
      <c r="N285" s="334" t="s">
        <v>287</v>
      </c>
      <c r="O285" s="36" t="s">
        <v>886</v>
      </c>
      <c r="P285" s="4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</row>
    <row r="286">
      <c r="A286" s="23">
        <v>283.0</v>
      </c>
      <c r="B286" s="230">
        <v>46065.0</v>
      </c>
      <c r="C286" s="26">
        <v>35.0</v>
      </c>
      <c r="D286" s="28" t="s">
        <v>45</v>
      </c>
      <c r="E286" s="28" t="s">
        <v>40</v>
      </c>
      <c r="F286" s="28" t="s">
        <v>46</v>
      </c>
      <c r="G286" s="28" t="s">
        <v>46</v>
      </c>
      <c r="H286" s="28" t="s">
        <v>194</v>
      </c>
      <c r="I286" s="33" t="s">
        <v>1128</v>
      </c>
      <c r="J286" s="36" t="s">
        <v>1129</v>
      </c>
      <c r="K286" s="232">
        <v>46091.0</v>
      </c>
      <c r="L286" s="28" t="s">
        <v>50</v>
      </c>
      <c r="M286" s="226"/>
      <c r="N286" s="334" t="s">
        <v>287</v>
      </c>
      <c r="O286" s="36" t="s">
        <v>886</v>
      </c>
      <c r="P286" s="4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</row>
    <row r="287">
      <c r="A287" s="23">
        <v>284.0</v>
      </c>
      <c r="B287" s="231">
        <v>46065.0</v>
      </c>
      <c r="C287" s="26">
        <v>35.0</v>
      </c>
      <c r="D287" s="28" t="s">
        <v>45</v>
      </c>
      <c r="E287" s="28" t="s">
        <v>40</v>
      </c>
      <c r="F287" s="28" t="s">
        <v>46</v>
      </c>
      <c r="G287" s="28" t="s">
        <v>46</v>
      </c>
      <c r="H287" s="28" t="s">
        <v>194</v>
      </c>
      <c r="I287" s="169" t="s">
        <v>1130</v>
      </c>
      <c r="J287" s="36" t="s">
        <v>1131</v>
      </c>
      <c r="K287" s="232">
        <v>46091.0</v>
      </c>
      <c r="L287" s="28" t="s">
        <v>50</v>
      </c>
      <c r="M287" s="226"/>
      <c r="N287" s="334" t="s">
        <v>287</v>
      </c>
      <c r="O287" s="36" t="s">
        <v>886</v>
      </c>
      <c r="P287" s="4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</row>
    <row r="288">
      <c r="A288" s="23">
        <v>285.0</v>
      </c>
      <c r="B288" s="230">
        <v>46065.0</v>
      </c>
      <c r="C288" s="26">
        <v>35.0</v>
      </c>
      <c r="D288" s="28" t="s">
        <v>45</v>
      </c>
      <c r="E288" s="28" t="s">
        <v>40</v>
      </c>
      <c r="F288" s="28" t="s">
        <v>46</v>
      </c>
      <c r="G288" s="28" t="s">
        <v>46</v>
      </c>
      <c r="H288" s="28" t="s">
        <v>43</v>
      </c>
      <c r="I288" s="33" t="s">
        <v>736</v>
      </c>
      <c r="J288" s="36" t="s">
        <v>1132</v>
      </c>
      <c r="K288" s="232">
        <v>46091.0</v>
      </c>
      <c r="L288" s="28" t="s">
        <v>50</v>
      </c>
      <c r="M288" s="226"/>
      <c r="N288" s="334" t="s">
        <v>287</v>
      </c>
      <c r="O288" s="36" t="s">
        <v>886</v>
      </c>
      <c r="P288" s="4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</row>
    <row r="289">
      <c r="A289" s="23">
        <v>286.0</v>
      </c>
      <c r="B289" s="231">
        <v>46065.0</v>
      </c>
      <c r="C289" s="26">
        <v>35.0</v>
      </c>
      <c r="D289" s="28" t="s">
        <v>45</v>
      </c>
      <c r="E289" s="28" t="s">
        <v>40</v>
      </c>
      <c r="F289" s="28" t="s">
        <v>46</v>
      </c>
      <c r="G289" s="28" t="s">
        <v>46</v>
      </c>
      <c r="H289" s="28" t="s">
        <v>43</v>
      </c>
      <c r="I289" s="33" t="s">
        <v>825</v>
      </c>
      <c r="J289" s="36" t="s">
        <v>1133</v>
      </c>
      <c r="K289" s="232">
        <v>46091.0</v>
      </c>
      <c r="L289" s="28" t="s">
        <v>50</v>
      </c>
      <c r="M289" s="226"/>
      <c r="N289" s="334" t="s">
        <v>287</v>
      </c>
      <c r="O289" s="36" t="s">
        <v>886</v>
      </c>
      <c r="P289" s="4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</row>
    <row r="290">
      <c r="A290" s="59">
        <v>287.0</v>
      </c>
      <c r="B290" s="230">
        <v>46073.0</v>
      </c>
      <c r="C290" s="26">
        <v>36.0</v>
      </c>
      <c r="D290" s="28" t="s">
        <v>111</v>
      </c>
      <c r="E290" s="28" t="s">
        <v>40</v>
      </c>
      <c r="F290" s="28" t="s">
        <v>46</v>
      </c>
      <c r="G290" s="28" t="s">
        <v>46</v>
      </c>
      <c r="H290" s="28" t="s">
        <v>87</v>
      </c>
      <c r="I290" s="240" t="s">
        <v>1134</v>
      </c>
      <c r="J290" s="245" t="s">
        <v>990</v>
      </c>
      <c r="K290" s="232">
        <v>46083.0</v>
      </c>
      <c r="L290" s="28" t="s">
        <v>50</v>
      </c>
      <c r="M290" s="226"/>
      <c r="N290" s="33" t="s">
        <v>273</v>
      </c>
      <c r="O290" s="36" t="s">
        <v>921</v>
      </c>
      <c r="P290" s="4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</row>
    <row r="291">
      <c r="A291" s="23">
        <v>288.0</v>
      </c>
      <c r="B291" s="231">
        <v>46073.0</v>
      </c>
      <c r="C291" s="26">
        <v>36.0</v>
      </c>
      <c r="D291" s="28" t="s">
        <v>111</v>
      </c>
      <c r="E291" s="28" t="s">
        <v>40</v>
      </c>
      <c r="F291" s="28" t="s">
        <v>46</v>
      </c>
      <c r="G291" s="28" t="s">
        <v>46</v>
      </c>
      <c r="H291" s="28" t="s">
        <v>207</v>
      </c>
      <c r="I291" s="240" t="s">
        <v>1135</v>
      </c>
      <c r="J291" s="245" t="s">
        <v>1136</v>
      </c>
      <c r="K291" s="232">
        <v>46083.0</v>
      </c>
      <c r="L291" s="28" t="s">
        <v>50</v>
      </c>
      <c r="M291" s="226"/>
      <c r="N291" s="33" t="s">
        <v>273</v>
      </c>
      <c r="O291" s="36" t="s">
        <v>921</v>
      </c>
      <c r="P291" s="4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</row>
    <row r="292">
      <c r="A292" s="23">
        <v>289.0</v>
      </c>
      <c r="B292" s="230">
        <v>46073.0</v>
      </c>
      <c r="C292" s="26">
        <v>36.0</v>
      </c>
      <c r="D292" s="28" t="s">
        <v>111</v>
      </c>
      <c r="E292" s="28" t="s">
        <v>40</v>
      </c>
      <c r="F292" s="28" t="s">
        <v>46</v>
      </c>
      <c r="G292" s="28" t="s">
        <v>46</v>
      </c>
      <c r="H292" s="28" t="s">
        <v>207</v>
      </c>
      <c r="I292" s="240" t="s">
        <v>1137</v>
      </c>
      <c r="J292" s="245" t="s">
        <v>1138</v>
      </c>
      <c r="K292" s="232">
        <v>46083.0</v>
      </c>
      <c r="L292" s="28" t="s">
        <v>50</v>
      </c>
      <c r="M292" s="226"/>
      <c r="N292" s="33" t="s">
        <v>273</v>
      </c>
      <c r="O292" s="36" t="s">
        <v>921</v>
      </c>
      <c r="P292" s="4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</row>
    <row r="293">
      <c r="A293" s="23">
        <v>290.0</v>
      </c>
      <c r="B293" s="231">
        <v>46073.0</v>
      </c>
      <c r="C293" s="26">
        <v>36.0</v>
      </c>
      <c r="D293" s="28" t="s">
        <v>111</v>
      </c>
      <c r="E293" s="28" t="s">
        <v>40</v>
      </c>
      <c r="F293" s="28" t="s">
        <v>46</v>
      </c>
      <c r="G293" s="28" t="s">
        <v>46</v>
      </c>
      <c r="H293" s="28" t="s">
        <v>87</v>
      </c>
      <c r="I293" s="240" t="s">
        <v>1139</v>
      </c>
      <c r="J293" s="245" t="s">
        <v>1140</v>
      </c>
      <c r="K293" s="232">
        <v>46083.0</v>
      </c>
      <c r="L293" s="28" t="s">
        <v>50</v>
      </c>
      <c r="M293" s="226"/>
      <c r="N293" s="33" t="s">
        <v>273</v>
      </c>
      <c r="O293" s="36" t="s">
        <v>921</v>
      </c>
      <c r="P293" s="4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</row>
    <row r="294">
      <c r="A294" s="23">
        <v>291.0</v>
      </c>
      <c r="B294" s="230">
        <v>46073.0</v>
      </c>
      <c r="C294" s="26">
        <v>36.0</v>
      </c>
      <c r="D294" s="28" t="s">
        <v>111</v>
      </c>
      <c r="E294" s="28" t="s">
        <v>40</v>
      </c>
      <c r="F294" s="28" t="s">
        <v>46</v>
      </c>
      <c r="G294" s="28" t="s">
        <v>46</v>
      </c>
      <c r="H294" s="28" t="s">
        <v>75</v>
      </c>
      <c r="I294" s="240" t="s">
        <v>1141</v>
      </c>
      <c r="J294" s="245" t="s">
        <v>1142</v>
      </c>
      <c r="K294" s="232">
        <v>46083.0</v>
      </c>
      <c r="L294" s="28" t="s">
        <v>50</v>
      </c>
      <c r="M294" s="226"/>
      <c r="N294" s="33" t="s">
        <v>273</v>
      </c>
      <c r="O294" s="36" t="s">
        <v>921</v>
      </c>
      <c r="P294" s="4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</row>
    <row r="295">
      <c r="A295" s="59">
        <v>292.0</v>
      </c>
      <c r="B295" s="231">
        <v>46073.0</v>
      </c>
      <c r="C295" s="26">
        <v>36.0</v>
      </c>
      <c r="D295" s="28" t="s">
        <v>111</v>
      </c>
      <c r="E295" s="28" t="s">
        <v>40</v>
      </c>
      <c r="F295" s="28" t="s">
        <v>46</v>
      </c>
      <c r="G295" s="28" t="s">
        <v>46</v>
      </c>
      <c r="H295" s="28" t="s">
        <v>43</v>
      </c>
      <c r="I295" s="240" t="s">
        <v>934</v>
      </c>
      <c r="J295" s="245" t="s">
        <v>935</v>
      </c>
      <c r="K295" s="232">
        <v>46083.0</v>
      </c>
      <c r="L295" s="28" t="s">
        <v>50</v>
      </c>
      <c r="M295" s="226"/>
      <c r="N295" s="33" t="s">
        <v>273</v>
      </c>
      <c r="O295" s="36" t="s">
        <v>921</v>
      </c>
      <c r="P295" s="4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</row>
    <row r="296">
      <c r="A296" s="23">
        <v>293.0</v>
      </c>
      <c r="B296" s="230">
        <v>46073.0</v>
      </c>
      <c r="C296" s="26">
        <v>36.0</v>
      </c>
      <c r="D296" s="28" t="s">
        <v>111</v>
      </c>
      <c r="E296" s="28" t="s">
        <v>40</v>
      </c>
      <c r="F296" s="28" t="s">
        <v>46</v>
      </c>
      <c r="G296" s="28" t="s">
        <v>46</v>
      </c>
      <c r="H296" s="28" t="s">
        <v>75</v>
      </c>
      <c r="I296" s="240" t="s">
        <v>1143</v>
      </c>
      <c r="J296" s="245" t="s">
        <v>1144</v>
      </c>
      <c r="K296" s="232">
        <v>46083.0</v>
      </c>
      <c r="L296" s="28" t="s">
        <v>50</v>
      </c>
      <c r="M296" s="226"/>
      <c r="N296" s="33" t="s">
        <v>273</v>
      </c>
      <c r="O296" s="393"/>
      <c r="P296" s="4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</row>
    <row r="297">
      <c r="A297" s="23">
        <v>294.0</v>
      </c>
      <c r="B297" s="231">
        <v>46073.0</v>
      </c>
      <c r="C297" s="26">
        <v>36.0</v>
      </c>
      <c r="D297" s="28" t="s">
        <v>111</v>
      </c>
      <c r="E297" s="28" t="s">
        <v>40</v>
      </c>
      <c r="F297" s="28" t="s">
        <v>46</v>
      </c>
      <c r="G297" s="28" t="s">
        <v>46</v>
      </c>
      <c r="H297" s="28" t="s">
        <v>75</v>
      </c>
      <c r="I297" s="240" t="s">
        <v>1145</v>
      </c>
      <c r="J297" s="245" t="s">
        <v>1146</v>
      </c>
      <c r="K297" s="232">
        <v>46083.0</v>
      </c>
      <c r="L297" s="28" t="s">
        <v>50</v>
      </c>
      <c r="M297" s="226"/>
      <c r="N297" s="33" t="s">
        <v>273</v>
      </c>
      <c r="O297" s="36" t="s">
        <v>921</v>
      </c>
      <c r="P297" s="4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</row>
    <row r="298">
      <c r="A298" s="23">
        <v>295.0</v>
      </c>
      <c r="B298" s="230">
        <v>46073.0</v>
      </c>
      <c r="C298" s="26">
        <v>36.0</v>
      </c>
      <c r="D298" s="28" t="s">
        <v>111</v>
      </c>
      <c r="E298" s="28" t="s">
        <v>40</v>
      </c>
      <c r="F298" s="28" t="s">
        <v>46</v>
      </c>
      <c r="G298" s="28" t="s">
        <v>46</v>
      </c>
      <c r="H298" s="28" t="s">
        <v>207</v>
      </c>
      <c r="I298" s="240" t="s">
        <v>1147</v>
      </c>
      <c r="J298" s="245" t="s">
        <v>1148</v>
      </c>
      <c r="K298" s="232">
        <v>46083.0</v>
      </c>
      <c r="L298" s="28" t="s">
        <v>50</v>
      </c>
      <c r="M298" s="226"/>
      <c r="N298" s="33" t="s">
        <v>273</v>
      </c>
      <c r="O298" s="36" t="s">
        <v>921</v>
      </c>
      <c r="P298" s="4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</row>
    <row r="299">
      <c r="A299" s="23">
        <v>296.0</v>
      </c>
      <c r="B299" s="231">
        <v>46073.0</v>
      </c>
      <c r="C299" s="26">
        <v>36.0</v>
      </c>
      <c r="D299" s="28" t="s">
        <v>111</v>
      </c>
      <c r="E299" s="28" t="s">
        <v>40</v>
      </c>
      <c r="F299" s="28" t="s">
        <v>46</v>
      </c>
      <c r="G299" s="28" t="s">
        <v>46</v>
      </c>
      <c r="H299" s="28" t="s">
        <v>87</v>
      </c>
      <c r="I299" s="240" t="s">
        <v>1118</v>
      </c>
      <c r="J299" s="245" t="s">
        <v>1140</v>
      </c>
      <c r="K299" s="232">
        <v>46083.0</v>
      </c>
      <c r="L299" s="28" t="s">
        <v>50</v>
      </c>
      <c r="M299" s="226"/>
      <c r="N299" s="33" t="s">
        <v>273</v>
      </c>
      <c r="O299" s="36" t="s">
        <v>921</v>
      </c>
      <c r="P299" s="4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</row>
    <row r="300">
      <c r="A300" s="59">
        <v>297.0</v>
      </c>
      <c r="B300" s="230">
        <v>46073.0</v>
      </c>
      <c r="C300" s="26">
        <v>36.0</v>
      </c>
      <c r="D300" s="28" t="s">
        <v>111</v>
      </c>
      <c r="E300" s="28" t="s">
        <v>40</v>
      </c>
      <c r="F300" s="28" t="s">
        <v>46</v>
      </c>
      <c r="G300" s="28" t="s">
        <v>46</v>
      </c>
      <c r="H300" s="28" t="s">
        <v>233</v>
      </c>
      <c r="I300" s="240" t="s">
        <v>1149</v>
      </c>
      <c r="J300" s="245" t="s">
        <v>1150</v>
      </c>
      <c r="K300" s="232">
        <v>46083.0</v>
      </c>
      <c r="L300" s="28" t="s">
        <v>50</v>
      </c>
      <c r="M300" s="226"/>
      <c r="N300" s="33" t="s">
        <v>273</v>
      </c>
      <c r="O300" s="36" t="s">
        <v>921</v>
      </c>
      <c r="P300" s="4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</row>
    <row r="301">
      <c r="A301" s="23">
        <v>298.0</v>
      </c>
      <c r="B301" s="231">
        <v>46073.0</v>
      </c>
      <c r="C301" s="26">
        <v>36.0</v>
      </c>
      <c r="D301" s="28" t="s">
        <v>111</v>
      </c>
      <c r="E301" s="28" t="s">
        <v>40</v>
      </c>
      <c r="F301" s="28" t="s">
        <v>46</v>
      </c>
      <c r="G301" s="28" t="s">
        <v>46</v>
      </c>
      <c r="H301" s="28" t="s">
        <v>233</v>
      </c>
      <c r="I301" s="240" t="s">
        <v>944</v>
      </c>
      <c r="J301" s="245" t="s">
        <v>945</v>
      </c>
      <c r="K301" s="232">
        <v>46083.0</v>
      </c>
      <c r="L301" s="28" t="s">
        <v>50</v>
      </c>
      <c r="M301" s="226"/>
      <c r="N301" s="33" t="s">
        <v>273</v>
      </c>
      <c r="O301" s="36" t="s">
        <v>921</v>
      </c>
      <c r="P301" s="4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</row>
    <row r="302">
      <c r="A302" s="23">
        <v>299.0</v>
      </c>
      <c r="B302" s="230">
        <v>46073.0</v>
      </c>
      <c r="C302" s="26">
        <v>36.0</v>
      </c>
      <c r="D302" s="28" t="s">
        <v>111</v>
      </c>
      <c r="E302" s="28" t="s">
        <v>40</v>
      </c>
      <c r="F302" s="28" t="s">
        <v>46</v>
      </c>
      <c r="G302" s="28" t="s">
        <v>46</v>
      </c>
      <c r="H302" s="28" t="s">
        <v>207</v>
      </c>
      <c r="I302" s="240" t="s">
        <v>1151</v>
      </c>
      <c r="J302" s="245" t="s">
        <v>1152</v>
      </c>
      <c r="K302" s="232">
        <v>46083.0</v>
      </c>
      <c r="L302" s="28" t="s">
        <v>50</v>
      </c>
      <c r="M302" s="226"/>
      <c r="N302" s="33" t="s">
        <v>273</v>
      </c>
      <c r="O302" s="36" t="s">
        <v>921</v>
      </c>
      <c r="P302" s="4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</row>
    <row r="303">
      <c r="A303" s="23">
        <v>300.0</v>
      </c>
      <c r="B303" s="231">
        <v>46073.0</v>
      </c>
      <c r="C303" s="26">
        <v>36.0</v>
      </c>
      <c r="D303" s="28" t="s">
        <v>111</v>
      </c>
      <c r="E303" s="28" t="s">
        <v>40</v>
      </c>
      <c r="F303" s="28" t="s">
        <v>46</v>
      </c>
      <c r="G303" s="28" t="s">
        <v>46</v>
      </c>
      <c r="H303" s="28" t="s">
        <v>139</v>
      </c>
      <c r="I303" s="240" t="s">
        <v>1153</v>
      </c>
      <c r="J303" s="245" t="s">
        <v>1154</v>
      </c>
      <c r="K303" s="232">
        <v>46083.0</v>
      </c>
      <c r="L303" s="28" t="s">
        <v>50</v>
      </c>
      <c r="M303" s="226"/>
      <c r="N303" s="33" t="s">
        <v>273</v>
      </c>
      <c r="O303" s="36" t="s">
        <v>921</v>
      </c>
      <c r="P303" s="4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</row>
    <row r="304">
      <c r="A304" s="23">
        <v>301.0</v>
      </c>
      <c r="B304" s="230">
        <v>46073.0</v>
      </c>
      <c r="C304" s="26">
        <v>36.0</v>
      </c>
      <c r="D304" s="28" t="s">
        <v>111</v>
      </c>
      <c r="E304" s="28" t="s">
        <v>40</v>
      </c>
      <c r="F304" s="28" t="s">
        <v>46</v>
      </c>
      <c r="G304" s="28" t="s">
        <v>46</v>
      </c>
      <c r="H304" s="28" t="s">
        <v>139</v>
      </c>
      <c r="I304" s="240" t="s">
        <v>1155</v>
      </c>
      <c r="J304" s="245" t="s">
        <v>1156</v>
      </c>
      <c r="K304" s="232">
        <v>46083.0</v>
      </c>
      <c r="L304" s="28" t="s">
        <v>50</v>
      </c>
      <c r="M304" s="226"/>
      <c r="N304" s="33" t="s">
        <v>273</v>
      </c>
      <c r="O304" s="36" t="s">
        <v>921</v>
      </c>
      <c r="P304" s="4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</row>
    <row r="305">
      <c r="A305" s="59">
        <v>302.0</v>
      </c>
      <c r="B305" s="223">
        <v>46073.0</v>
      </c>
      <c r="C305" s="26">
        <v>37.0</v>
      </c>
      <c r="D305" s="28" t="s">
        <v>45</v>
      </c>
      <c r="E305" s="28" t="s">
        <v>94</v>
      </c>
      <c r="F305" s="28" t="s">
        <v>369</v>
      </c>
      <c r="G305" s="28" t="s">
        <v>369</v>
      </c>
      <c r="H305" s="28" t="s">
        <v>98</v>
      </c>
      <c r="I305" s="385" t="s">
        <v>1157</v>
      </c>
      <c r="J305" s="389" t="s">
        <v>1158</v>
      </c>
      <c r="K305" s="260">
        <v>46078.0</v>
      </c>
      <c r="L305" s="28" t="s">
        <v>50</v>
      </c>
      <c r="M305" s="226"/>
      <c r="N305" s="33" t="s">
        <v>284</v>
      </c>
      <c r="O305" s="386" t="s">
        <v>1112</v>
      </c>
      <c r="P305" s="4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</row>
    <row r="306">
      <c r="A306" s="23">
        <v>303.0</v>
      </c>
      <c r="B306" s="230">
        <v>46073.0</v>
      </c>
      <c r="C306" s="26">
        <v>37.0</v>
      </c>
      <c r="D306" s="28" t="s">
        <v>45</v>
      </c>
      <c r="E306" s="28" t="s">
        <v>94</v>
      </c>
      <c r="F306" s="28" t="s">
        <v>369</v>
      </c>
      <c r="G306" s="28" t="s">
        <v>369</v>
      </c>
      <c r="H306" s="28" t="s">
        <v>98</v>
      </c>
      <c r="I306" s="385" t="s">
        <v>1159</v>
      </c>
      <c r="J306" s="389" t="s">
        <v>1160</v>
      </c>
      <c r="K306" s="260">
        <v>46078.0</v>
      </c>
      <c r="L306" s="28" t="s">
        <v>50</v>
      </c>
      <c r="M306" s="226"/>
      <c r="N306" s="33" t="s">
        <v>284</v>
      </c>
      <c r="O306" s="386" t="s">
        <v>1112</v>
      </c>
      <c r="P306" s="4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</row>
    <row r="307">
      <c r="A307" s="23">
        <v>304.0</v>
      </c>
      <c r="B307" s="231">
        <v>46073.0</v>
      </c>
      <c r="C307" s="26">
        <v>37.0</v>
      </c>
      <c r="D307" s="28" t="s">
        <v>45</v>
      </c>
      <c r="E307" s="28" t="s">
        <v>94</v>
      </c>
      <c r="F307" s="28" t="s">
        <v>369</v>
      </c>
      <c r="G307" s="28" t="s">
        <v>369</v>
      </c>
      <c r="H307" s="28" t="s">
        <v>98</v>
      </c>
      <c r="I307" s="389" t="s">
        <v>1161</v>
      </c>
      <c r="J307" s="386" t="s">
        <v>1162</v>
      </c>
      <c r="K307" s="260">
        <v>46078.0</v>
      </c>
      <c r="L307" s="28" t="s">
        <v>50</v>
      </c>
      <c r="M307" s="226"/>
      <c r="N307" s="33" t="s">
        <v>284</v>
      </c>
      <c r="O307" s="386" t="s">
        <v>1112</v>
      </c>
      <c r="P307" s="4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</row>
    <row r="308">
      <c r="A308" s="23">
        <v>305.0</v>
      </c>
      <c r="B308" s="230">
        <v>46073.0</v>
      </c>
      <c r="C308" s="26">
        <v>37.0</v>
      </c>
      <c r="D308" s="28" t="s">
        <v>45</v>
      </c>
      <c r="E308" s="28" t="s">
        <v>94</v>
      </c>
      <c r="F308" s="28" t="s">
        <v>369</v>
      </c>
      <c r="G308" s="28" t="s">
        <v>369</v>
      </c>
      <c r="H308" s="28" t="s">
        <v>98</v>
      </c>
      <c r="I308" s="389" t="s">
        <v>1163</v>
      </c>
      <c r="J308" s="389" t="s">
        <v>1164</v>
      </c>
      <c r="K308" s="260">
        <v>46078.0</v>
      </c>
      <c r="L308" s="28" t="s">
        <v>50</v>
      </c>
      <c r="M308" s="226"/>
      <c r="N308" s="33" t="s">
        <v>284</v>
      </c>
      <c r="O308" s="386" t="s">
        <v>1112</v>
      </c>
      <c r="P308" s="4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</row>
    <row r="309">
      <c r="A309" s="23">
        <v>306.0</v>
      </c>
      <c r="B309" s="231">
        <v>46073.0</v>
      </c>
      <c r="C309" s="26">
        <v>37.0</v>
      </c>
      <c r="D309" s="28" t="s">
        <v>45</v>
      </c>
      <c r="E309" s="28" t="s">
        <v>94</v>
      </c>
      <c r="F309" s="28" t="s">
        <v>369</v>
      </c>
      <c r="G309" s="28" t="s">
        <v>369</v>
      </c>
      <c r="H309" s="394"/>
      <c r="I309" s="385" t="s">
        <v>1165</v>
      </c>
      <c r="J309" s="389" t="s">
        <v>1166</v>
      </c>
      <c r="K309" s="260">
        <v>46078.0</v>
      </c>
      <c r="L309" s="28" t="s">
        <v>50</v>
      </c>
      <c r="M309" s="226"/>
      <c r="N309" s="33" t="s">
        <v>284</v>
      </c>
      <c r="O309" s="386" t="s">
        <v>1112</v>
      </c>
      <c r="P309" s="4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</row>
    <row r="310">
      <c r="A310" s="59">
        <v>307.0</v>
      </c>
      <c r="B310" s="230">
        <v>46073.0</v>
      </c>
      <c r="C310" s="26">
        <v>37.0</v>
      </c>
      <c r="D310" s="28" t="s">
        <v>45</v>
      </c>
      <c r="E310" s="28" t="s">
        <v>94</v>
      </c>
      <c r="F310" s="28" t="s">
        <v>369</v>
      </c>
      <c r="G310" s="28" t="s">
        <v>369</v>
      </c>
      <c r="H310" s="28" t="s">
        <v>43</v>
      </c>
      <c r="I310" s="385" t="s">
        <v>1167</v>
      </c>
      <c r="J310" s="389" t="s">
        <v>1168</v>
      </c>
      <c r="K310" s="260">
        <v>46078.0</v>
      </c>
      <c r="L310" s="28" t="s">
        <v>50</v>
      </c>
      <c r="M310" s="226"/>
      <c r="N310" s="33" t="s">
        <v>284</v>
      </c>
      <c r="O310" s="386" t="s">
        <v>1112</v>
      </c>
      <c r="P310" s="4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</row>
    <row r="311">
      <c r="A311" s="23">
        <v>308.0</v>
      </c>
      <c r="B311" s="231">
        <v>46073.0</v>
      </c>
      <c r="C311" s="26">
        <v>38.0</v>
      </c>
      <c r="D311" s="28" t="s">
        <v>45</v>
      </c>
      <c r="E311" s="28" t="s">
        <v>94</v>
      </c>
      <c r="F311" s="28" t="s">
        <v>369</v>
      </c>
      <c r="G311" s="28" t="s">
        <v>369</v>
      </c>
      <c r="H311" s="28" t="s">
        <v>75</v>
      </c>
      <c r="I311" s="245" t="s">
        <v>1169</v>
      </c>
      <c r="J311" s="245" t="s">
        <v>1170</v>
      </c>
      <c r="K311" s="260">
        <v>46112.0</v>
      </c>
      <c r="L311" s="28" t="s">
        <v>50</v>
      </c>
      <c r="M311" s="226"/>
      <c r="N311" s="33" t="s">
        <v>271</v>
      </c>
      <c r="O311" s="170" t="s">
        <v>1171</v>
      </c>
      <c r="P311" s="4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</row>
    <row r="312">
      <c r="A312" s="23">
        <v>309.0</v>
      </c>
      <c r="B312" s="230">
        <v>46073.0</v>
      </c>
      <c r="C312" s="26">
        <v>38.0</v>
      </c>
      <c r="D312" s="28" t="s">
        <v>45</v>
      </c>
      <c r="E312" s="28" t="s">
        <v>94</v>
      </c>
      <c r="F312" s="28" t="s">
        <v>369</v>
      </c>
      <c r="G312" s="28" t="s">
        <v>369</v>
      </c>
      <c r="H312" s="28" t="s">
        <v>87</v>
      </c>
      <c r="I312" s="170" t="s">
        <v>1172</v>
      </c>
      <c r="J312" s="170" t="s">
        <v>1173</v>
      </c>
      <c r="K312" s="260">
        <v>46112.0</v>
      </c>
      <c r="L312" s="28" t="s">
        <v>50</v>
      </c>
      <c r="M312" s="226"/>
      <c r="N312" s="33" t="s">
        <v>271</v>
      </c>
      <c r="O312" s="170" t="s">
        <v>1171</v>
      </c>
      <c r="P312" s="4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</row>
    <row r="313">
      <c r="A313" s="23">
        <v>310.0</v>
      </c>
      <c r="B313" s="231">
        <v>46078.0</v>
      </c>
      <c r="C313" s="26">
        <v>38.0</v>
      </c>
      <c r="D313" s="28" t="s">
        <v>45</v>
      </c>
      <c r="E313" s="28" t="s">
        <v>94</v>
      </c>
      <c r="F313" s="28" t="s">
        <v>369</v>
      </c>
      <c r="G313" s="28" t="s">
        <v>369</v>
      </c>
      <c r="H313" s="28" t="s">
        <v>87</v>
      </c>
      <c r="I313" s="170" t="s">
        <v>1174</v>
      </c>
      <c r="J313" s="170" t="s">
        <v>1025</v>
      </c>
      <c r="K313" s="260">
        <v>46112.0</v>
      </c>
      <c r="L313" s="28" t="s">
        <v>50</v>
      </c>
      <c r="M313" s="226"/>
      <c r="N313" s="33" t="s">
        <v>271</v>
      </c>
      <c r="O313" s="170" t="s">
        <v>1171</v>
      </c>
      <c r="P313" s="4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</row>
    <row r="314">
      <c r="A314" s="23">
        <v>311.0</v>
      </c>
      <c r="B314" s="238">
        <v>46078.0</v>
      </c>
      <c r="C314" s="26">
        <v>38.0</v>
      </c>
      <c r="D314" s="28" t="s">
        <v>45</v>
      </c>
      <c r="E314" s="28" t="s">
        <v>94</v>
      </c>
      <c r="F314" s="28" t="s">
        <v>369</v>
      </c>
      <c r="G314" s="28" t="s">
        <v>369</v>
      </c>
      <c r="H314" s="28" t="s">
        <v>81</v>
      </c>
      <c r="I314" s="245" t="s">
        <v>1175</v>
      </c>
      <c r="J314" s="170" t="s">
        <v>1176</v>
      </c>
      <c r="K314" s="260">
        <v>46112.0</v>
      </c>
      <c r="L314" s="28" t="s">
        <v>76</v>
      </c>
      <c r="M314" s="226"/>
      <c r="N314" s="33" t="s">
        <v>271</v>
      </c>
      <c r="O314" s="170" t="s">
        <v>1171</v>
      </c>
      <c r="P314" s="4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</row>
    <row r="315">
      <c r="A315" s="59">
        <v>312.0</v>
      </c>
      <c r="B315" s="231">
        <v>46078.0</v>
      </c>
      <c r="C315" s="26">
        <v>38.0</v>
      </c>
      <c r="D315" s="28" t="s">
        <v>45</v>
      </c>
      <c r="E315" s="28" t="s">
        <v>94</v>
      </c>
      <c r="F315" s="28" t="s">
        <v>369</v>
      </c>
      <c r="G315" s="28" t="s">
        <v>369</v>
      </c>
      <c r="H315" s="28" t="s">
        <v>81</v>
      </c>
      <c r="I315" s="170" t="s">
        <v>1177</v>
      </c>
      <c r="J315" s="170" t="s">
        <v>1178</v>
      </c>
      <c r="K315" s="260">
        <v>46112.0</v>
      </c>
      <c r="L315" s="28" t="s">
        <v>76</v>
      </c>
      <c r="M315" s="226"/>
      <c r="N315" s="33" t="s">
        <v>271</v>
      </c>
      <c r="O315" s="170" t="s">
        <v>1171</v>
      </c>
      <c r="P315" s="4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</row>
    <row r="316">
      <c r="A316" s="23">
        <v>313.0</v>
      </c>
      <c r="B316" s="230">
        <v>46078.0</v>
      </c>
      <c r="C316" s="26">
        <v>38.0</v>
      </c>
      <c r="D316" s="28" t="s">
        <v>45</v>
      </c>
      <c r="E316" s="28" t="s">
        <v>94</v>
      </c>
      <c r="F316" s="28" t="s">
        <v>369</v>
      </c>
      <c r="G316" s="28" t="s">
        <v>369</v>
      </c>
      <c r="H316" s="28" t="s">
        <v>139</v>
      </c>
      <c r="I316" s="170" t="s">
        <v>1179</v>
      </c>
      <c r="J316" s="170" t="s">
        <v>1180</v>
      </c>
      <c r="K316" s="260">
        <v>46112.0</v>
      </c>
      <c r="L316" s="28" t="s">
        <v>50</v>
      </c>
      <c r="M316" s="226"/>
      <c r="N316" s="33" t="s">
        <v>271</v>
      </c>
      <c r="O316" s="170" t="s">
        <v>1171</v>
      </c>
      <c r="P316" s="4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</row>
    <row r="317">
      <c r="A317" s="23">
        <v>314.0</v>
      </c>
      <c r="B317" s="231">
        <v>46078.0</v>
      </c>
      <c r="C317" s="26">
        <v>38.0</v>
      </c>
      <c r="D317" s="28" t="s">
        <v>45</v>
      </c>
      <c r="E317" s="28" t="s">
        <v>94</v>
      </c>
      <c r="F317" s="28" t="s">
        <v>369</v>
      </c>
      <c r="G317" s="28" t="s">
        <v>369</v>
      </c>
      <c r="H317" s="28" t="s">
        <v>139</v>
      </c>
      <c r="I317" s="170" t="s">
        <v>1181</v>
      </c>
      <c r="J317" s="170" t="s">
        <v>1182</v>
      </c>
      <c r="K317" s="260">
        <v>46112.0</v>
      </c>
      <c r="L317" s="28" t="s">
        <v>50</v>
      </c>
      <c r="M317" s="226"/>
      <c r="N317" s="33" t="s">
        <v>271</v>
      </c>
      <c r="O317" s="170" t="s">
        <v>1171</v>
      </c>
      <c r="P317" s="4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</row>
    <row r="318">
      <c r="A318" s="23">
        <v>315.0</v>
      </c>
      <c r="B318" s="230">
        <v>46078.0</v>
      </c>
      <c r="C318" s="26">
        <v>38.0</v>
      </c>
      <c r="D318" s="28" t="s">
        <v>45</v>
      </c>
      <c r="E318" s="28" t="s">
        <v>94</v>
      </c>
      <c r="F318" s="28" t="s">
        <v>369</v>
      </c>
      <c r="G318" s="28" t="s">
        <v>369</v>
      </c>
      <c r="H318" s="28" t="s">
        <v>139</v>
      </c>
      <c r="I318" s="170" t="s">
        <v>1183</v>
      </c>
      <c r="J318" s="170" t="s">
        <v>1184</v>
      </c>
      <c r="K318" s="260">
        <v>46112.0</v>
      </c>
      <c r="L318" s="28" t="s">
        <v>76</v>
      </c>
      <c r="M318" s="226"/>
      <c r="N318" s="33" t="s">
        <v>271</v>
      </c>
      <c r="O318" s="170" t="s">
        <v>1171</v>
      </c>
      <c r="P318" s="4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</row>
    <row r="319">
      <c r="A319" s="23">
        <v>316.0</v>
      </c>
      <c r="B319" s="231">
        <v>46078.0</v>
      </c>
      <c r="C319" s="26">
        <v>38.0</v>
      </c>
      <c r="D319" s="28" t="s">
        <v>45</v>
      </c>
      <c r="E319" s="28" t="s">
        <v>94</v>
      </c>
      <c r="F319" s="28" t="s">
        <v>369</v>
      </c>
      <c r="G319" s="28" t="s">
        <v>369</v>
      </c>
      <c r="H319" s="28" t="s">
        <v>139</v>
      </c>
      <c r="I319" s="245" t="s">
        <v>1185</v>
      </c>
      <c r="J319" s="170" t="s">
        <v>1186</v>
      </c>
      <c r="K319" s="260">
        <v>46112.0</v>
      </c>
      <c r="L319" s="28" t="s">
        <v>50</v>
      </c>
      <c r="M319" s="226"/>
      <c r="N319" s="33" t="s">
        <v>271</v>
      </c>
      <c r="O319" s="170" t="s">
        <v>1171</v>
      </c>
      <c r="P319" s="4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</row>
    <row r="320">
      <c r="A320" s="59">
        <v>317.0</v>
      </c>
      <c r="B320" s="230">
        <v>46078.0</v>
      </c>
      <c r="C320" s="26">
        <v>38.0</v>
      </c>
      <c r="D320" s="28" t="s">
        <v>45</v>
      </c>
      <c r="E320" s="28" t="s">
        <v>94</v>
      </c>
      <c r="F320" s="28" t="s">
        <v>369</v>
      </c>
      <c r="G320" s="28" t="s">
        <v>369</v>
      </c>
      <c r="H320" s="28" t="s">
        <v>139</v>
      </c>
      <c r="I320" s="170" t="s">
        <v>1187</v>
      </c>
      <c r="J320" s="170" t="s">
        <v>1188</v>
      </c>
      <c r="K320" s="260">
        <v>46112.0</v>
      </c>
      <c r="L320" s="28" t="s">
        <v>50</v>
      </c>
      <c r="M320" s="226"/>
      <c r="N320" s="33" t="s">
        <v>271</v>
      </c>
      <c r="O320" s="170" t="s">
        <v>1171</v>
      </c>
      <c r="P320" s="4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</row>
    <row r="321">
      <c r="A321" s="23">
        <v>318.0</v>
      </c>
      <c r="B321" s="231">
        <v>46078.0</v>
      </c>
      <c r="C321" s="26">
        <v>38.0</v>
      </c>
      <c r="D321" s="28" t="s">
        <v>45</v>
      </c>
      <c r="E321" s="28" t="s">
        <v>94</v>
      </c>
      <c r="F321" s="28" t="s">
        <v>369</v>
      </c>
      <c r="G321" s="28" t="s">
        <v>369</v>
      </c>
      <c r="H321" s="28" t="s">
        <v>139</v>
      </c>
      <c r="I321" s="170" t="s">
        <v>1189</v>
      </c>
      <c r="J321" s="170" t="s">
        <v>1190</v>
      </c>
      <c r="K321" s="260">
        <v>46112.0</v>
      </c>
      <c r="L321" s="28" t="s">
        <v>50</v>
      </c>
      <c r="M321" s="226"/>
      <c r="N321" s="33" t="s">
        <v>271</v>
      </c>
      <c r="O321" s="170" t="s">
        <v>1171</v>
      </c>
      <c r="P321" s="4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</row>
    <row r="322">
      <c r="A322" s="23">
        <v>319.0</v>
      </c>
      <c r="B322" s="230">
        <v>46078.0</v>
      </c>
      <c r="C322" s="26">
        <v>38.0</v>
      </c>
      <c r="D322" s="28" t="s">
        <v>45</v>
      </c>
      <c r="E322" s="28" t="s">
        <v>94</v>
      </c>
      <c r="F322" s="28" t="s">
        <v>369</v>
      </c>
      <c r="G322" s="28" t="s">
        <v>369</v>
      </c>
      <c r="H322" s="28" t="s">
        <v>139</v>
      </c>
      <c r="I322" s="245" t="s">
        <v>1191</v>
      </c>
      <c r="J322" s="170" t="s">
        <v>1192</v>
      </c>
      <c r="K322" s="260">
        <v>46112.0</v>
      </c>
      <c r="L322" s="28" t="s">
        <v>50</v>
      </c>
      <c r="M322" s="226"/>
      <c r="N322" s="33" t="s">
        <v>271</v>
      </c>
      <c r="O322" s="170" t="s">
        <v>1171</v>
      </c>
      <c r="P322" s="4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</row>
    <row r="323">
      <c r="A323" s="23">
        <v>320.0</v>
      </c>
      <c r="B323" s="231">
        <v>46078.0</v>
      </c>
      <c r="C323" s="26">
        <v>38.0</v>
      </c>
      <c r="D323" s="28" t="s">
        <v>45</v>
      </c>
      <c r="E323" s="28" t="s">
        <v>94</v>
      </c>
      <c r="F323" s="28" t="s">
        <v>369</v>
      </c>
      <c r="G323" s="28" t="s">
        <v>369</v>
      </c>
      <c r="H323" s="28" t="s">
        <v>87</v>
      </c>
      <c r="I323" s="170" t="s">
        <v>1193</v>
      </c>
      <c r="J323" s="170" t="s">
        <v>1105</v>
      </c>
      <c r="K323" s="260">
        <v>46112.0</v>
      </c>
      <c r="L323" s="28" t="s">
        <v>50</v>
      </c>
      <c r="M323" s="226"/>
      <c r="N323" s="33" t="s">
        <v>271</v>
      </c>
      <c r="O323" s="170" t="s">
        <v>1171</v>
      </c>
      <c r="P323" s="4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</row>
    <row r="324">
      <c r="A324" s="23">
        <v>321.0</v>
      </c>
      <c r="B324" s="230">
        <v>46078.0</v>
      </c>
      <c r="C324" s="26">
        <v>38.0</v>
      </c>
      <c r="D324" s="28" t="s">
        <v>45</v>
      </c>
      <c r="E324" s="28" t="s">
        <v>94</v>
      </c>
      <c r="F324" s="28" t="s">
        <v>369</v>
      </c>
      <c r="G324" s="28" t="s">
        <v>369</v>
      </c>
      <c r="H324" s="28" t="s">
        <v>98</v>
      </c>
      <c r="I324" s="170" t="s">
        <v>1194</v>
      </c>
      <c r="J324" s="170" t="s">
        <v>1195</v>
      </c>
      <c r="K324" s="260">
        <v>46112.0</v>
      </c>
      <c r="L324" s="28" t="s">
        <v>50</v>
      </c>
      <c r="M324" s="226"/>
      <c r="N324" s="33" t="s">
        <v>271</v>
      </c>
      <c r="O324" s="170" t="s">
        <v>1171</v>
      </c>
      <c r="P324" s="4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</row>
    <row r="325">
      <c r="A325" s="59">
        <v>322.0</v>
      </c>
      <c r="B325" s="231">
        <v>46078.0</v>
      </c>
      <c r="C325" s="26">
        <v>38.0</v>
      </c>
      <c r="D325" s="28" t="s">
        <v>45</v>
      </c>
      <c r="E325" s="28" t="s">
        <v>94</v>
      </c>
      <c r="F325" s="28" t="s">
        <v>369</v>
      </c>
      <c r="G325" s="28" t="s">
        <v>369</v>
      </c>
      <c r="H325" s="28" t="s">
        <v>98</v>
      </c>
      <c r="I325" s="240" t="s">
        <v>1196</v>
      </c>
      <c r="J325" s="170" t="s">
        <v>1197</v>
      </c>
      <c r="K325" s="260">
        <v>46112.0</v>
      </c>
      <c r="L325" s="28" t="s">
        <v>50</v>
      </c>
      <c r="M325" s="226"/>
      <c r="N325" s="33" t="s">
        <v>271</v>
      </c>
      <c r="O325" s="170" t="s">
        <v>1171</v>
      </c>
      <c r="P325" s="4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</row>
    <row r="326">
      <c r="A326" s="23">
        <v>323.0</v>
      </c>
      <c r="B326" s="238">
        <v>46073.0</v>
      </c>
      <c r="C326" s="26">
        <v>39.0</v>
      </c>
      <c r="D326" s="28" t="s">
        <v>129</v>
      </c>
      <c r="E326" s="28" t="s">
        <v>40</v>
      </c>
      <c r="F326" s="28" t="s">
        <v>46</v>
      </c>
      <c r="G326" s="28" t="s">
        <v>46</v>
      </c>
      <c r="H326" s="28" t="s">
        <v>194</v>
      </c>
      <c r="I326" s="169" t="s">
        <v>1198</v>
      </c>
      <c r="J326" s="245" t="s">
        <v>1199</v>
      </c>
      <c r="K326" s="232">
        <v>46087.0</v>
      </c>
      <c r="L326" s="28" t="s">
        <v>50</v>
      </c>
      <c r="M326" s="226"/>
      <c r="N326" s="334" t="s">
        <v>287</v>
      </c>
      <c r="O326" s="170" t="s">
        <v>1200</v>
      </c>
      <c r="P326" s="4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</row>
    <row r="327">
      <c r="A327" s="23">
        <v>324.0</v>
      </c>
      <c r="B327" s="254">
        <v>46073.0</v>
      </c>
      <c r="C327" s="26">
        <v>39.0</v>
      </c>
      <c r="D327" s="28" t="s">
        <v>129</v>
      </c>
      <c r="E327" s="28" t="s">
        <v>40</v>
      </c>
      <c r="F327" s="28" t="s">
        <v>46</v>
      </c>
      <c r="G327" s="28" t="s">
        <v>46</v>
      </c>
      <c r="H327" s="28" t="s">
        <v>194</v>
      </c>
      <c r="I327" s="169" t="s">
        <v>1201</v>
      </c>
      <c r="J327" s="245" t="s">
        <v>1202</v>
      </c>
      <c r="K327" s="232">
        <v>46087.0</v>
      </c>
      <c r="L327" s="28" t="s">
        <v>50</v>
      </c>
      <c r="M327" s="226"/>
      <c r="N327" s="334" t="s">
        <v>287</v>
      </c>
      <c r="O327" s="170" t="s">
        <v>1200</v>
      </c>
      <c r="P327" s="4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</row>
    <row r="328">
      <c r="A328" s="23">
        <v>325.0</v>
      </c>
      <c r="B328" s="253">
        <v>46073.0</v>
      </c>
      <c r="C328" s="26">
        <v>39.0</v>
      </c>
      <c r="D328" s="28" t="s">
        <v>129</v>
      </c>
      <c r="E328" s="28" t="s">
        <v>40</v>
      </c>
      <c r="F328" s="28" t="s">
        <v>46</v>
      </c>
      <c r="G328" s="28" t="s">
        <v>46</v>
      </c>
      <c r="H328" s="28" t="s">
        <v>75</v>
      </c>
      <c r="I328" s="395" t="s">
        <v>1203</v>
      </c>
      <c r="J328" s="245" t="s">
        <v>1204</v>
      </c>
      <c r="K328" s="232">
        <v>46087.0</v>
      </c>
      <c r="L328" s="28" t="s">
        <v>50</v>
      </c>
      <c r="M328" s="226"/>
      <c r="N328" s="334" t="s">
        <v>287</v>
      </c>
      <c r="O328" s="170" t="s">
        <v>1200</v>
      </c>
      <c r="P328" s="4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</row>
    <row r="329">
      <c r="A329" s="23">
        <v>326.0</v>
      </c>
      <c r="B329" s="254">
        <v>46073.0</v>
      </c>
      <c r="C329" s="26">
        <v>39.0</v>
      </c>
      <c r="D329" s="28" t="s">
        <v>129</v>
      </c>
      <c r="E329" s="28" t="s">
        <v>40</v>
      </c>
      <c r="F329" s="28" t="s">
        <v>46</v>
      </c>
      <c r="G329" s="28" t="s">
        <v>46</v>
      </c>
      <c r="H329" s="28" t="s">
        <v>207</v>
      </c>
      <c r="I329" s="169" t="s">
        <v>1205</v>
      </c>
      <c r="J329" s="245" t="s">
        <v>1206</v>
      </c>
      <c r="K329" s="232">
        <v>46087.0</v>
      </c>
      <c r="L329" s="28" t="s">
        <v>50</v>
      </c>
      <c r="M329" s="226"/>
      <c r="N329" s="334" t="s">
        <v>287</v>
      </c>
      <c r="O329" s="170" t="s">
        <v>1200</v>
      </c>
      <c r="P329" s="4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</row>
    <row r="330">
      <c r="A330" s="59">
        <v>327.0</v>
      </c>
      <c r="B330" s="230">
        <v>46073.0</v>
      </c>
      <c r="C330" s="26">
        <v>39.0</v>
      </c>
      <c r="D330" s="28" t="s">
        <v>129</v>
      </c>
      <c r="E330" s="28" t="s">
        <v>40</v>
      </c>
      <c r="F330" s="28" t="s">
        <v>46</v>
      </c>
      <c r="G330" s="28" t="s">
        <v>46</v>
      </c>
      <c r="H330" s="28" t="s">
        <v>194</v>
      </c>
      <c r="I330" s="169" t="s">
        <v>1207</v>
      </c>
      <c r="J330" s="170" t="s">
        <v>1208</v>
      </c>
      <c r="K330" s="232">
        <v>46087.0</v>
      </c>
      <c r="L330" s="28" t="s">
        <v>50</v>
      </c>
      <c r="M330" s="226"/>
      <c r="N330" s="334" t="s">
        <v>287</v>
      </c>
      <c r="O330" s="170" t="s">
        <v>1200</v>
      </c>
      <c r="P330" s="340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</row>
    <row r="331">
      <c r="A331" s="23">
        <v>328.0</v>
      </c>
      <c r="B331" s="223">
        <v>46073.0</v>
      </c>
      <c r="C331" s="26">
        <v>39.0</v>
      </c>
      <c r="D331" s="28" t="s">
        <v>129</v>
      </c>
      <c r="E331" s="28" t="s">
        <v>40</v>
      </c>
      <c r="F331" s="28" t="s">
        <v>46</v>
      </c>
      <c r="G331" s="28" t="s">
        <v>46</v>
      </c>
      <c r="H331" s="28" t="s">
        <v>87</v>
      </c>
      <c r="I331" s="169" t="s">
        <v>1209</v>
      </c>
      <c r="J331" s="245" t="s">
        <v>1210</v>
      </c>
      <c r="K331" s="232">
        <v>46087.0</v>
      </c>
      <c r="L331" s="28" t="s">
        <v>50</v>
      </c>
      <c r="M331" s="226"/>
      <c r="N331" s="334" t="s">
        <v>287</v>
      </c>
      <c r="O331" s="170" t="s">
        <v>1200</v>
      </c>
      <c r="P331" s="340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</row>
    <row r="332">
      <c r="A332" s="23">
        <v>329.0</v>
      </c>
      <c r="B332" s="253">
        <v>46073.0</v>
      </c>
      <c r="C332" s="26">
        <v>39.0</v>
      </c>
      <c r="D332" s="28" t="s">
        <v>129</v>
      </c>
      <c r="E332" s="28" t="s">
        <v>40</v>
      </c>
      <c r="F332" s="28" t="s">
        <v>46</v>
      </c>
      <c r="G332" s="28" t="s">
        <v>46</v>
      </c>
      <c r="H332" s="28" t="s">
        <v>87</v>
      </c>
      <c r="I332" s="169" t="s">
        <v>1211</v>
      </c>
      <c r="J332" s="245" t="s">
        <v>1212</v>
      </c>
      <c r="K332" s="232">
        <v>46087.0</v>
      </c>
      <c r="L332" s="28" t="s">
        <v>50</v>
      </c>
      <c r="M332" s="226"/>
      <c r="N332" s="334" t="s">
        <v>287</v>
      </c>
      <c r="O332" s="170" t="s">
        <v>1200</v>
      </c>
      <c r="P332" s="340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</row>
    <row r="333">
      <c r="A333" s="23">
        <v>330.0</v>
      </c>
      <c r="B333" s="231">
        <v>46073.0</v>
      </c>
      <c r="C333" s="26">
        <v>39.0</v>
      </c>
      <c r="D333" s="28" t="s">
        <v>129</v>
      </c>
      <c r="E333" s="28" t="s">
        <v>40</v>
      </c>
      <c r="F333" s="28" t="s">
        <v>46</v>
      </c>
      <c r="G333" s="28" t="s">
        <v>46</v>
      </c>
      <c r="H333" s="28" t="s">
        <v>87</v>
      </c>
      <c r="I333" s="169" t="s">
        <v>1213</v>
      </c>
      <c r="J333" s="245" t="s">
        <v>460</v>
      </c>
      <c r="K333" s="232">
        <v>46087.0</v>
      </c>
      <c r="L333" s="28" t="s">
        <v>50</v>
      </c>
      <c r="M333" s="226"/>
      <c r="N333" s="334" t="s">
        <v>287</v>
      </c>
      <c r="O333" s="170" t="s">
        <v>1200</v>
      </c>
      <c r="P333" s="340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</row>
    <row r="334">
      <c r="A334" s="23">
        <v>331.0</v>
      </c>
      <c r="B334" s="230">
        <v>46073.0</v>
      </c>
      <c r="C334" s="26">
        <v>39.0</v>
      </c>
      <c r="D334" s="28" t="s">
        <v>129</v>
      </c>
      <c r="E334" s="28" t="s">
        <v>40</v>
      </c>
      <c r="F334" s="28" t="s">
        <v>46</v>
      </c>
      <c r="G334" s="28" t="s">
        <v>46</v>
      </c>
      <c r="H334" s="28" t="s">
        <v>81</v>
      </c>
      <c r="I334" s="169" t="s">
        <v>1214</v>
      </c>
      <c r="J334" s="245" t="s">
        <v>1215</v>
      </c>
      <c r="K334" s="232">
        <v>46087.0</v>
      </c>
      <c r="L334" s="28" t="s">
        <v>50</v>
      </c>
      <c r="M334" s="226"/>
      <c r="N334" s="334" t="s">
        <v>287</v>
      </c>
      <c r="O334" s="170" t="s">
        <v>1200</v>
      </c>
      <c r="P334" s="340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</row>
    <row r="335">
      <c r="A335" s="59">
        <v>332.0</v>
      </c>
      <c r="B335" s="223">
        <v>46073.0</v>
      </c>
      <c r="C335" s="26">
        <v>39.0</v>
      </c>
      <c r="D335" s="28" t="s">
        <v>129</v>
      </c>
      <c r="E335" s="28" t="s">
        <v>40</v>
      </c>
      <c r="F335" s="28" t="s">
        <v>46</v>
      </c>
      <c r="G335" s="28" t="s">
        <v>46</v>
      </c>
      <c r="H335" s="28" t="s">
        <v>233</v>
      </c>
      <c r="I335" s="169" t="s">
        <v>1216</v>
      </c>
      <c r="J335" s="170" t="s">
        <v>1217</v>
      </c>
      <c r="K335" s="232">
        <v>46087.0</v>
      </c>
      <c r="L335" s="28" t="s">
        <v>50</v>
      </c>
      <c r="M335" s="226"/>
      <c r="N335" s="334" t="s">
        <v>287</v>
      </c>
      <c r="O335" s="170" t="s">
        <v>1200</v>
      </c>
      <c r="P335" s="340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</row>
    <row r="336">
      <c r="A336" s="23">
        <v>333.0</v>
      </c>
      <c r="B336" s="230">
        <v>46073.0</v>
      </c>
      <c r="C336" s="26">
        <v>39.0</v>
      </c>
      <c r="D336" s="28" t="s">
        <v>129</v>
      </c>
      <c r="E336" s="28" t="s">
        <v>40</v>
      </c>
      <c r="F336" s="28" t="s">
        <v>46</v>
      </c>
      <c r="G336" s="28" t="s">
        <v>46</v>
      </c>
      <c r="H336" s="28" t="s">
        <v>207</v>
      </c>
      <c r="I336" s="240" t="s">
        <v>1218</v>
      </c>
      <c r="J336" s="245" t="s">
        <v>1219</v>
      </c>
      <c r="K336" s="232">
        <v>46087.0</v>
      </c>
      <c r="L336" s="28" t="s">
        <v>50</v>
      </c>
      <c r="M336" s="226"/>
      <c r="N336" s="334" t="s">
        <v>287</v>
      </c>
      <c r="O336" s="170" t="s">
        <v>1200</v>
      </c>
      <c r="P336" s="340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</row>
    <row r="337">
      <c r="A337" s="23">
        <v>334.0</v>
      </c>
      <c r="B337" s="231">
        <v>46073.0</v>
      </c>
      <c r="C337" s="26">
        <v>39.0</v>
      </c>
      <c r="D337" s="28" t="s">
        <v>129</v>
      </c>
      <c r="E337" s="28" t="s">
        <v>40</v>
      </c>
      <c r="F337" s="28" t="s">
        <v>46</v>
      </c>
      <c r="G337" s="28" t="s">
        <v>46</v>
      </c>
      <c r="H337" s="28" t="s">
        <v>194</v>
      </c>
      <c r="I337" s="240" t="s">
        <v>1220</v>
      </c>
      <c r="J337" s="396" t="s">
        <v>1221</v>
      </c>
      <c r="K337" s="232">
        <v>46087.0</v>
      </c>
      <c r="L337" s="28" t="s">
        <v>50</v>
      </c>
      <c r="M337" s="226"/>
      <c r="N337" s="334" t="s">
        <v>287</v>
      </c>
      <c r="O337" s="170" t="s">
        <v>1200</v>
      </c>
      <c r="P337" s="340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</row>
    <row r="338">
      <c r="A338" s="23">
        <v>335.0</v>
      </c>
      <c r="B338" s="230">
        <v>46073.0</v>
      </c>
      <c r="C338" s="26">
        <v>39.0</v>
      </c>
      <c r="D338" s="28" t="s">
        <v>129</v>
      </c>
      <c r="E338" s="28" t="s">
        <v>40</v>
      </c>
      <c r="F338" s="28" t="s">
        <v>46</v>
      </c>
      <c r="G338" s="28" t="s">
        <v>46</v>
      </c>
      <c r="H338" s="28" t="s">
        <v>194</v>
      </c>
      <c r="I338" s="169" t="s">
        <v>1222</v>
      </c>
      <c r="J338" s="245" t="s">
        <v>1131</v>
      </c>
      <c r="K338" s="232">
        <v>46087.0</v>
      </c>
      <c r="L338" s="28" t="s">
        <v>50</v>
      </c>
      <c r="M338" s="226"/>
      <c r="N338" s="334" t="s">
        <v>287</v>
      </c>
      <c r="O338" s="170" t="s">
        <v>1200</v>
      </c>
      <c r="P338" s="340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</row>
    <row r="339">
      <c r="A339" s="23">
        <v>336.0</v>
      </c>
      <c r="B339" s="231">
        <v>46073.0</v>
      </c>
      <c r="C339" s="26">
        <v>39.0</v>
      </c>
      <c r="D339" s="28" t="s">
        <v>129</v>
      </c>
      <c r="E339" s="28" t="s">
        <v>40</v>
      </c>
      <c r="F339" s="28" t="s">
        <v>46</v>
      </c>
      <c r="G339" s="28" t="s">
        <v>46</v>
      </c>
      <c r="H339" s="28" t="s">
        <v>207</v>
      </c>
      <c r="I339" s="169" t="s">
        <v>1223</v>
      </c>
      <c r="J339" s="245" t="s">
        <v>1224</v>
      </c>
      <c r="K339" s="232">
        <v>46087.0</v>
      </c>
      <c r="L339" s="28" t="s">
        <v>50</v>
      </c>
      <c r="M339" s="226"/>
      <c r="N339" s="334" t="s">
        <v>287</v>
      </c>
      <c r="O339" s="170" t="s">
        <v>1200</v>
      </c>
      <c r="P339" s="340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</row>
    <row r="340">
      <c r="A340" s="59">
        <v>337.0</v>
      </c>
      <c r="B340" s="230">
        <v>46073.0</v>
      </c>
      <c r="C340" s="26">
        <v>39.0</v>
      </c>
      <c r="D340" s="28" t="s">
        <v>129</v>
      </c>
      <c r="E340" s="28" t="s">
        <v>40</v>
      </c>
      <c r="F340" s="28" t="s">
        <v>46</v>
      </c>
      <c r="G340" s="28" t="s">
        <v>46</v>
      </c>
      <c r="H340" s="28" t="s">
        <v>43</v>
      </c>
      <c r="I340" s="169" t="s">
        <v>1225</v>
      </c>
      <c r="J340" s="245" t="s">
        <v>1226</v>
      </c>
      <c r="K340" s="232">
        <v>46087.0</v>
      </c>
      <c r="L340" s="28" t="s">
        <v>50</v>
      </c>
      <c r="M340" s="226"/>
      <c r="N340" s="334" t="s">
        <v>287</v>
      </c>
      <c r="O340" s="170" t="s">
        <v>1200</v>
      </c>
      <c r="P340" s="340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</row>
    <row r="341">
      <c r="A341" s="23">
        <v>338.0</v>
      </c>
      <c r="B341" s="231">
        <v>46073.0</v>
      </c>
      <c r="C341" s="26">
        <v>39.0</v>
      </c>
      <c r="D341" s="28" t="s">
        <v>129</v>
      </c>
      <c r="E341" s="28" t="s">
        <v>40</v>
      </c>
      <c r="F341" s="28" t="s">
        <v>46</v>
      </c>
      <c r="G341" s="28" t="s">
        <v>46</v>
      </c>
      <c r="H341" s="28" t="s">
        <v>43</v>
      </c>
      <c r="I341" s="169" t="s">
        <v>1227</v>
      </c>
      <c r="J341" s="245" t="s">
        <v>1228</v>
      </c>
      <c r="K341" s="232">
        <v>46087.0</v>
      </c>
      <c r="L341" s="28" t="s">
        <v>50</v>
      </c>
      <c r="M341" s="226"/>
      <c r="N341" s="334" t="s">
        <v>287</v>
      </c>
      <c r="O341" s="170" t="s">
        <v>1200</v>
      </c>
      <c r="P341" s="340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</row>
    <row r="342">
      <c r="A342" s="23">
        <v>339.0</v>
      </c>
      <c r="B342" s="230">
        <v>46073.0</v>
      </c>
      <c r="C342" s="26">
        <v>39.0</v>
      </c>
      <c r="D342" s="28" t="s">
        <v>129</v>
      </c>
      <c r="E342" s="28" t="s">
        <v>40</v>
      </c>
      <c r="F342" s="28" t="s">
        <v>46</v>
      </c>
      <c r="G342" s="28" t="s">
        <v>46</v>
      </c>
      <c r="H342" s="28" t="s">
        <v>43</v>
      </c>
      <c r="I342" s="169" t="s">
        <v>1229</v>
      </c>
      <c r="J342" s="245" t="s">
        <v>1133</v>
      </c>
      <c r="K342" s="232">
        <v>46087.0</v>
      </c>
      <c r="L342" s="28" t="s">
        <v>50</v>
      </c>
      <c r="M342" s="226"/>
      <c r="N342" s="334" t="s">
        <v>287</v>
      </c>
      <c r="O342" s="170" t="s">
        <v>1200</v>
      </c>
      <c r="P342" s="340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</row>
    <row r="343">
      <c r="A343" s="23">
        <v>340.0</v>
      </c>
      <c r="B343" s="231">
        <v>46073.0</v>
      </c>
      <c r="C343" s="26">
        <v>39.0</v>
      </c>
      <c r="D343" s="28" t="s">
        <v>129</v>
      </c>
      <c r="E343" s="28" t="s">
        <v>40</v>
      </c>
      <c r="F343" s="28" t="s">
        <v>46</v>
      </c>
      <c r="G343" s="28" t="s">
        <v>46</v>
      </c>
      <c r="H343" s="28" t="s">
        <v>194</v>
      </c>
      <c r="I343" s="169" t="s">
        <v>1230</v>
      </c>
      <c r="J343" s="245" t="s">
        <v>1231</v>
      </c>
      <c r="K343" s="232">
        <v>46087.0</v>
      </c>
      <c r="L343" s="28" t="s">
        <v>50</v>
      </c>
      <c r="M343" s="226"/>
      <c r="N343" s="334" t="s">
        <v>287</v>
      </c>
      <c r="O343" s="170" t="s">
        <v>1200</v>
      </c>
      <c r="P343" s="340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</row>
    <row r="344">
      <c r="A344" s="23">
        <v>341.0</v>
      </c>
      <c r="B344" s="230">
        <v>46077.0</v>
      </c>
      <c r="C344" s="26">
        <v>40.0</v>
      </c>
      <c r="D344" s="28" t="s">
        <v>39</v>
      </c>
      <c r="E344" s="28" t="s">
        <v>94</v>
      </c>
      <c r="F344" s="28" t="s">
        <v>1232</v>
      </c>
      <c r="G344" s="28" t="s">
        <v>1233</v>
      </c>
      <c r="H344" s="28" t="s">
        <v>207</v>
      </c>
      <c r="I344" s="170" t="s">
        <v>1234</v>
      </c>
      <c r="J344" s="245" t="s">
        <v>1235</v>
      </c>
      <c r="K344" s="264" t="s">
        <v>1236</v>
      </c>
      <c r="L344" s="28" t="s">
        <v>50</v>
      </c>
      <c r="M344" s="226"/>
      <c r="N344" s="33" t="s">
        <v>284</v>
      </c>
      <c r="O344" s="36" t="s">
        <v>1237</v>
      </c>
      <c r="P344" s="4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</row>
    <row r="345">
      <c r="A345" s="59">
        <v>342.0</v>
      </c>
      <c r="B345" s="231">
        <v>46077.0</v>
      </c>
      <c r="C345" s="26">
        <v>40.0</v>
      </c>
      <c r="D345" s="28" t="s">
        <v>39</v>
      </c>
      <c r="E345" s="28" t="s">
        <v>94</v>
      </c>
      <c r="F345" s="28" t="s">
        <v>1232</v>
      </c>
      <c r="G345" s="28" t="s">
        <v>1233</v>
      </c>
      <c r="H345" s="28" t="s">
        <v>207</v>
      </c>
      <c r="I345" s="245" t="s">
        <v>1238</v>
      </c>
      <c r="J345" s="245" t="s">
        <v>1239</v>
      </c>
      <c r="K345" s="264" t="s">
        <v>1236</v>
      </c>
      <c r="L345" s="28" t="s">
        <v>50</v>
      </c>
      <c r="M345" s="226"/>
      <c r="N345" s="33" t="s">
        <v>284</v>
      </c>
      <c r="O345" s="170" t="s">
        <v>1237</v>
      </c>
      <c r="P345" s="4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</row>
    <row r="346">
      <c r="A346" s="23">
        <v>343.0</v>
      </c>
      <c r="B346" s="238">
        <v>46077.0</v>
      </c>
      <c r="C346" s="26">
        <v>40.0</v>
      </c>
      <c r="D346" s="28" t="s">
        <v>39</v>
      </c>
      <c r="E346" s="28" t="s">
        <v>94</v>
      </c>
      <c r="F346" s="28" t="s">
        <v>1232</v>
      </c>
      <c r="G346" s="28" t="s">
        <v>1233</v>
      </c>
      <c r="H346" s="28" t="s">
        <v>43</v>
      </c>
      <c r="I346" s="245" t="s">
        <v>1240</v>
      </c>
      <c r="J346" s="245" t="s">
        <v>555</v>
      </c>
      <c r="K346" s="264" t="s">
        <v>1236</v>
      </c>
      <c r="L346" s="28" t="s">
        <v>50</v>
      </c>
      <c r="M346" s="226"/>
      <c r="N346" s="33" t="s">
        <v>284</v>
      </c>
      <c r="O346" s="170" t="s">
        <v>1237</v>
      </c>
      <c r="P346" s="4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</row>
    <row r="347">
      <c r="A347" s="23">
        <v>344.0</v>
      </c>
      <c r="B347" s="231">
        <v>46077.0</v>
      </c>
      <c r="C347" s="26">
        <v>41.0</v>
      </c>
      <c r="D347" s="28" t="s">
        <v>111</v>
      </c>
      <c r="E347" s="28" t="s">
        <v>94</v>
      </c>
      <c r="F347" s="28" t="s">
        <v>1232</v>
      </c>
      <c r="G347" s="28" t="s">
        <v>1233</v>
      </c>
      <c r="H347" s="28" t="s">
        <v>75</v>
      </c>
      <c r="I347" s="169" t="s">
        <v>1241</v>
      </c>
      <c r="J347" s="170" t="s">
        <v>416</v>
      </c>
      <c r="K347" s="348" t="s">
        <v>1242</v>
      </c>
      <c r="L347" s="28" t="s">
        <v>76</v>
      </c>
      <c r="M347" s="226"/>
      <c r="N347" s="33" t="s">
        <v>284</v>
      </c>
      <c r="O347" s="245" t="s">
        <v>1243</v>
      </c>
      <c r="P347" s="4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</row>
    <row r="348">
      <c r="A348" s="23">
        <v>345.0</v>
      </c>
      <c r="B348" s="230">
        <v>46077.0</v>
      </c>
      <c r="C348" s="26">
        <v>41.0</v>
      </c>
      <c r="D348" s="28" t="s">
        <v>111</v>
      </c>
      <c r="E348" s="28" t="s">
        <v>94</v>
      </c>
      <c r="F348" s="28" t="s">
        <v>1232</v>
      </c>
      <c r="G348" s="28" t="s">
        <v>1233</v>
      </c>
      <c r="H348" s="28" t="s">
        <v>81</v>
      </c>
      <c r="I348" s="240" t="s">
        <v>1244</v>
      </c>
      <c r="J348" s="170" t="s">
        <v>1245</v>
      </c>
      <c r="K348" s="348" t="s">
        <v>1242</v>
      </c>
      <c r="L348" s="28" t="s">
        <v>50</v>
      </c>
      <c r="M348" s="226"/>
      <c r="N348" s="33" t="s">
        <v>284</v>
      </c>
      <c r="O348" s="245" t="s">
        <v>1243</v>
      </c>
      <c r="P348" s="4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</row>
    <row r="349">
      <c r="A349" s="23">
        <v>346.0</v>
      </c>
      <c r="B349" s="223">
        <v>46077.0</v>
      </c>
      <c r="C349" s="26">
        <v>41.0</v>
      </c>
      <c r="D349" s="28" t="s">
        <v>111</v>
      </c>
      <c r="E349" s="28" t="s">
        <v>94</v>
      </c>
      <c r="F349" s="28" t="s">
        <v>1232</v>
      </c>
      <c r="G349" s="28" t="s">
        <v>1233</v>
      </c>
      <c r="H349" s="28" t="s">
        <v>81</v>
      </c>
      <c r="I349" s="240" t="s">
        <v>1246</v>
      </c>
      <c r="J349" s="170" t="s">
        <v>1247</v>
      </c>
      <c r="K349" s="348" t="s">
        <v>1242</v>
      </c>
      <c r="L349" s="28" t="s">
        <v>76</v>
      </c>
      <c r="M349" s="226"/>
      <c r="N349" s="33" t="s">
        <v>284</v>
      </c>
      <c r="O349" s="245" t="s">
        <v>1243</v>
      </c>
      <c r="P349" s="4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</row>
    <row r="350">
      <c r="A350" s="59">
        <v>347.0</v>
      </c>
      <c r="B350" s="230">
        <v>46077.0</v>
      </c>
      <c r="C350" s="26">
        <v>41.0</v>
      </c>
      <c r="D350" s="28" t="s">
        <v>111</v>
      </c>
      <c r="E350" s="28" t="s">
        <v>94</v>
      </c>
      <c r="F350" s="28" t="s">
        <v>1232</v>
      </c>
      <c r="G350" s="28" t="s">
        <v>1233</v>
      </c>
      <c r="H350" s="28" t="s">
        <v>194</v>
      </c>
      <c r="I350" s="240" t="s">
        <v>1248</v>
      </c>
      <c r="J350" s="170" t="s">
        <v>1249</v>
      </c>
      <c r="K350" s="348" t="s">
        <v>1242</v>
      </c>
      <c r="L350" s="28" t="s">
        <v>50</v>
      </c>
      <c r="M350" s="226"/>
      <c r="N350" s="33" t="s">
        <v>284</v>
      </c>
      <c r="O350" s="245" t="s">
        <v>1243</v>
      </c>
      <c r="P350" s="4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</row>
    <row r="351">
      <c r="A351" s="23">
        <v>348.0</v>
      </c>
      <c r="B351" s="231">
        <v>46077.0</v>
      </c>
      <c r="C351" s="26">
        <v>41.0</v>
      </c>
      <c r="D351" s="28" t="s">
        <v>111</v>
      </c>
      <c r="E351" s="28" t="s">
        <v>94</v>
      </c>
      <c r="F351" s="28" t="s">
        <v>1232</v>
      </c>
      <c r="G351" s="28" t="s">
        <v>1233</v>
      </c>
      <c r="H351" s="28" t="s">
        <v>139</v>
      </c>
      <c r="I351" s="240" t="s">
        <v>1250</v>
      </c>
      <c r="J351" s="245" t="s">
        <v>283</v>
      </c>
      <c r="K351" s="348" t="s">
        <v>1242</v>
      </c>
      <c r="L351" s="28" t="s">
        <v>50</v>
      </c>
      <c r="M351" s="226"/>
      <c r="N351" s="33" t="s">
        <v>284</v>
      </c>
      <c r="O351" s="245" t="s">
        <v>1243</v>
      </c>
      <c r="P351" s="4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</row>
    <row r="352">
      <c r="A352" s="23">
        <v>349.0</v>
      </c>
      <c r="B352" s="230">
        <v>46077.0</v>
      </c>
      <c r="C352" s="26">
        <v>41.0</v>
      </c>
      <c r="D352" s="28" t="s">
        <v>111</v>
      </c>
      <c r="E352" s="28" t="s">
        <v>94</v>
      </c>
      <c r="F352" s="28" t="s">
        <v>1232</v>
      </c>
      <c r="G352" s="28" t="s">
        <v>1233</v>
      </c>
      <c r="H352" s="28" t="s">
        <v>87</v>
      </c>
      <c r="I352" s="170" t="s">
        <v>1251</v>
      </c>
      <c r="J352" s="245" t="s">
        <v>1252</v>
      </c>
      <c r="K352" s="348" t="s">
        <v>1242</v>
      </c>
      <c r="L352" s="28" t="s">
        <v>50</v>
      </c>
      <c r="M352" s="226"/>
      <c r="N352" s="33" t="s">
        <v>284</v>
      </c>
      <c r="O352" s="245" t="s">
        <v>1243</v>
      </c>
      <c r="P352" s="4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</row>
    <row r="353">
      <c r="A353" s="23">
        <v>350.0</v>
      </c>
      <c r="B353" s="231">
        <v>46077.0</v>
      </c>
      <c r="C353" s="26">
        <v>41.0</v>
      </c>
      <c r="D353" s="28" t="s">
        <v>111</v>
      </c>
      <c r="E353" s="28" t="s">
        <v>94</v>
      </c>
      <c r="F353" s="28" t="s">
        <v>1232</v>
      </c>
      <c r="G353" s="28" t="s">
        <v>1233</v>
      </c>
      <c r="H353" s="28" t="s">
        <v>75</v>
      </c>
      <c r="I353" s="169" t="s">
        <v>1253</v>
      </c>
      <c r="J353" s="245" t="s">
        <v>1254</v>
      </c>
      <c r="K353" s="348" t="s">
        <v>1242</v>
      </c>
      <c r="L353" s="28" t="s">
        <v>76</v>
      </c>
      <c r="M353" s="226"/>
      <c r="N353" s="33" t="s">
        <v>284</v>
      </c>
      <c r="O353" s="245" t="s">
        <v>1243</v>
      </c>
      <c r="P353" s="4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</row>
    <row r="354">
      <c r="A354" s="23">
        <v>351.0</v>
      </c>
      <c r="B354" s="230">
        <v>46080.0</v>
      </c>
      <c r="C354" s="26">
        <v>41.0</v>
      </c>
      <c r="D354" s="28" t="s">
        <v>111</v>
      </c>
      <c r="E354" s="28" t="s">
        <v>94</v>
      </c>
      <c r="F354" s="28" t="s">
        <v>1232</v>
      </c>
      <c r="G354" s="28" t="s">
        <v>1233</v>
      </c>
      <c r="H354" s="28" t="s">
        <v>75</v>
      </c>
      <c r="I354" s="170" t="s">
        <v>1255</v>
      </c>
      <c r="J354" s="245" t="s">
        <v>1254</v>
      </c>
      <c r="K354" s="348" t="s">
        <v>1242</v>
      </c>
      <c r="L354" s="28" t="s">
        <v>76</v>
      </c>
      <c r="M354" s="226"/>
      <c r="N354" s="33" t="s">
        <v>284</v>
      </c>
      <c r="O354" s="245" t="s">
        <v>1243</v>
      </c>
      <c r="P354" s="4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</row>
    <row r="355">
      <c r="A355" s="59">
        <v>352.0</v>
      </c>
      <c r="B355" s="231">
        <v>46080.0</v>
      </c>
      <c r="C355" s="26">
        <v>41.0</v>
      </c>
      <c r="D355" s="28" t="s">
        <v>111</v>
      </c>
      <c r="E355" s="28" t="s">
        <v>94</v>
      </c>
      <c r="F355" s="28" t="s">
        <v>1232</v>
      </c>
      <c r="G355" s="28" t="s">
        <v>1233</v>
      </c>
      <c r="H355" s="28" t="s">
        <v>87</v>
      </c>
      <c r="I355" s="169" t="s">
        <v>1256</v>
      </c>
      <c r="J355" s="170" t="s">
        <v>1257</v>
      </c>
      <c r="K355" s="348" t="s">
        <v>1242</v>
      </c>
      <c r="L355" s="28" t="s">
        <v>50</v>
      </c>
      <c r="M355" s="226"/>
      <c r="N355" s="33" t="s">
        <v>284</v>
      </c>
      <c r="O355" s="245" t="s">
        <v>1243</v>
      </c>
      <c r="P355" s="4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</row>
    <row r="356">
      <c r="A356" s="23">
        <v>353.0</v>
      </c>
      <c r="B356" s="238">
        <v>46080.0</v>
      </c>
      <c r="C356" s="26">
        <v>41.0</v>
      </c>
      <c r="D356" s="28" t="s">
        <v>111</v>
      </c>
      <c r="E356" s="28" t="s">
        <v>94</v>
      </c>
      <c r="F356" s="28" t="s">
        <v>1232</v>
      </c>
      <c r="G356" s="28" t="s">
        <v>1233</v>
      </c>
      <c r="H356" s="28" t="s">
        <v>75</v>
      </c>
      <c r="I356" s="169" t="s">
        <v>1258</v>
      </c>
      <c r="J356" s="170" t="s">
        <v>1178</v>
      </c>
      <c r="K356" s="348" t="s">
        <v>1242</v>
      </c>
      <c r="L356" s="28" t="s">
        <v>76</v>
      </c>
      <c r="M356" s="226"/>
      <c r="N356" s="33" t="s">
        <v>284</v>
      </c>
      <c r="O356" s="245" t="s">
        <v>1243</v>
      </c>
      <c r="P356" s="4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</row>
    <row r="357">
      <c r="A357" s="23">
        <v>354.0</v>
      </c>
      <c r="B357" s="231">
        <v>46077.0</v>
      </c>
      <c r="C357" s="26">
        <v>42.0</v>
      </c>
      <c r="D357" s="28" t="s">
        <v>45</v>
      </c>
      <c r="E357" s="28" t="s">
        <v>94</v>
      </c>
      <c r="F357" s="28" t="s">
        <v>1232</v>
      </c>
      <c r="G357" s="28" t="s">
        <v>1233</v>
      </c>
      <c r="H357" s="394"/>
      <c r="I357" s="169" t="s">
        <v>1259</v>
      </c>
      <c r="J357" s="170" t="s">
        <v>1260</v>
      </c>
      <c r="K357" s="382">
        <v>46084.0</v>
      </c>
      <c r="L357" s="28" t="s">
        <v>50</v>
      </c>
      <c r="M357" s="226"/>
      <c r="N357" s="33" t="s">
        <v>284</v>
      </c>
      <c r="O357" s="386" t="s">
        <v>1112</v>
      </c>
      <c r="P357" s="4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</row>
    <row r="358">
      <c r="A358" s="23">
        <v>355.0</v>
      </c>
      <c r="B358" s="230">
        <v>46077.0</v>
      </c>
      <c r="C358" s="26">
        <v>42.0</v>
      </c>
      <c r="D358" s="28" t="s">
        <v>45</v>
      </c>
      <c r="E358" s="28" t="s">
        <v>94</v>
      </c>
      <c r="F358" s="28" t="s">
        <v>1232</v>
      </c>
      <c r="G358" s="28" t="s">
        <v>1233</v>
      </c>
      <c r="H358" s="28" t="s">
        <v>98</v>
      </c>
      <c r="I358" s="169" t="s">
        <v>1261</v>
      </c>
      <c r="J358" s="245" t="s">
        <v>1262</v>
      </c>
      <c r="K358" s="382">
        <v>46084.0</v>
      </c>
      <c r="L358" s="28" t="s">
        <v>50</v>
      </c>
      <c r="M358" s="226"/>
      <c r="N358" s="33" t="s">
        <v>284</v>
      </c>
      <c r="O358" s="386" t="s">
        <v>1112</v>
      </c>
      <c r="P358" s="4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</row>
    <row r="359">
      <c r="A359" s="23">
        <v>356.0</v>
      </c>
      <c r="B359" s="231">
        <v>46077.0</v>
      </c>
      <c r="C359" s="26">
        <v>42.0</v>
      </c>
      <c r="D359" s="28" t="s">
        <v>45</v>
      </c>
      <c r="E359" s="28" t="s">
        <v>94</v>
      </c>
      <c r="F359" s="28" t="s">
        <v>1232</v>
      </c>
      <c r="G359" s="28" t="s">
        <v>1233</v>
      </c>
      <c r="H359" s="28" t="s">
        <v>98</v>
      </c>
      <c r="I359" s="240" t="s">
        <v>1263</v>
      </c>
      <c r="J359" s="245" t="s">
        <v>1264</v>
      </c>
      <c r="K359" s="382">
        <v>46084.0</v>
      </c>
      <c r="L359" s="28" t="s">
        <v>50</v>
      </c>
      <c r="M359" s="226"/>
      <c r="N359" s="33" t="s">
        <v>284</v>
      </c>
      <c r="O359" s="386" t="s">
        <v>1112</v>
      </c>
      <c r="P359" s="4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</row>
    <row r="360">
      <c r="A360" s="59">
        <v>357.0</v>
      </c>
      <c r="B360" s="230">
        <v>46077.0</v>
      </c>
      <c r="C360" s="26">
        <v>42.0</v>
      </c>
      <c r="D360" s="28" t="s">
        <v>45</v>
      </c>
      <c r="E360" s="28" t="s">
        <v>94</v>
      </c>
      <c r="F360" s="28" t="s">
        <v>1232</v>
      </c>
      <c r="G360" s="28" t="s">
        <v>1233</v>
      </c>
      <c r="H360" s="28" t="s">
        <v>98</v>
      </c>
      <c r="I360" s="397" t="s">
        <v>1265</v>
      </c>
      <c r="J360" s="245" t="s">
        <v>1266</v>
      </c>
      <c r="K360" s="382">
        <v>46084.0</v>
      </c>
      <c r="L360" s="28" t="s">
        <v>50</v>
      </c>
      <c r="M360" s="226"/>
      <c r="N360" s="33" t="s">
        <v>284</v>
      </c>
      <c r="O360" s="386" t="s">
        <v>1112</v>
      </c>
      <c r="P360" s="4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</row>
    <row r="361">
      <c r="A361" s="23">
        <v>358.0</v>
      </c>
      <c r="B361" s="231">
        <v>46077.0</v>
      </c>
      <c r="C361" s="26">
        <v>42.0</v>
      </c>
      <c r="D361" s="28" t="s">
        <v>45</v>
      </c>
      <c r="E361" s="28" t="s">
        <v>94</v>
      </c>
      <c r="F361" s="28" t="s">
        <v>1232</v>
      </c>
      <c r="G361" s="28" t="s">
        <v>1233</v>
      </c>
      <c r="H361" s="28" t="s">
        <v>43</v>
      </c>
      <c r="I361" s="240" t="s">
        <v>1267</v>
      </c>
      <c r="J361" s="245" t="s">
        <v>501</v>
      </c>
      <c r="K361" s="382">
        <v>46084.0</v>
      </c>
      <c r="L361" s="28" t="s">
        <v>50</v>
      </c>
      <c r="M361" s="226"/>
      <c r="N361" s="33" t="s">
        <v>284</v>
      </c>
      <c r="O361" s="386" t="s">
        <v>1112</v>
      </c>
      <c r="P361" s="4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</row>
    <row r="362">
      <c r="A362" s="23">
        <v>359.0</v>
      </c>
      <c r="B362" s="230">
        <v>46077.0</v>
      </c>
      <c r="C362" s="26">
        <v>42.0</v>
      </c>
      <c r="D362" s="28" t="s">
        <v>45</v>
      </c>
      <c r="E362" s="28" t="s">
        <v>94</v>
      </c>
      <c r="F362" s="28" t="s">
        <v>1232</v>
      </c>
      <c r="G362" s="28" t="s">
        <v>1233</v>
      </c>
      <c r="H362" s="28" t="s">
        <v>87</v>
      </c>
      <c r="I362" s="169" t="s">
        <v>1268</v>
      </c>
      <c r="J362" s="245" t="s">
        <v>492</v>
      </c>
      <c r="K362" s="382">
        <v>46084.0</v>
      </c>
      <c r="L362" s="28" t="s">
        <v>50</v>
      </c>
      <c r="M362" s="226"/>
      <c r="N362" s="33" t="s">
        <v>284</v>
      </c>
      <c r="O362" s="386" t="s">
        <v>1112</v>
      </c>
      <c r="P362" s="4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</row>
    <row r="363">
      <c r="A363" s="23">
        <v>360.0</v>
      </c>
      <c r="B363" s="231">
        <v>46077.0</v>
      </c>
      <c r="C363" s="26">
        <v>42.0</v>
      </c>
      <c r="D363" s="28" t="s">
        <v>45</v>
      </c>
      <c r="E363" s="28" t="s">
        <v>94</v>
      </c>
      <c r="F363" s="28" t="s">
        <v>1232</v>
      </c>
      <c r="G363" s="28" t="s">
        <v>1233</v>
      </c>
      <c r="H363" s="28" t="s">
        <v>194</v>
      </c>
      <c r="I363" s="245" t="s">
        <v>1269</v>
      </c>
      <c r="J363" s="245" t="s">
        <v>501</v>
      </c>
      <c r="K363" s="382">
        <v>46084.0</v>
      </c>
      <c r="L363" s="28" t="s">
        <v>50</v>
      </c>
      <c r="M363" s="226"/>
      <c r="N363" s="33" t="s">
        <v>284</v>
      </c>
      <c r="O363" s="386" t="s">
        <v>1112</v>
      </c>
      <c r="P363" s="4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</row>
    <row r="364">
      <c r="A364" s="23">
        <v>361.0</v>
      </c>
      <c r="B364" s="230">
        <v>46077.0</v>
      </c>
      <c r="C364" s="26">
        <v>42.0</v>
      </c>
      <c r="D364" s="28" t="s">
        <v>45</v>
      </c>
      <c r="E364" s="28" t="s">
        <v>94</v>
      </c>
      <c r="F364" s="28" t="s">
        <v>1232</v>
      </c>
      <c r="G364" s="28" t="s">
        <v>1233</v>
      </c>
      <c r="H364" s="28" t="s">
        <v>233</v>
      </c>
      <c r="I364" s="240" t="s">
        <v>1270</v>
      </c>
      <c r="J364" s="245" t="s">
        <v>501</v>
      </c>
      <c r="K364" s="382">
        <v>46084.0</v>
      </c>
      <c r="L364" s="28" t="s">
        <v>50</v>
      </c>
      <c r="M364" s="226"/>
      <c r="N364" s="33" t="s">
        <v>284</v>
      </c>
      <c r="O364" s="386" t="s">
        <v>1112</v>
      </c>
      <c r="P364" s="4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</row>
    <row r="365">
      <c r="A365" s="59">
        <v>362.0</v>
      </c>
      <c r="B365" s="231">
        <v>46077.0</v>
      </c>
      <c r="C365" s="26">
        <v>42.0</v>
      </c>
      <c r="D365" s="28" t="s">
        <v>45</v>
      </c>
      <c r="E365" s="28" t="s">
        <v>94</v>
      </c>
      <c r="F365" s="28" t="s">
        <v>1232</v>
      </c>
      <c r="G365" s="28" t="s">
        <v>1233</v>
      </c>
      <c r="H365" s="28" t="s">
        <v>207</v>
      </c>
      <c r="I365" s="240" t="s">
        <v>1271</v>
      </c>
      <c r="J365" s="245" t="s">
        <v>501</v>
      </c>
      <c r="K365" s="382">
        <v>46084.0</v>
      </c>
      <c r="L365" s="28" t="s">
        <v>50</v>
      </c>
      <c r="M365" s="226"/>
      <c r="N365" s="33" t="s">
        <v>284</v>
      </c>
      <c r="O365" s="386" t="s">
        <v>1112</v>
      </c>
      <c r="P365" s="4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</row>
    <row r="366">
      <c r="A366" s="23">
        <v>363.0</v>
      </c>
      <c r="B366" s="230">
        <v>46077.0</v>
      </c>
      <c r="C366" s="26">
        <v>42.0</v>
      </c>
      <c r="D366" s="28" t="s">
        <v>45</v>
      </c>
      <c r="E366" s="28" t="s">
        <v>94</v>
      </c>
      <c r="F366" s="28" t="s">
        <v>1232</v>
      </c>
      <c r="G366" s="28" t="s">
        <v>1233</v>
      </c>
      <c r="H366" s="28" t="s">
        <v>233</v>
      </c>
      <c r="I366" s="240" t="s">
        <v>1272</v>
      </c>
      <c r="J366" s="170" t="s">
        <v>1273</v>
      </c>
      <c r="K366" s="382">
        <v>46084.0</v>
      </c>
      <c r="L366" s="28" t="s">
        <v>50</v>
      </c>
      <c r="M366" s="226"/>
      <c r="N366" s="33" t="s">
        <v>284</v>
      </c>
      <c r="O366" s="386" t="s">
        <v>1112</v>
      </c>
      <c r="P366" s="4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</row>
    <row r="367">
      <c r="A367" s="23">
        <v>364.0</v>
      </c>
      <c r="B367" s="231">
        <v>46077.0</v>
      </c>
      <c r="C367" s="26">
        <v>42.0</v>
      </c>
      <c r="D367" s="28" t="s">
        <v>45</v>
      </c>
      <c r="E367" s="28" t="s">
        <v>94</v>
      </c>
      <c r="F367" s="28" t="s">
        <v>1232</v>
      </c>
      <c r="G367" s="28" t="s">
        <v>1233</v>
      </c>
      <c r="H367" s="28" t="s">
        <v>233</v>
      </c>
      <c r="I367" s="240" t="s">
        <v>1274</v>
      </c>
      <c r="J367" s="170" t="s">
        <v>1273</v>
      </c>
      <c r="K367" s="382">
        <v>46084.0</v>
      </c>
      <c r="L367" s="28" t="s">
        <v>50</v>
      </c>
      <c r="M367" s="226"/>
      <c r="N367" s="33" t="s">
        <v>284</v>
      </c>
      <c r="O367" s="386" t="s">
        <v>1112</v>
      </c>
      <c r="P367" s="4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</row>
    <row r="368">
      <c r="A368" s="23">
        <v>365.0</v>
      </c>
      <c r="B368" s="230">
        <v>46077.0</v>
      </c>
      <c r="C368" s="26">
        <v>42.0</v>
      </c>
      <c r="D368" s="28" t="s">
        <v>45</v>
      </c>
      <c r="E368" s="28" t="s">
        <v>94</v>
      </c>
      <c r="F368" s="28" t="s">
        <v>1232</v>
      </c>
      <c r="G368" s="28" t="s">
        <v>1233</v>
      </c>
      <c r="H368" s="28" t="s">
        <v>233</v>
      </c>
      <c r="I368" s="240" t="s">
        <v>1275</v>
      </c>
      <c r="J368" s="170" t="s">
        <v>1276</v>
      </c>
      <c r="K368" s="382">
        <v>46084.0</v>
      </c>
      <c r="L368" s="28" t="s">
        <v>50</v>
      </c>
      <c r="M368" s="226"/>
      <c r="N368" s="33" t="s">
        <v>284</v>
      </c>
      <c r="O368" s="386" t="s">
        <v>1112</v>
      </c>
      <c r="P368" s="4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</row>
    <row r="369">
      <c r="A369" s="23">
        <v>366.0</v>
      </c>
      <c r="B369" s="231">
        <v>46077.0</v>
      </c>
      <c r="C369" s="26">
        <v>42.0</v>
      </c>
      <c r="D369" s="28" t="s">
        <v>45</v>
      </c>
      <c r="E369" s="28" t="s">
        <v>94</v>
      </c>
      <c r="F369" s="28" t="s">
        <v>1232</v>
      </c>
      <c r="G369" s="28" t="s">
        <v>1233</v>
      </c>
      <c r="H369" s="28" t="s">
        <v>233</v>
      </c>
      <c r="I369" s="245" t="s">
        <v>1277</v>
      </c>
      <c r="J369" s="170" t="s">
        <v>1278</v>
      </c>
      <c r="K369" s="382">
        <v>46084.0</v>
      </c>
      <c r="L369" s="28" t="s">
        <v>50</v>
      </c>
      <c r="M369" s="226"/>
      <c r="N369" s="33" t="s">
        <v>284</v>
      </c>
      <c r="O369" s="386" t="s">
        <v>1112</v>
      </c>
      <c r="P369" s="4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</row>
    <row r="370">
      <c r="A370" s="59">
        <v>367.0</v>
      </c>
      <c r="B370" s="230">
        <v>46077.0</v>
      </c>
      <c r="C370" s="26">
        <v>42.0</v>
      </c>
      <c r="D370" s="28" t="s">
        <v>45</v>
      </c>
      <c r="E370" s="28" t="s">
        <v>94</v>
      </c>
      <c r="F370" s="28" t="s">
        <v>1232</v>
      </c>
      <c r="G370" s="28" t="s">
        <v>1233</v>
      </c>
      <c r="H370" s="28" t="s">
        <v>207</v>
      </c>
      <c r="I370" s="240" t="s">
        <v>1279</v>
      </c>
      <c r="J370" s="245" t="s">
        <v>1280</v>
      </c>
      <c r="K370" s="382">
        <v>46084.0</v>
      </c>
      <c r="L370" s="28" t="s">
        <v>50</v>
      </c>
      <c r="M370" s="226"/>
      <c r="N370" s="33" t="s">
        <v>284</v>
      </c>
      <c r="O370" s="386" t="s">
        <v>1112</v>
      </c>
      <c r="P370" s="4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</row>
    <row r="371">
      <c r="A371" s="23">
        <v>368.0</v>
      </c>
      <c r="B371" s="231">
        <v>46077.0</v>
      </c>
      <c r="C371" s="26">
        <v>42.0</v>
      </c>
      <c r="D371" s="28" t="s">
        <v>45</v>
      </c>
      <c r="E371" s="28" t="s">
        <v>94</v>
      </c>
      <c r="F371" s="28" t="s">
        <v>1232</v>
      </c>
      <c r="G371" s="28" t="s">
        <v>1233</v>
      </c>
      <c r="H371" s="28" t="s">
        <v>87</v>
      </c>
      <c r="I371" s="169" t="s">
        <v>1281</v>
      </c>
      <c r="J371" s="170" t="s">
        <v>1105</v>
      </c>
      <c r="K371" s="382">
        <v>46084.0</v>
      </c>
      <c r="L371" s="28" t="s">
        <v>50</v>
      </c>
      <c r="M371" s="226"/>
      <c r="N371" s="33" t="s">
        <v>284</v>
      </c>
      <c r="O371" s="386" t="s">
        <v>1112</v>
      </c>
      <c r="P371" s="4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</row>
    <row r="372">
      <c r="A372" s="23">
        <v>369.0</v>
      </c>
      <c r="B372" s="230">
        <v>46077.0</v>
      </c>
      <c r="C372" s="26">
        <v>42.0</v>
      </c>
      <c r="D372" s="28" t="s">
        <v>45</v>
      </c>
      <c r="E372" s="28" t="s">
        <v>94</v>
      </c>
      <c r="F372" s="28" t="s">
        <v>1232</v>
      </c>
      <c r="G372" s="28" t="s">
        <v>1233</v>
      </c>
      <c r="H372" s="28" t="s">
        <v>98</v>
      </c>
      <c r="I372" s="169" t="s">
        <v>1282</v>
      </c>
      <c r="J372" s="170" t="s">
        <v>1283</v>
      </c>
      <c r="K372" s="382">
        <v>46084.0</v>
      </c>
      <c r="L372" s="28" t="s">
        <v>50</v>
      </c>
      <c r="M372" s="226"/>
      <c r="N372" s="33" t="s">
        <v>284</v>
      </c>
      <c r="O372" s="386" t="s">
        <v>1112</v>
      </c>
      <c r="P372" s="4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</row>
    <row r="373">
      <c r="A373" s="23">
        <v>370.0</v>
      </c>
      <c r="B373" s="231">
        <v>46077.0</v>
      </c>
      <c r="C373" s="26">
        <v>42.0</v>
      </c>
      <c r="D373" s="28" t="s">
        <v>45</v>
      </c>
      <c r="E373" s="28" t="s">
        <v>94</v>
      </c>
      <c r="F373" s="28" t="s">
        <v>1232</v>
      </c>
      <c r="G373" s="28" t="s">
        <v>1233</v>
      </c>
      <c r="H373" s="28" t="s">
        <v>139</v>
      </c>
      <c r="I373" s="169" t="s">
        <v>1183</v>
      </c>
      <c r="J373" s="170" t="s">
        <v>1184</v>
      </c>
      <c r="K373" s="382">
        <v>46084.0</v>
      </c>
      <c r="L373" s="28" t="s">
        <v>50</v>
      </c>
      <c r="M373" s="226"/>
      <c r="N373" s="33" t="s">
        <v>284</v>
      </c>
      <c r="O373" s="386" t="s">
        <v>1112</v>
      </c>
      <c r="P373" s="340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</row>
    <row r="374">
      <c r="A374" s="23">
        <v>371.0</v>
      </c>
      <c r="B374" s="230">
        <v>46077.0</v>
      </c>
      <c r="C374" s="26">
        <v>42.0</v>
      </c>
      <c r="D374" s="28" t="s">
        <v>45</v>
      </c>
      <c r="E374" s="28" t="s">
        <v>94</v>
      </c>
      <c r="F374" s="28" t="s">
        <v>1232</v>
      </c>
      <c r="G374" s="28" t="s">
        <v>1233</v>
      </c>
      <c r="H374" s="28" t="s">
        <v>98</v>
      </c>
      <c r="I374" s="240" t="s">
        <v>1284</v>
      </c>
      <c r="J374" s="170" t="s">
        <v>1285</v>
      </c>
      <c r="K374" s="382">
        <v>46084.0</v>
      </c>
      <c r="L374" s="28" t="s">
        <v>50</v>
      </c>
      <c r="M374" s="226"/>
      <c r="N374" s="33" t="s">
        <v>284</v>
      </c>
      <c r="O374" s="386" t="s">
        <v>1112</v>
      </c>
      <c r="P374" s="340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</row>
    <row r="375">
      <c r="A375" s="59">
        <v>372.0</v>
      </c>
      <c r="B375" s="398">
        <v>46078.0</v>
      </c>
      <c r="C375" s="26">
        <v>43.0</v>
      </c>
      <c r="D375" s="28" t="s">
        <v>111</v>
      </c>
      <c r="E375" s="28" t="s">
        <v>94</v>
      </c>
      <c r="F375" s="28" t="s">
        <v>635</v>
      </c>
      <c r="G375" s="28" t="s">
        <v>1286</v>
      </c>
      <c r="H375" s="28" t="s">
        <v>75</v>
      </c>
      <c r="I375" s="170" t="s">
        <v>1241</v>
      </c>
      <c r="J375" s="245" t="s">
        <v>1254</v>
      </c>
      <c r="K375" s="260">
        <v>46086.0</v>
      </c>
      <c r="L375" s="28" t="s">
        <v>76</v>
      </c>
      <c r="M375" s="226"/>
      <c r="N375" s="33" t="s">
        <v>284</v>
      </c>
      <c r="O375" s="245" t="s">
        <v>1243</v>
      </c>
      <c r="P375" s="4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</row>
    <row r="376">
      <c r="A376" s="23">
        <v>373.0</v>
      </c>
      <c r="B376" s="398">
        <v>46078.0</v>
      </c>
      <c r="C376" s="26">
        <v>43.0</v>
      </c>
      <c r="D376" s="28" t="s">
        <v>111</v>
      </c>
      <c r="E376" s="28" t="s">
        <v>94</v>
      </c>
      <c r="F376" s="28" t="s">
        <v>635</v>
      </c>
      <c r="G376" s="28" t="s">
        <v>1286</v>
      </c>
      <c r="H376" s="28" t="s">
        <v>75</v>
      </c>
      <c r="I376" s="170" t="s">
        <v>1287</v>
      </c>
      <c r="J376" s="245" t="s">
        <v>1254</v>
      </c>
      <c r="K376" s="260">
        <v>46086.0</v>
      </c>
      <c r="L376" s="28" t="s">
        <v>76</v>
      </c>
      <c r="M376" s="226"/>
      <c r="N376" s="33" t="s">
        <v>284</v>
      </c>
      <c r="O376" s="245" t="s">
        <v>1243</v>
      </c>
      <c r="P376" s="340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</row>
    <row r="377">
      <c r="A377" s="23">
        <v>374.0</v>
      </c>
      <c r="B377" s="398">
        <v>46078.0</v>
      </c>
      <c r="C377" s="26">
        <v>43.0</v>
      </c>
      <c r="D377" s="28" t="s">
        <v>111</v>
      </c>
      <c r="E377" s="28" t="s">
        <v>94</v>
      </c>
      <c r="F377" s="28" t="s">
        <v>635</v>
      </c>
      <c r="G377" s="28" t="s">
        <v>1286</v>
      </c>
      <c r="H377" s="28" t="s">
        <v>81</v>
      </c>
      <c r="I377" s="245" t="s">
        <v>1288</v>
      </c>
      <c r="J377" s="245" t="s">
        <v>416</v>
      </c>
      <c r="K377" s="260">
        <v>46086.0</v>
      </c>
      <c r="L377" s="28" t="s">
        <v>50</v>
      </c>
      <c r="M377" s="226"/>
      <c r="N377" s="33" t="s">
        <v>284</v>
      </c>
      <c r="O377" s="245" t="s">
        <v>1243</v>
      </c>
      <c r="P377" s="340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</row>
    <row r="378">
      <c r="A378" s="23">
        <v>375.0</v>
      </c>
      <c r="B378" s="398">
        <v>46078.0</v>
      </c>
      <c r="C378" s="26">
        <v>43.0</v>
      </c>
      <c r="D378" s="28" t="s">
        <v>111</v>
      </c>
      <c r="E378" s="28" t="s">
        <v>94</v>
      </c>
      <c r="F378" s="28" t="s">
        <v>635</v>
      </c>
      <c r="G378" s="28" t="s">
        <v>1286</v>
      </c>
      <c r="H378" s="28" t="s">
        <v>87</v>
      </c>
      <c r="I378" s="245" t="s">
        <v>1289</v>
      </c>
      <c r="J378" s="245" t="s">
        <v>1290</v>
      </c>
      <c r="K378" s="260">
        <v>46086.0</v>
      </c>
      <c r="L378" s="28" t="s">
        <v>50</v>
      </c>
      <c r="M378" s="226"/>
      <c r="N378" s="33" t="s">
        <v>284</v>
      </c>
      <c r="O378" s="245" t="s">
        <v>1243</v>
      </c>
      <c r="P378" s="340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</row>
    <row r="379">
      <c r="A379" s="23">
        <v>376.0</v>
      </c>
      <c r="B379" s="398">
        <v>46078.0</v>
      </c>
      <c r="C379" s="26">
        <v>43.0</v>
      </c>
      <c r="D379" s="28" t="s">
        <v>111</v>
      </c>
      <c r="E379" s="28" t="s">
        <v>94</v>
      </c>
      <c r="F379" s="28" t="s">
        <v>635</v>
      </c>
      <c r="G379" s="28" t="s">
        <v>1286</v>
      </c>
      <c r="H379" s="28" t="s">
        <v>87</v>
      </c>
      <c r="I379" s="245" t="s">
        <v>1291</v>
      </c>
      <c r="J379" s="245" t="s">
        <v>1252</v>
      </c>
      <c r="K379" s="260">
        <v>46086.0</v>
      </c>
      <c r="L379" s="28" t="s">
        <v>50</v>
      </c>
      <c r="M379" s="226"/>
      <c r="N379" s="33" t="s">
        <v>284</v>
      </c>
      <c r="O379" s="245" t="s">
        <v>1243</v>
      </c>
      <c r="P379" s="340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</row>
    <row r="380">
      <c r="A380" s="59">
        <v>377.0</v>
      </c>
      <c r="B380" s="398">
        <v>46078.0</v>
      </c>
      <c r="C380" s="26">
        <v>43.0</v>
      </c>
      <c r="D380" s="28" t="s">
        <v>111</v>
      </c>
      <c r="E380" s="28" t="s">
        <v>94</v>
      </c>
      <c r="F380" s="28" t="s">
        <v>635</v>
      </c>
      <c r="G380" s="28" t="s">
        <v>1286</v>
      </c>
      <c r="H380" s="28" t="s">
        <v>87</v>
      </c>
      <c r="I380" s="170" t="s">
        <v>1292</v>
      </c>
      <c r="J380" s="245" t="s">
        <v>1290</v>
      </c>
      <c r="K380" s="260">
        <v>46086.0</v>
      </c>
      <c r="L380" s="28" t="s">
        <v>50</v>
      </c>
      <c r="M380" s="226"/>
      <c r="N380" s="33" t="s">
        <v>284</v>
      </c>
      <c r="O380" s="245" t="s">
        <v>1243</v>
      </c>
      <c r="P380" s="340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</row>
    <row r="381">
      <c r="A381" s="23">
        <v>378.0</v>
      </c>
      <c r="B381" s="398">
        <v>46078.0</v>
      </c>
      <c r="C381" s="26">
        <v>43.0</v>
      </c>
      <c r="D381" s="28" t="s">
        <v>111</v>
      </c>
      <c r="E381" s="28" t="s">
        <v>94</v>
      </c>
      <c r="F381" s="28" t="s">
        <v>635</v>
      </c>
      <c r="G381" s="28" t="s">
        <v>1286</v>
      </c>
      <c r="H381" s="28" t="s">
        <v>139</v>
      </c>
      <c r="I381" s="170" t="s">
        <v>1293</v>
      </c>
      <c r="J381" s="245" t="s">
        <v>1294</v>
      </c>
      <c r="K381" s="260">
        <v>46086.0</v>
      </c>
      <c r="L381" s="28" t="s">
        <v>50</v>
      </c>
      <c r="M381" s="226"/>
      <c r="N381" s="33" t="s">
        <v>284</v>
      </c>
      <c r="O381" s="245" t="s">
        <v>1243</v>
      </c>
      <c r="P381" s="340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</row>
    <row r="382">
      <c r="A382" s="23">
        <v>379.0</v>
      </c>
      <c r="B382" s="398">
        <v>46078.0</v>
      </c>
      <c r="C382" s="26">
        <v>43.0</v>
      </c>
      <c r="D382" s="28" t="s">
        <v>111</v>
      </c>
      <c r="E382" s="28" t="s">
        <v>94</v>
      </c>
      <c r="F382" s="28" t="s">
        <v>635</v>
      </c>
      <c r="G382" s="28" t="s">
        <v>1286</v>
      </c>
      <c r="H382" s="28" t="s">
        <v>139</v>
      </c>
      <c r="I382" s="170" t="s">
        <v>1295</v>
      </c>
      <c r="J382" s="245" t="s">
        <v>1296</v>
      </c>
      <c r="K382" s="260">
        <v>46086.0</v>
      </c>
      <c r="L382" s="28" t="s">
        <v>50</v>
      </c>
      <c r="M382" s="226"/>
      <c r="N382" s="33" t="s">
        <v>284</v>
      </c>
      <c r="O382" s="245" t="s">
        <v>1243</v>
      </c>
      <c r="P382" s="340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</row>
    <row r="383">
      <c r="A383" s="23">
        <v>380.0</v>
      </c>
      <c r="B383" s="398">
        <v>46078.0</v>
      </c>
      <c r="C383" s="26">
        <v>43.0</v>
      </c>
      <c r="D383" s="28" t="s">
        <v>111</v>
      </c>
      <c r="E383" s="28" t="s">
        <v>94</v>
      </c>
      <c r="F383" s="28" t="s">
        <v>635</v>
      </c>
      <c r="G383" s="28" t="s">
        <v>1286</v>
      </c>
      <c r="H383" s="28" t="s">
        <v>139</v>
      </c>
      <c r="I383" s="245" t="s">
        <v>1297</v>
      </c>
      <c r="J383" s="245" t="s">
        <v>1298</v>
      </c>
      <c r="K383" s="260">
        <v>46086.0</v>
      </c>
      <c r="L383" s="28" t="s">
        <v>50</v>
      </c>
      <c r="M383" s="226"/>
      <c r="N383" s="33" t="s">
        <v>284</v>
      </c>
      <c r="O383" s="245" t="s">
        <v>1243</v>
      </c>
      <c r="P383" s="340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</row>
    <row r="384">
      <c r="A384" s="23">
        <v>381.0</v>
      </c>
      <c r="B384" s="398">
        <v>46078.0</v>
      </c>
      <c r="C384" s="26">
        <v>43.0</v>
      </c>
      <c r="D384" s="28" t="s">
        <v>111</v>
      </c>
      <c r="E384" s="28" t="s">
        <v>94</v>
      </c>
      <c r="F384" s="28" t="s">
        <v>635</v>
      </c>
      <c r="G384" s="28" t="s">
        <v>1286</v>
      </c>
      <c r="H384" s="28" t="s">
        <v>75</v>
      </c>
      <c r="I384" s="245" t="s">
        <v>1299</v>
      </c>
      <c r="J384" s="245" t="s">
        <v>1254</v>
      </c>
      <c r="K384" s="260">
        <v>46086.0</v>
      </c>
      <c r="L384" s="28" t="s">
        <v>76</v>
      </c>
      <c r="M384" s="226"/>
      <c r="N384" s="33" t="s">
        <v>284</v>
      </c>
      <c r="O384" s="245" t="s">
        <v>1243</v>
      </c>
      <c r="P384" s="340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</row>
    <row r="385">
      <c r="A385" s="59">
        <v>382.0</v>
      </c>
      <c r="B385" s="225">
        <v>46078.0</v>
      </c>
      <c r="C385" s="26">
        <v>44.0</v>
      </c>
      <c r="D385" s="28" t="s">
        <v>45</v>
      </c>
      <c r="E385" s="28" t="s">
        <v>94</v>
      </c>
      <c r="F385" s="28" t="s">
        <v>635</v>
      </c>
      <c r="G385" s="28" t="s">
        <v>1286</v>
      </c>
      <c r="H385" s="28" t="s">
        <v>98</v>
      </c>
      <c r="I385" s="245" t="s">
        <v>1300</v>
      </c>
      <c r="J385" s="245" t="s">
        <v>1301</v>
      </c>
      <c r="K385" s="260">
        <v>46108.0</v>
      </c>
      <c r="L385" s="28" t="s">
        <v>50</v>
      </c>
      <c r="M385" s="226"/>
      <c r="N385" s="33" t="s">
        <v>284</v>
      </c>
      <c r="O385" s="399" t="s">
        <v>1302</v>
      </c>
      <c r="P385" s="340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</row>
    <row r="386">
      <c r="A386" s="23">
        <v>383.0</v>
      </c>
      <c r="B386" s="225">
        <v>46078.0</v>
      </c>
      <c r="C386" s="26">
        <v>44.0</v>
      </c>
      <c r="D386" s="28" t="s">
        <v>45</v>
      </c>
      <c r="E386" s="28" t="s">
        <v>94</v>
      </c>
      <c r="F386" s="28" t="s">
        <v>635</v>
      </c>
      <c r="G386" s="28" t="s">
        <v>1286</v>
      </c>
      <c r="H386" s="28" t="s">
        <v>207</v>
      </c>
      <c r="I386" s="245" t="s">
        <v>1303</v>
      </c>
      <c r="J386" s="245" t="s">
        <v>1304</v>
      </c>
      <c r="K386" s="260">
        <v>46108.0</v>
      </c>
      <c r="L386" s="28" t="s">
        <v>50</v>
      </c>
      <c r="M386" s="226"/>
      <c r="N386" s="33" t="s">
        <v>284</v>
      </c>
      <c r="O386" s="399" t="s">
        <v>1302</v>
      </c>
      <c r="P386" s="4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</row>
    <row r="387">
      <c r="A387" s="23">
        <v>384.0</v>
      </c>
      <c r="B387" s="225">
        <v>46078.0</v>
      </c>
      <c r="C387" s="26">
        <v>44.0</v>
      </c>
      <c r="D387" s="28" t="s">
        <v>45</v>
      </c>
      <c r="E387" s="28" t="s">
        <v>94</v>
      </c>
      <c r="F387" s="28" t="s">
        <v>635</v>
      </c>
      <c r="G387" s="28" t="s">
        <v>1286</v>
      </c>
      <c r="H387" s="28" t="s">
        <v>98</v>
      </c>
      <c r="I387" s="245" t="s">
        <v>1305</v>
      </c>
      <c r="J387" s="245" t="s">
        <v>1283</v>
      </c>
      <c r="K387" s="260">
        <v>46108.0</v>
      </c>
      <c r="L387" s="28" t="s">
        <v>50</v>
      </c>
      <c r="M387" s="226"/>
      <c r="N387" s="33" t="s">
        <v>284</v>
      </c>
      <c r="O387" s="399" t="s">
        <v>1302</v>
      </c>
      <c r="P387" s="4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</row>
    <row r="388">
      <c r="A388" s="23">
        <v>385.0</v>
      </c>
      <c r="B388" s="225">
        <v>46078.0</v>
      </c>
      <c r="C388" s="26">
        <v>44.0</v>
      </c>
      <c r="D388" s="28" t="s">
        <v>45</v>
      </c>
      <c r="E388" s="28" t="s">
        <v>94</v>
      </c>
      <c r="F388" s="28" t="s">
        <v>635</v>
      </c>
      <c r="G388" s="28" t="s">
        <v>1286</v>
      </c>
      <c r="H388" s="28" t="s">
        <v>233</v>
      </c>
      <c r="I388" s="245" t="s">
        <v>1306</v>
      </c>
      <c r="J388" s="245" t="s">
        <v>501</v>
      </c>
      <c r="K388" s="260">
        <v>46108.0</v>
      </c>
      <c r="L388" s="28" t="s">
        <v>50</v>
      </c>
      <c r="M388" s="226"/>
      <c r="N388" s="33" t="s">
        <v>284</v>
      </c>
      <c r="O388" s="399" t="s">
        <v>1302</v>
      </c>
      <c r="P388" s="4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</row>
    <row r="389">
      <c r="A389" s="23">
        <v>386.0</v>
      </c>
      <c r="B389" s="225">
        <v>46078.0</v>
      </c>
      <c r="C389" s="26">
        <v>44.0</v>
      </c>
      <c r="D389" s="28" t="s">
        <v>45</v>
      </c>
      <c r="E389" s="28" t="s">
        <v>94</v>
      </c>
      <c r="F389" s="28" t="s">
        <v>635</v>
      </c>
      <c r="G389" s="28" t="s">
        <v>1286</v>
      </c>
      <c r="H389" s="28" t="s">
        <v>98</v>
      </c>
      <c r="I389" s="245" t="s">
        <v>1307</v>
      </c>
      <c r="J389" s="245" t="s">
        <v>501</v>
      </c>
      <c r="K389" s="260">
        <v>46108.0</v>
      </c>
      <c r="L389" s="28" t="s">
        <v>50</v>
      </c>
      <c r="M389" s="226"/>
      <c r="N389" s="33" t="s">
        <v>284</v>
      </c>
      <c r="O389" s="399" t="s">
        <v>1302</v>
      </c>
      <c r="P389" s="340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</row>
    <row r="390">
      <c r="A390" s="59">
        <v>387.0</v>
      </c>
      <c r="B390" s="225">
        <v>46078.0</v>
      </c>
      <c r="C390" s="26">
        <v>44.0</v>
      </c>
      <c r="D390" s="28" t="s">
        <v>45</v>
      </c>
      <c r="E390" s="28" t="s">
        <v>94</v>
      </c>
      <c r="F390" s="28" t="s">
        <v>635</v>
      </c>
      <c r="G390" s="28" t="s">
        <v>1286</v>
      </c>
      <c r="H390" s="28" t="s">
        <v>43</v>
      </c>
      <c r="I390" s="245" t="s">
        <v>1308</v>
      </c>
      <c r="J390" s="245" t="s">
        <v>1309</v>
      </c>
      <c r="K390" s="260">
        <v>46108.0</v>
      </c>
      <c r="L390" s="28" t="s">
        <v>50</v>
      </c>
      <c r="M390" s="226"/>
      <c r="N390" s="33" t="s">
        <v>284</v>
      </c>
      <c r="O390" s="399" t="s">
        <v>1302</v>
      </c>
      <c r="P390" s="340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</row>
    <row r="391">
      <c r="A391" s="23">
        <v>388.0</v>
      </c>
      <c r="B391" s="225">
        <v>46078.0</v>
      </c>
      <c r="C391" s="26">
        <v>44.0</v>
      </c>
      <c r="D391" s="28" t="s">
        <v>45</v>
      </c>
      <c r="E391" s="28" t="s">
        <v>94</v>
      </c>
      <c r="F391" s="28" t="s">
        <v>635</v>
      </c>
      <c r="G391" s="28" t="s">
        <v>1286</v>
      </c>
      <c r="H391" s="28" t="s">
        <v>233</v>
      </c>
      <c r="I391" s="245" t="s">
        <v>1306</v>
      </c>
      <c r="J391" s="245" t="s">
        <v>501</v>
      </c>
      <c r="K391" s="260">
        <v>46108.0</v>
      </c>
      <c r="L391" s="28" t="s">
        <v>50</v>
      </c>
      <c r="M391" s="226"/>
      <c r="N391" s="33" t="s">
        <v>284</v>
      </c>
      <c r="O391" s="399" t="s">
        <v>1302</v>
      </c>
      <c r="P391" s="4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</row>
    <row r="392">
      <c r="A392" s="23">
        <v>389.0</v>
      </c>
      <c r="B392" s="225">
        <v>46078.0</v>
      </c>
      <c r="C392" s="26">
        <v>44.0</v>
      </c>
      <c r="D392" s="28" t="s">
        <v>45</v>
      </c>
      <c r="E392" s="28" t="s">
        <v>94</v>
      </c>
      <c r="F392" s="28" t="s">
        <v>635</v>
      </c>
      <c r="G392" s="28" t="s">
        <v>1286</v>
      </c>
      <c r="H392" s="28" t="s">
        <v>87</v>
      </c>
      <c r="I392" s="245" t="s">
        <v>1310</v>
      </c>
      <c r="J392" s="245" t="s">
        <v>1311</v>
      </c>
      <c r="K392" s="260">
        <v>46108.0</v>
      </c>
      <c r="L392" s="28" t="s">
        <v>50</v>
      </c>
      <c r="M392" s="226"/>
      <c r="N392" s="33" t="s">
        <v>284</v>
      </c>
      <c r="O392" s="399" t="s">
        <v>1302</v>
      </c>
      <c r="P392" s="4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</row>
    <row r="393">
      <c r="A393" s="23">
        <v>390.0</v>
      </c>
      <c r="B393" s="225">
        <v>46078.0</v>
      </c>
      <c r="C393" s="26">
        <v>44.0</v>
      </c>
      <c r="D393" s="28" t="s">
        <v>45</v>
      </c>
      <c r="E393" s="28" t="s">
        <v>94</v>
      </c>
      <c r="F393" s="28" t="s">
        <v>635</v>
      </c>
      <c r="G393" s="28" t="s">
        <v>1286</v>
      </c>
      <c r="H393" s="28" t="s">
        <v>207</v>
      </c>
      <c r="I393" s="245" t="s">
        <v>1312</v>
      </c>
      <c r="J393" s="245" t="s">
        <v>1313</v>
      </c>
      <c r="K393" s="260">
        <v>46108.0</v>
      </c>
      <c r="L393" s="28" t="s">
        <v>50</v>
      </c>
      <c r="M393" s="226"/>
      <c r="N393" s="33" t="s">
        <v>284</v>
      </c>
      <c r="O393" s="399" t="s">
        <v>1302</v>
      </c>
      <c r="P393" s="340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</row>
    <row r="394">
      <c r="A394" s="23">
        <v>391.0</v>
      </c>
      <c r="B394" s="225">
        <v>46078.0</v>
      </c>
      <c r="C394" s="26">
        <v>44.0</v>
      </c>
      <c r="D394" s="28" t="s">
        <v>45</v>
      </c>
      <c r="E394" s="28" t="s">
        <v>94</v>
      </c>
      <c r="F394" s="28" t="s">
        <v>635</v>
      </c>
      <c r="G394" s="28" t="s">
        <v>1286</v>
      </c>
      <c r="H394" s="28" t="s">
        <v>207</v>
      </c>
      <c r="I394" s="245" t="s">
        <v>1314</v>
      </c>
      <c r="J394" s="245" t="s">
        <v>1315</v>
      </c>
      <c r="K394" s="260">
        <v>46108.0</v>
      </c>
      <c r="L394" s="28" t="s">
        <v>50</v>
      </c>
      <c r="M394" s="226"/>
      <c r="N394" s="33" t="s">
        <v>284</v>
      </c>
      <c r="O394" s="399" t="s">
        <v>1302</v>
      </c>
      <c r="P394" s="340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</row>
    <row r="395">
      <c r="A395" s="59">
        <v>392.0</v>
      </c>
      <c r="B395" s="225">
        <v>46078.0</v>
      </c>
      <c r="C395" s="26">
        <v>44.0</v>
      </c>
      <c r="D395" s="28" t="s">
        <v>45</v>
      </c>
      <c r="E395" s="28" t="s">
        <v>94</v>
      </c>
      <c r="F395" s="28" t="s">
        <v>635</v>
      </c>
      <c r="G395" s="28" t="s">
        <v>1286</v>
      </c>
      <c r="H395" s="28" t="s">
        <v>207</v>
      </c>
      <c r="I395" s="245" t="s">
        <v>1316</v>
      </c>
      <c r="J395" s="245" t="s">
        <v>501</v>
      </c>
      <c r="K395" s="260">
        <v>46108.0</v>
      </c>
      <c r="L395" s="28" t="s">
        <v>50</v>
      </c>
      <c r="M395" s="226"/>
      <c r="N395" s="33" t="s">
        <v>284</v>
      </c>
      <c r="O395" s="399" t="s">
        <v>1302</v>
      </c>
      <c r="P395" s="340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</row>
    <row r="396">
      <c r="A396" s="23">
        <v>393.0</v>
      </c>
      <c r="B396" s="225">
        <v>46078.0</v>
      </c>
      <c r="C396" s="26">
        <v>44.0</v>
      </c>
      <c r="D396" s="28" t="s">
        <v>45</v>
      </c>
      <c r="E396" s="28" t="s">
        <v>94</v>
      </c>
      <c r="F396" s="28" t="s">
        <v>635</v>
      </c>
      <c r="G396" s="28" t="s">
        <v>1286</v>
      </c>
      <c r="H396" s="28" t="s">
        <v>98</v>
      </c>
      <c r="I396" s="245" t="s">
        <v>1317</v>
      </c>
      <c r="J396" s="245" t="s">
        <v>1283</v>
      </c>
      <c r="K396" s="260">
        <v>46108.0</v>
      </c>
      <c r="L396" s="28" t="s">
        <v>50</v>
      </c>
      <c r="M396" s="226"/>
      <c r="N396" s="33" t="s">
        <v>284</v>
      </c>
      <c r="O396" s="399" t="s">
        <v>1302</v>
      </c>
      <c r="P396" s="340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</row>
    <row r="397">
      <c r="A397" s="23">
        <v>394.0</v>
      </c>
      <c r="B397" s="225">
        <v>46078.0</v>
      </c>
      <c r="C397" s="26">
        <v>44.0</v>
      </c>
      <c r="D397" s="28" t="s">
        <v>45</v>
      </c>
      <c r="E397" s="28" t="s">
        <v>94</v>
      </c>
      <c r="F397" s="28" t="s">
        <v>635</v>
      </c>
      <c r="G397" s="28" t="s">
        <v>1286</v>
      </c>
      <c r="H397" s="28" t="s">
        <v>98</v>
      </c>
      <c r="I397" s="245" t="s">
        <v>1318</v>
      </c>
      <c r="J397" s="245" t="s">
        <v>1319</v>
      </c>
      <c r="K397" s="260">
        <v>46108.0</v>
      </c>
      <c r="L397" s="28" t="s">
        <v>50</v>
      </c>
      <c r="M397" s="226"/>
      <c r="N397" s="33" t="s">
        <v>284</v>
      </c>
      <c r="O397" s="399" t="s">
        <v>1302</v>
      </c>
      <c r="P397" s="340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</row>
    <row r="398">
      <c r="A398" s="23">
        <v>395.0</v>
      </c>
      <c r="B398" s="225">
        <v>46078.0</v>
      </c>
      <c r="C398" s="26">
        <v>44.0</v>
      </c>
      <c r="D398" s="28" t="s">
        <v>45</v>
      </c>
      <c r="E398" s="28" t="s">
        <v>94</v>
      </c>
      <c r="F398" s="28" t="s">
        <v>635</v>
      </c>
      <c r="G398" s="28" t="s">
        <v>1286</v>
      </c>
      <c r="H398" s="28" t="s">
        <v>75</v>
      </c>
      <c r="I398" s="245" t="s">
        <v>1320</v>
      </c>
      <c r="J398" s="245" t="s">
        <v>1321</v>
      </c>
      <c r="K398" s="260">
        <v>46108.0</v>
      </c>
      <c r="L398" s="28" t="s">
        <v>50</v>
      </c>
      <c r="M398" s="226"/>
      <c r="N398" s="33" t="s">
        <v>284</v>
      </c>
      <c r="O398" s="399" t="s">
        <v>1302</v>
      </c>
      <c r="P398" s="340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</row>
    <row r="399">
      <c r="A399" s="23">
        <v>396.0</v>
      </c>
      <c r="B399" s="225">
        <v>46078.0</v>
      </c>
      <c r="C399" s="26">
        <v>44.0</v>
      </c>
      <c r="D399" s="28" t="s">
        <v>45</v>
      </c>
      <c r="E399" s="28" t="s">
        <v>94</v>
      </c>
      <c r="F399" s="28" t="s">
        <v>635</v>
      </c>
      <c r="G399" s="28" t="s">
        <v>1286</v>
      </c>
      <c r="H399" s="28" t="s">
        <v>75</v>
      </c>
      <c r="I399" s="245" t="s">
        <v>1322</v>
      </c>
      <c r="J399" s="245" t="s">
        <v>1323</v>
      </c>
      <c r="K399" s="260">
        <v>46108.0</v>
      </c>
      <c r="L399" s="28" t="s">
        <v>50</v>
      </c>
      <c r="M399" s="226"/>
      <c r="N399" s="33" t="s">
        <v>284</v>
      </c>
      <c r="O399" s="399" t="s">
        <v>1302</v>
      </c>
      <c r="P399" s="340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</row>
    <row r="400">
      <c r="A400" s="59">
        <v>397.0</v>
      </c>
      <c r="B400" s="225">
        <v>46078.0</v>
      </c>
      <c r="C400" s="26">
        <v>44.0</v>
      </c>
      <c r="D400" s="28" t="s">
        <v>45</v>
      </c>
      <c r="E400" s="28" t="s">
        <v>94</v>
      </c>
      <c r="F400" s="28" t="s">
        <v>635</v>
      </c>
      <c r="G400" s="28" t="s">
        <v>1286</v>
      </c>
      <c r="H400" s="28" t="s">
        <v>87</v>
      </c>
      <c r="I400" s="245" t="s">
        <v>1324</v>
      </c>
      <c r="J400" s="245" t="s">
        <v>1325</v>
      </c>
      <c r="K400" s="260">
        <v>46108.0</v>
      </c>
      <c r="L400" s="28" t="s">
        <v>50</v>
      </c>
      <c r="M400" s="226"/>
      <c r="N400" s="33" t="s">
        <v>284</v>
      </c>
      <c r="O400" s="399" t="s">
        <v>1302</v>
      </c>
      <c r="P400" s="340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</row>
    <row r="401">
      <c r="A401" s="23">
        <v>398.0</v>
      </c>
      <c r="B401" s="225">
        <v>46078.0</v>
      </c>
      <c r="C401" s="26">
        <v>44.0</v>
      </c>
      <c r="D401" s="28" t="s">
        <v>45</v>
      </c>
      <c r="E401" s="28" t="s">
        <v>94</v>
      </c>
      <c r="F401" s="28" t="s">
        <v>635</v>
      </c>
      <c r="G401" s="28" t="s">
        <v>1286</v>
      </c>
      <c r="H401" s="28" t="s">
        <v>43</v>
      </c>
      <c r="I401" s="245" t="s">
        <v>1326</v>
      </c>
      <c r="J401" s="245" t="s">
        <v>1327</v>
      </c>
      <c r="K401" s="260">
        <v>46108.0</v>
      </c>
      <c r="L401" s="28" t="s">
        <v>50</v>
      </c>
      <c r="M401" s="226"/>
      <c r="N401" s="33" t="s">
        <v>284</v>
      </c>
      <c r="O401" s="399" t="s">
        <v>1302</v>
      </c>
      <c r="P401" s="340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</row>
    <row r="402">
      <c r="A402" s="23">
        <v>399.0</v>
      </c>
      <c r="B402" s="225">
        <v>46078.0</v>
      </c>
      <c r="C402" s="26">
        <v>44.0</v>
      </c>
      <c r="D402" s="28" t="s">
        <v>45</v>
      </c>
      <c r="E402" s="28" t="s">
        <v>94</v>
      </c>
      <c r="F402" s="28" t="s">
        <v>635</v>
      </c>
      <c r="G402" s="28" t="s">
        <v>1286</v>
      </c>
      <c r="H402" s="28" t="s">
        <v>207</v>
      </c>
      <c r="I402" s="245" t="s">
        <v>1328</v>
      </c>
      <c r="J402" s="245" t="s">
        <v>1280</v>
      </c>
      <c r="K402" s="260">
        <v>46108.0</v>
      </c>
      <c r="L402" s="28" t="s">
        <v>50</v>
      </c>
      <c r="M402" s="226"/>
      <c r="N402" s="33" t="s">
        <v>284</v>
      </c>
      <c r="O402" s="399" t="s">
        <v>1302</v>
      </c>
      <c r="P402" s="340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</row>
    <row r="403">
      <c r="A403" s="23">
        <v>400.0</v>
      </c>
      <c r="B403" s="225">
        <v>46078.0</v>
      </c>
      <c r="C403" s="26">
        <v>44.0</v>
      </c>
      <c r="D403" s="28" t="s">
        <v>45</v>
      </c>
      <c r="E403" s="28" t="s">
        <v>94</v>
      </c>
      <c r="F403" s="28" t="s">
        <v>635</v>
      </c>
      <c r="G403" s="28" t="s">
        <v>1286</v>
      </c>
      <c r="H403" s="28" t="s">
        <v>233</v>
      </c>
      <c r="I403" s="245" t="s">
        <v>1329</v>
      </c>
      <c r="J403" s="245" t="s">
        <v>1273</v>
      </c>
      <c r="K403" s="260">
        <v>46108.0</v>
      </c>
      <c r="L403" s="28" t="s">
        <v>50</v>
      </c>
      <c r="M403" s="226"/>
      <c r="N403" s="33" t="s">
        <v>284</v>
      </c>
      <c r="O403" s="399" t="s">
        <v>1302</v>
      </c>
      <c r="P403" s="340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</row>
    <row r="404">
      <c r="A404" s="23">
        <v>401.0</v>
      </c>
      <c r="B404" s="225">
        <v>46078.0</v>
      </c>
      <c r="C404" s="26">
        <v>44.0</v>
      </c>
      <c r="D404" s="28" t="s">
        <v>45</v>
      </c>
      <c r="E404" s="28" t="s">
        <v>94</v>
      </c>
      <c r="F404" s="28" t="s">
        <v>635</v>
      </c>
      <c r="G404" s="28" t="s">
        <v>1286</v>
      </c>
      <c r="H404" s="28" t="s">
        <v>233</v>
      </c>
      <c r="I404" s="245" t="s">
        <v>1330</v>
      </c>
      <c r="J404" s="245" t="s">
        <v>1273</v>
      </c>
      <c r="K404" s="260">
        <v>46108.0</v>
      </c>
      <c r="L404" s="28" t="s">
        <v>50</v>
      </c>
      <c r="M404" s="226"/>
      <c r="N404" s="33" t="s">
        <v>284</v>
      </c>
      <c r="O404" s="399" t="s">
        <v>1302</v>
      </c>
      <c r="P404" s="340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</row>
    <row r="405">
      <c r="A405" s="59">
        <v>402.0</v>
      </c>
      <c r="B405" s="225">
        <v>46078.0</v>
      </c>
      <c r="C405" s="26">
        <v>44.0</v>
      </c>
      <c r="D405" s="28" t="s">
        <v>45</v>
      </c>
      <c r="E405" s="28" t="s">
        <v>94</v>
      </c>
      <c r="F405" s="28" t="s">
        <v>635</v>
      </c>
      <c r="G405" s="28" t="s">
        <v>1286</v>
      </c>
      <c r="H405" s="28" t="s">
        <v>81</v>
      </c>
      <c r="I405" s="245" t="s">
        <v>1331</v>
      </c>
      <c r="J405" s="245" t="s">
        <v>1260</v>
      </c>
      <c r="K405" s="260">
        <v>46108.0</v>
      </c>
      <c r="L405" s="28" t="s">
        <v>50</v>
      </c>
      <c r="M405" s="226"/>
      <c r="N405" s="33" t="s">
        <v>284</v>
      </c>
      <c r="O405" s="399" t="s">
        <v>1302</v>
      </c>
      <c r="P405" s="340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</row>
    <row r="406">
      <c r="A406" s="23">
        <v>403.0</v>
      </c>
      <c r="B406" s="225">
        <v>46078.0</v>
      </c>
      <c r="C406" s="26">
        <v>44.0</v>
      </c>
      <c r="D406" s="28" t="s">
        <v>45</v>
      </c>
      <c r="E406" s="28" t="s">
        <v>94</v>
      </c>
      <c r="F406" s="28" t="s">
        <v>635</v>
      </c>
      <c r="G406" s="28" t="s">
        <v>1286</v>
      </c>
      <c r="H406" s="28" t="s">
        <v>98</v>
      </c>
      <c r="I406" s="245" t="s">
        <v>1332</v>
      </c>
      <c r="J406" s="245" t="s">
        <v>1333</v>
      </c>
      <c r="K406" s="260">
        <v>46108.0</v>
      </c>
      <c r="L406" s="28" t="s">
        <v>50</v>
      </c>
      <c r="M406" s="226"/>
      <c r="N406" s="33" t="s">
        <v>284</v>
      </c>
      <c r="O406" s="399" t="s">
        <v>1302</v>
      </c>
      <c r="P406" s="340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</row>
    <row r="407">
      <c r="A407" s="23">
        <v>404.0</v>
      </c>
      <c r="B407" s="225">
        <v>46078.0</v>
      </c>
      <c r="C407" s="26">
        <v>44.0</v>
      </c>
      <c r="D407" s="28" t="s">
        <v>45</v>
      </c>
      <c r="E407" s="28" t="s">
        <v>94</v>
      </c>
      <c r="F407" s="28" t="s">
        <v>635</v>
      </c>
      <c r="G407" s="28" t="s">
        <v>1286</v>
      </c>
      <c r="H407" s="28" t="s">
        <v>98</v>
      </c>
      <c r="I407" s="245" t="s">
        <v>1334</v>
      </c>
      <c r="J407" s="245" t="s">
        <v>1335</v>
      </c>
      <c r="K407" s="260">
        <v>46108.0</v>
      </c>
      <c r="L407" s="28" t="s">
        <v>50</v>
      </c>
      <c r="M407" s="226"/>
      <c r="N407" s="33" t="s">
        <v>284</v>
      </c>
      <c r="O407" s="399" t="s">
        <v>1302</v>
      </c>
      <c r="P407" s="340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</row>
    <row r="408">
      <c r="A408" s="23">
        <v>405.0</v>
      </c>
      <c r="B408" s="225">
        <v>46078.0</v>
      </c>
      <c r="C408" s="26">
        <v>44.0</v>
      </c>
      <c r="D408" s="28" t="s">
        <v>45</v>
      </c>
      <c r="E408" s="28" t="s">
        <v>94</v>
      </c>
      <c r="F408" s="28" t="s">
        <v>635</v>
      </c>
      <c r="G408" s="28" t="s">
        <v>1286</v>
      </c>
      <c r="H408" s="28" t="s">
        <v>207</v>
      </c>
      <c r="I408" s="245" t="s">
        <v>1336</v>
      </c>
      <c r="J408" s="245" t="s">
        <v>1337</v>
      </c>
      <c r="K408" s="260">
        <v>46108.0</v>
      </c>
      <c r="L408" s="28" t="s">
        <v>50</v>
      </c>
      <c r="M408" s="226"/>
      <c r="N408" s="33" t="s">
        <v>284</v>
      </c>
      <c r="O408" s="399" t="s">
        <v>1302</v>
      </c>
      <c r="P408" s="340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</row>
    <row r="409">
      <c r="A409" s="23">
        <v>406.0</v>
      </c>
      <c r="B409" s="225">
        <v>46078.0</v>
      </c>
      <c r="C409" s="26">
        <v>44.0</v>
      </c>
      <c r="D409" s="28" t="s">
        <v>45</v>
      </c>
      <c r="E409" s="28" t="s">
        <v>94</v>
      </c>
      <c r="F409" s="28" t="s">
        <v>635</v>
      </c>
      <c r="G409" s="28" t="s">
        <v>1286</v>
      </c>
      <c r="H409" s="28" t="s">
        <v>81</v>
      </c>
      <c r="I409" s="245" t="s">
        <v>1331</v>
      </c>
      <c r="J409" s="245" t="s">
        <v>1338</v>
      </c>
      <c r="K409" s="260">
        <v>46108.0</v>
      </c>
      <c r="L409" s="28" t="s">
        <v>50</v>
      </c>
      <c r="M409" s="226"/>
      <c r="N409" s="33" t="s">
        <v>284</v>
      </c>
      <c r="O409" s="399" t="s">
        <v>1302</v>
      </c>
      <c r="P409" s="340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</row>
    <row r="410">
      <c r="A410" s="59">
        <v>407.0</v>
      </c>
      <c r="B410" s="225">
        <v>46078.0</v>
      </c>
      <c r="C410" s="26">
        <v>44.0</v>
      </c>
      <c r="D410" s="28" t="s">
        <v>45</v>
      </c>
      <c r="E410" s="28" t="s">
        <v>94</v>
      </c>
      <c r="F410" s="28" t="s">
        <v>635</v>
      </c>
      <c r="G410" s="28" t="s">
        <v>1286</v>
      </c>
      <c r="H410" s="28" t="s">
        <v>207</v>
      </c>
      <c r="I410" s="245" t="s">
        <v>1339</v>
      </c>
      <c r="J410" s="245" t="s">
        <v>1337</v>
      </c>
      <c r="K410" s="260">
        <v>46108.0</v>
      </c>
      <c r="L410" s="28" t="s">
        <v>50</v>
      </c>
      <c r="M410" s="226"/>
      <c r="N410" s="33" t="s">
        <v>284</v>
      </c>
      <c r="O410" s="399" t="s">
        <v>1302</v>
      </c>
      <c r="P410" s="340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</row>
    <row r="411">
      <c r="A411" s="23">
        <v>408.0</v>
      </c>
      <c r="B411" s="225">
        <v>46078.0</v>
      </c>
      <c r="C411" s="26">
        <v>44.0</v>
      </c>
      <c r="D411" s="28" t="s">
        <v>45</v>
      </c>
      <c r="E411" s="28" t="s">
        <v>94</v>
      </c>
      <c r="F411" s="28" t="s">
        <v>635</v>
      </c>
      <c r="G411" s="28" t="s">
        <v>1286</v>
      </c>
      <c r="H411" s="28" t="s">
        <v>81</v>
      </c>
      <c r="I411" s="245" t="s">
        <v>1331</v>
      </c>
      <c r="J411" s="245" t="s">
        <v>1338</v>
      </c>
      <c r="K411" s="260">
        <v>46108.0</v>
      </c>
      <c r="L411" s="28" t="s">
        <v>50</v>
      </c>
      <c r="M411" s="226"/>
      <c r="N411" s="33" t="s">
        <v>284</v>
      </c>
      <c r="O411" s="399" t="s">
        <v>1302</v>
      </c>
      <c r="P411" s="340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</row>
    <row r="412">
      <c r="A412" s="23">
        <v>409.0</v>
      </c>
      <c r="B412" s="225">
        <v>46078.0</v>
      </c>
      <c r="C412" s="26">
        <v>44.0</v>
      </c>
      <c r="D412" s="28" t="s">
        <v>45</v>
      </c>
      <c r="E412" s="28" t="s">
        <v>94</v>
      </c>
      <c r="F412" s="28" t="s">
        <v>635</v>
      </c>
      <c r="G412" s="28" t="s">
        <v>1286</v>
      </c>
      <c r="H412" s="28" t="s">
        <v>98</v>
      </c>
      <c r="I412" s="245" t="s">
        <v>1340</v>
      </c>
      <c r="J412" s="245" t="s">
        <v>1341</v>
      </c>
      <c r="K412" s="260">
        <v>46108.0</v>
      </c>
      <c r="L412" s="28" t="s">
        <v>50</v>
      </c>
      <c r="M412" s="226"/>
      <c r="N412" s="33" t="s">
        <v>284</v>
      </c>
      <c r="O412" s="399" t="s">
        <v>1302</v>
      </c>
      <c r="P412" s="340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</row>
    <row r="413">
      <c r="A413" s="23">
        <v>410.0</v>
      </c>
      <c r="B413" s="225">
        <v>46078.0</v>
      </c>
      <c r="C413" s="26">
        <v>44.0</v>
      </c>
      <c r="D413" s="28" t="s">
        <v>45</v>
      </c>
      <c r="E413" s="28" t="s">
        <v>94</v>
      </c>
      <c r="F413" s="28" t="s">
        <v>635</v>
      </c>
      <c r="G413" s="28" t="s">
        <v>1286</v>
      </c>
      <c r="H413" s="28" t="s">
        <v>207</v>
      </c>
      <c r="I413" s="245" t="s">
        <v>1342</v>
      </c>
      <c r="J413" s="245" t="s">
        <v>1337</v>
      </c>
      <c r="K413" s="260">
        <v>46108.0</v>
      </c>
      <c r="L413" s="28" t="s">
        <v>50</v>
      </c>
      <c r="M413" s="226"/>
      <c r="N413" s="33" t="s">
        <v>284</v>
      </c>
      <c r="O413" s="399" t="s">
        <v>1302</v>
      </c>
      <c r="P413" s="340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</row>
    <row r="414">
      <c r="A414" s="23">
        <v>411.0</v>
      </c>
      <c r="B414" s="225">
        <v>46078.0</v>
      </c>
      <c r="C414" s="26">
        <v>44.0</v>
      </c>
      <c r="D414" s="28" t="s">
        <v>45</v>
      </c>
      <c r="E414" s="28" t="s">
        <v>94</v>
      </c>
      <c r="F414" s="28" t="s">
        <v>635</v>
      </c>
      <c r="G414" s="28" t="s">
        <v>1286</v>
      </c>
      <c r="H414" s="28" t="s">
        <v>87</v>
      </c>
      <c r="I414" s="245" t="s">
        <v>1310</v>
      </c>
      <c r="J414" s="245" t="s">
        <v>1311</v>
      </c>
      <c r="K414" s="260">
        <v>46108.0</v>
      </c>
      <c r="L414" s="28" t="s">
        <v>50</v>
      </c>
      <c r="M414" s="226"/>
      <c r="N414" s="33" t="s">
        <v>284</v>
      </c>
      <c r="O414" s="399" t="s">
        <v>1302</v>
      </c>
      <c r="P414" s="340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</row>
    <row r="415">
      <c r="A415" s="59">
        <v>412.0</v>
      </c>
      <c r="B415" s="225">
        <v>46078.0</v>
      </c>
      <c r="C415" s="26">
        <v>44.0</v>
      </c>
      <c r="D415" s="28" t="s">
        <v>45</v>
      </c>
      <c r="E415" s="28" t="s">
        <v>94</v>
      </c>
      <c r="F415" s="28" t="s">
        <v>635</v>
      </c>
      <c r="G415" s="28" t="s">
        <v>1286</v>
      </c>
      <c r="H415" s="28" t="s">
        <v>207</v>
      </c>
      <c r="I415" s="245" t="s">
        <v>1328</v>
      </c>
      <c r="J415" s="245" t="s">
        <v>1280</v>
      </c>
      <c r="K415" s="260">
        <v>46108.0</v>
      </c>
      <c r="L415" s="28" t="s">
        <v>50</v>
      </c>
      <c r="M415" s="226"/>
      <c r="N415" s="33" t="s">
        <v>284</v>
      </c>
      <c r="O415" s="399" t="s">
        <v>1302</v>
      </c>
      <c r="P415" s="340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</row>
    <row r="416">
      <c r="A416" s="23">
        <v>413.0</v>
      </c>
      <c r="B416" s="225">
        <v>46078.0</v>
      </c>
      <c r="C416" s="26">
        <v>44.0</v>
      </c>
      <c r="D416" s="28" t="s">
        <v>45</v>
      </c>
      <c r="E416" s="28" t="s">
        <v>94</v>
      </c>
      <c r="F416" s="28" t="s">
        <v>635</v>
      </c>
      <c r="G416" s="28" t="s">
        <v>1286</v>
      </c>
      <c r="H416" s="28" t="s">
        <v>98</v>
      </c>
      <c r="I416" s="245" t="s">
        <v>1343</v>
      </c>
      <c r="J416" s="245" t="s">
        <v>1344</v>
      </c>
      <c r="K416" s="260">
        <v>46108.0</v>
      </c>
      <c r="L416" s="28" t="s">
        <v>50</v>
      </c>
      <c r="M416" s="226"/>
      <c r="N416" s="33" t="s">
        <v>284</v>
      </c>
      <c r="O416" s="399" t="s">
        <v>1302</v>
      </c>
      <c r="P416" s="340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</row>
    <row r="417">
      <c r="A417" s="23">
        <v>414.0</v>
      </c>
      <c r="B417" s="225">
        <v>46078.0</v>
      </c>
      <c r="C417" s="26">
        <v>44.0</v>
      </c>
      <c r="D417" s="28" t="s">
        <v>45</v>
      </c>
      <c r="E417" s="28" t="s">
        <v>94</v>
      </c>
      <c r="F417" s="28" t="s">
        <v>635</v>
      </c>
      <c r="G417" s="28" t="s">
        <v>1286</v>
      </c>
      <c r="H417" s="28" t="s">
        <v>43</v>
      </c>
      <c r="I417" s="245" t="s">
        <v>1345</v>
      </c>
      <c r="J417" s="245" t="s">
        <v>1346</v>
      </c>
      <c r="K417" s="260">
        <v>46108.0</v>
      </c>
      <c r="L417" s="28" t="s">
        <v>50</v>
      </c>
      <c r="M417" s="226"/>
      <c r="N417" s="33" t="s">
        <v>284</v>
      </c>
      <c r="O417" s="399" t="s">
        <v>1302</v>
      </c>
      <c r="P417" s="4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</row>
    <row r="418">
      <c r="A418" s="23">
        <v>415.0</v>
      </c>
      <c r="B418" s="225">
        <v>46079.0</v>
      </c>
      <c r="C418" s="26">
        <v>45.0</v>
      </c>
      <c r="D418" s="28" t="s">
        <v>45</v>
      </c>
      <c r="E418" s="28" t="s">
        <v>40</v>
      </c>
      <c r="F418" s="28" t="s">
        <v>1347</v>
      </c>
      <c r="G418" s="28" t="s">
        <v>1348</v>
      </c>
      <c r="H418" s="28" t="s">
        <v>207</v>
      </c>
      <c r="I418" s="33" t="s">
        <v>1349</v>
      </c>
      <c r="J418" s="36" t="s">
        <v>1350</v>
      </c>
      <c r="K418" s="260">
        <v>46107.0</v>
      </c>
      <c r="L418" s="28" t="s">
        <v>50</v>
      </c>
      <c r="M418" s="226"/>
      <c r="N418" s="33" t="s">
        <v>279</v>
      </c>
      <c r="O418" s="36" t="s">
        <v>1351</v>
      </c>
      <c r="P418" s="4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</row>
    <row r="419">
      <c r="A419" s="23">
        <v>416.0</v>
      </c>
      <c r="B419" s="225">
        <v>46079.0</v>
      </c>
      <c r="C419" s="26">
        <v>45.0</v>
      </c>
      <c r="D419" s="28" t="s">
        <v>45</v>
      </c>
      <c r="E419" s="28" t="s">
        <v>40</v>
      </c>
      <c r="F419" s="28" t="s">
        <v>1347</v>
      </c>
      <c r="G419" s="28" t="s">
        <v>1348</v>
      </c>
      <c r="H419" s="28" t="s">
        <v>207</v>
      </c>
      <c r="I419" s="33" t="s">
        <v>1352</v>
      </c>
      <c r="J419" s="36" t="s">
        <v>1353</v>
      </c>
      <c r="K419" s="260">
        <v>46107.0</v>
      </c>
      <c r="L419" s="28" t="s">
        <v>50</v>
      </c>
      <c r="M419" s="226"/>
      <c r="N419" s="33" t="s">
        <v>279</v>
      </c>
      <c r="O419" s="36" t="s">
        <v>1351</v>
      </c>
      <c r="P419" s="4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</row>
    <row r="420">
      <c r="A420" s="59">
        <v>417.0</v>
      </c>
      <c r="B420" s="225">
        <v>46079.0</v>
      </c>
      <c r="C420" s="26">
        <v>46.0</v>
      </c>
      <c r="D420" s="28" t="s">
        <v>111</v>
      </c>
      <c r="E420" s="28" t="s">
        <v>40</v>
      </c>
      <c r="F420" s="28" t="s">
        <v>1347</v>
      </c>
      <c r="G420" s="28" t="s">
        <v>1348</v>
      </c>
      <c r="H420" s="28" t="s">
        <v>81</v>
      </c>
      <c r="I420" s="33" t="s">
        <v>1354</v>
      </c>
      <c r="J420" s="36" t="s">
        <v>1355</v>
      </c>
      <c r="K420" s="260">
        <v>46107.0</v>
      </c>
      <c r="L420" s="28" t="s">
        <v>76</v>
      </c>
      <c r="M420" s="226"/>
      <c r="N420" s="33" t="s">
        <v>279</v>
      </c>
      <c r="O420" s="36" t="s">
        <v>1356</v>
      </c>
      <c r="P420" s="4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</row>
    <row r="421">
      <c r="A421" s="23">
        <v>418.0</v>
      </c>
      <c r="B421" s="225">
        <v>46079.0</v>
      </c>
      <c r="C421" s="26">
        <v>46.0</v>
      </c>
      <c r="D421" s="28" t="s">
        <v>111</v>
      </c>
      <c r="E421" s="28" t="s">
        <v>40</v>
      </c>
      <c r="F421" s="28" t="s">
        <v>1347</v>
      </c>
      <c r="G421" s="28" t="s">
        <v>1348</v>
      </c>
      <c r="H421" s="28" t="s">
        <v>87</v>
      </c>
      <c r="I421" s="33" t="s">
        <v>1357</v>
      </c>
      <c r="J421" s="36" t="s">
        <v>1170</v>
      </c>
      <c r="K421" s="260">
        <v>46107.0</v>
      </c>
      <c r="L421" s="28" t="s">
        <v>50</v>
      </c>
      <c r="M421" s="226"/>
      <c r="N421" s="33" t="s">
        <v>279</v>
      </c>
      <c r="O421" s="36" t="s">
        <v>1356</v>
      </c>
      <c r="P421" s="400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</row>
    <row r="422">
      <c r="A422" s="23">
        <v>419.0</v>
      </c>
      <c r="B422" s="225">
        <v>46079.0</v>
      </c>
      <c r="C422" s="26">
        <v>46.0</v>
      </c>
      <c r="D422" s="28" t="s">
        <v>111</v>
      </c>
      <c r="E422" s="28" t="s">
        <v>40</v>
      </c>
      <c r="F422" s="28" t="s">
        <v>1347</v>
      </c>
      <c r="G422" s="28" t="s">
        <v>1348</v>
      </c>
      <c r="H422" s="28" t="s">
        <v>87</v>
      </c>
      <c r="I422" s="33" t="s">
        <v>1358</v>
      </c>
      <c r="J422" s="36" t="s">
        <v>1359</v>
      </c>
      <c r="K422" s="260">
        <v>46107.0</v>
      </c>
      <c r="L422" s="28" t="s">
        <v>50</v>
      </c>
      <c r="M422" s="226"/>
      <c r="N422" s="33" t="s">
        <v>279</v>
      </c>
      <c r="O422" s="36" t="s">
        <v>1356</v>
      </c>
      <c r="P422" s="400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</row>
    <row r="423">
      <c r="A423" s="23">
        <v>420.0</v>
      </c>
      <c r="B423" s="225">
        <v>46080.0</v>
      </c>
      <c r="C423" s="26">
        <v>47.0</v>
      </c>
      <c r="D423" s="28" t="s">
        <v>45</v>
      </c>
      <c r="E423" s="28" t="s">
        <v>40</v>
      </c>
      <c r="F423" s="28" t="s">
        <v>384</v>
      </c>
      <c r="G423" s="28" t="s">
        <v>1360</v>
      </c>
      <c r="H423" s="28" t="s">
        <v>233</v>
      </c>
      <c r="I423" s="33" t="s">
        <v>1361</v>
      </c>
      <c r="J423" s="36" t="s">
        <v>1362</v>
      </c>
      <c r="K423" s="260">
        <v>46091.0</v>
      </c>
      <c r="L423" s="28" t="s">
        <v>50</v>
      </c>
      <c r="M423" s="226"/>
      <c r="N423" s="33" t="s">
        <v>214</v>
      </c>
      <c r="O423" s="36" t="s">
        <v>425</v>
      </c>
      <c r="P423" s="400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</row>
    <row r="424">
      <c r="A424" s="23">
        <v>421.0</v>
      </c>
      <c r="B424" s="225">
        <v>46080.0</v>
      </c>
      <c r="C424" s="26">
        <v>47.0</v>
      </c>
      <c r="D424" s="28" t="s">
        <v>45</v>
      </c>
      <c r="E424" s="28" t="s">
        <v>40</v>
      </c>
      <c r="F424" s="28" t="s">
        <v>384</v>
      </c>
      <c r="G424" s="28" t="s">
        <v>1360</v>
      </c>
      <c r="H424" s="28" t="s">
        <v>207</v>
      </c>
      <c r="I424" s="33" t="s">
        <v>1363</v>
      </c>
      <c r="J424" s="36" t="s">
        <v>501</v>
      </c>
      <c r="K424" s="260">
        <v>46091.0</v>
      </c>
      <c r="L424" s="28" t="s">
        <v>50</v>
      </c>
      <c r="M424" s="226"/>
      <c r="N424" s="33" t="s">
        <v>214</v>
      </c>
      <c r="O424" s="36" t="s">
        <v>425</v>
      </c>
      <c r="P424" s="400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</row>
    <row r="425">
      <c r="A425" s="59">
        <v>422.0</v>
      </c>
      <c r="B425" s="225">
        <v>46080.0</v>
      </c>
      <c r="C425" s="26">
        <v>47.0</v>
      </c>
      <c r="D425" s="28" t="s">
        <v>45</v>
      </c>
      <c r="E425" s="28" t="s">
        <v>40</v>
      </c>
      <c r="F425" s="28" t="s">
        <v>384</v>
      </c>
      <c r="G425" s="28" t="s">
        <v>1360</v>
      </c>
      <c r="H425" s="28" t="s">
        <v>98</v>
      </c>
      <c r="I425" s="33" t="s">
        <v>1284</v>
      </c>
      <c r="J425" s="36" t="s">
        <v>1197</v>
      </c>
      <c r="K425" s="260">
        <v>46091.0</v>
      </c>
      <c r="L425" s="28" t="s">
        <v>50</v>
      </c>
      <c r="M425" s="226"/>
      <c r="N425" s="33" t="s">
        <v>214</v>
      </c>
      <c r="O425" s="36" t="s">
        <v>425</v>
      </c>
      <c r="P425" s="400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</row>
    <row r="426">
      <c r="A426" s="23">
        <v>423.0</v>
      </c>
      <c r="B426" s="225">
        <v>46080.0</v>
      </c>
      <c r="C426" s="26">
        <v>47.0</v>
      </c>
      <c r="D426" s="28" t="s">
        <v>45</v>
      </c>
      <c r="E426" s="28" t="s">
        <v>40</v>
      </c>
      <c r="F426" s="28" t="s">
        <v>384</v>
      </c>
      <c r="G426" s="28" t="s">
        <v>1360</v>
      </c>
      <c r="H426" s="28" t="s">
        <v>87</v>
      </c>
      <c r="I426" s="33" t="s">
        <v>1364</v>
      </c>
      <c r="J426" s="36" t="s">
        <v>1365</v>
      </c>
      <c r="K426" s="260">
        <v>46091.0</v>
      </c>
      <c r="L426" s="28" t="s">
        <v>50</v>
      </c>
      <c r="M426" s="226"/>
      <c r="N426" s="33" t="s">
        <v>214</v>
      </c>
      <c r="O426" s="36" t="s">
        <v>425</v>
      </c>
      <c r="P426" s="400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</row>
    <row r="427">
      <c r="A427" s="23">
        <v>424.0</v>
      </c>
      <c r="B427" s="225">
        <v>46080.0</v>
      </c>
      <c r="C427" s="26">
        <v>47.0</v>
      </c>
      <c r="D427" s="28" t="s">
        <v>45</v>
      </c>
      <c r="E427" s="28" t="s">
        <v>40</v>
      </c>
      <c r="F427" s="28" t="s">
        <v>384</v>
      </c>
      <c r="G427" s="28" t="s">
        <v>1360</v>
      </c>
      <c r="H427" s="28" t="s">
        <v>207</v>
      </c>
      <c r="I427" s="33" t="s">
        <v>1366</v>
      </c>
      <c r="J427" s="36" t="s">
        <v>1367</v>
      </c>
      <c r="K427" s="260">
        <v>46091.0</v>
      </c>
      <c r="L427" s="28" t="s">
        <v>50</v>
      </c>
      <c r="M427" s="226"/>
      <c r="N427" s="33" t="s">
        <v>214</v>
      </c>
      <c r="O427" s="36" t="s">
        <v>425</v>
      </c>
      <c r="P427" s="400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</row>
    <row r="428">
      <c r="A428" s="23">
        <v>425.0</v>
      </c>
      <c r="B428" s="225">
        <v>46080.0</v>
      </c>
      <c r="C428" s="26">
        <v>47.0</v>
      </c>
      <c r="D428" s="28" t="s">
        <v>45</v>
      </c>
      <c r="E428" s="28" t="s">
        <v>40</v>
      </c>
      <c r="F428" s="28" t="s">
        <v>384</v>
      </c>
      <c r="G428" s="28" t="s">
        <v>1360</v>
      </c>
      <c r="H428" s="28" t="s">
        <v>87</v>
      </c>
      <c r="I428" s="33" t="s">
        <v>1368</v>
      </c>
      <c r="J428" s="104" t="s">
        <v>1369</v>
      </c>
      <c r="K428" s="260">
        <v>46091.0</v>
      </c>
      <c r="L428" s="28" t="s">
        <v>50</v>
      </c>
      <c r="M428" s="226"/>
      <c r="N428" s="33" t="s">
        <v>214</v>
      </c>
      <c r="O428" s="36" t="s">
        <v>425</v>
      </c>
      <c r="P428" s="400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</row>
    <row r="429">
      <c r="A429" s="23">
        <v>426.0</v>
      </c>
      <c r="B429" s="225">
        <v>46080.0</v>
      </c>
      <c r="C429" s="26">
        <v>47.0</v>
      </c>
      <c r="D429" s="28" t="s">
        <v>45</v>
      </c>
      <c r="E429" s="28" t="s">
        <v>40</v>
      </c>
      <c r="F429" s="28" t="s">
        <v>384</v>
      </c>
      <c r="G429" s="28" t="s">
        <v>1360</v>
      </c>
      <c r="H429" s="28" t="s">
        <v>75</v>
      </c>
      <c r="I429" s="33" t="s">
        <v>1370</v>
      </c>
      <c r="J429" s="36" t="s">
        <v>1371</v>
      </c>
      <c r="K429" s="260">
        <v>46091.0</v>
      </c>
      <c r="L429" s="28" t="s">
        <v>50</v>
      </c>
      <c r="M429" s="226"/>
      <c r="N429" s="33" t="s">
        <v>214</v>
      </c>
      <c r="O429" s="36" t="s">
        <v>425</v>
      </c>
      <c r="P429" s="400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</row>
    <row r="430">
      <c r="A430" s="59">
        <v>427.0</v>
      </c>
      <c r="B430" s="225">
        <v>46080.0</v>
      </c>
      <c r="C430" s="26">
        <v>47.0</v>
      </c>
      <c r="D430" s="28" t="s">
        <v>45</v>
      </c>
      <c r="E430" s="28" t="s">
        <v>40</v>
      </c>
      <c r="F430" s="28" t="s">
        <v>384</v>
      </c>
      <c r="G430" s="28" t="s">
        <v>1360</v>
      </c>
      <c r="H430" s="28" t="s">
        <v>87</v>
      </c>
      <c r="I430" s="33" t="s">
        <v>1372</v>
      </c>
      <c r="J430" s="104" t="s">
        <v>1373</v>
      </c>
      <c r="K430" s="260">
        <v>46091.0</v>
      </c>
      <c r="L430" s="28" t="s">
        <v>50</v>
      </c>
      <c r="M430" s="226"/>
      <c r="N430" s="33" t="s">
        <v>214</v>
      </c>
      <c r="O430" s="36" t="s">
        <v>425</v>
      </c>
      <c r="P430" s="400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</row>
    <row r="431">
      <c r="A431" s="23">
        <v>428.0</v>
      </c>
      <c r="B431" s="225">
        <v>46080.0</v>
      </c>
      <c r="C431" s="26">
        <v>47.0</v>
      </c>
      <c r="D431" s="28" t="s">
        <v>45</v>
      </c>
      <c r="E431" s="28" t="s">
        <v>40</v>
      </c>
      <c r="F431" s="28" t="s">
        <v>384</v>
      </c>
      <c r="G431" s="28" t="s">
        <v>1360</v>
      </c>
      <c r="H431" s="28" t="s">
        <v>43</v>
      </c>
      <c r="I431" s="33" t="s">
        <v>1374</v>
      </c>
      <c r="J431" s="36" t="s">
        <v>878</v>
      </c>
      <c r="K431" s="260">
        <v>46091.0</v>
      </c>
      <c r="L431" s="28" t="s">
        <v>50</v>
      </c>
      <c r="M431" s="226"/>
      <c r="N431" s="33" t="s">
        <v>214</v>
      </c>
      <c r="O431" s="36" t="s">
        <v>425</v>
      </c>
      <c r="P431" s="400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</row>
    <row r="432">
      <c r="A432" s="23">
        <v>429.0</v>
      </c>
      <c r="B432" s="225">
        <v>46080.0</v>
      </c>
      <c r="C432" s="26">
        <v>47.0</v>
      </c>
      <c r="D432" s="28" t="s">
        <v>45</v>
      </c>
      <c r="E432" s="28" t="s">
        <v>40</v>
      </c>
      <c r="F432" s="28" t="s">
        <v>384</v>
      </c>
      <c r="G432" s="28" t="s">
        <v>1360</v>
      </c>
      <c r="H432" s="28" t="s">
        <v>98</v>
      </c>
      <c r="I432" s="33" t="s">
        <v>955</v>
      </c>
      <c r="J432" s="104" t="s">
        <v>1375</v>
      </c>
      <c r="K432" s="260">
        <v>46091.0</v>
      </c>
      <c r="L432" s="28" t="s">
        <v>50</v>
      </c>
      <c r="M432" s="226"/>
      <c r="N432" s="33" t="s">
        <v>214</v>
      </c>
      <c r="O432" s="36" t="s">
        <v>425</v>
      </c>
      <c r="P432" s="400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</row>
    <row r="433">
      <c r="A433" s="23">
        <v>430.0</v>
      </c>
      <c r="B433" s="225">
        <v>46080.0</v>
      </c>
      <c r="C433" s="26">
        <v>47.0</v>
      </c>
      <c r="D433" s="28" t="s">
        <v>45</v>
      </c>
      <c r="E433" s="28" t="s">
        <v>40</v>
      </c>
      <c r="F433" s="28" t="s">
        <v>384</v>
      </c>
      <c r="G433" s="28" t="s">
        <v>1360</v>
      </c>
      <c r="H433" s="28" t="s">
        <v>75</v>
      </c>
      <c r="I433" s="33" t="s">
        <v>1376</v>
      </c>
      <c r="J433" s="36" t="s">
        <v>1377</v>
      </c>
      <c r="K433" s="260">
        <v>46091.0</v>
      </c>
      <c r="L433" s="28" t="s">
        <v>50</v>
      </c>
      <c r="M433" s="226"/>
      <c r="N433" s="33" t="s">
        <v>214</v>
      </c>
      <c r="O433" s="36" t="s">
        <v>425</v>
      </c>
      <c r="P433" s="4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</row>
    <row r="434">
      <c r="A434" s="23">
        <v>431.0</v>
      </c>
      <c r="B434" s="225">
        <v>46080.0</v>
      </c>
      <c r="C434" s="26">
        <v>47.0</v>
      </c>
      <c r="D434" s="28" t="s">
        <v>45</v>
      </c>
      <c r="E434" s="28" t="s">
        <v>40</v>
      </c>
      <c r="F434" s="28" t="s">
        <v>384</v>
      </c>
      <c r="G434" s="28" t="s">
        <v>1360</v>
      </c>
      <c r="H434" s="28" t="s">
        <v>98</v>
      </c>
      <c r="I434" s="33" t="s">
        <v>1378</v>
      </c>
      <c r="J434" s="36" t="s">
        <v>1375</v>
      </c>
      <c r="K434" s="260">
        <v>46091.0</v>
      </c>
      <c r="L434" s="28" t="s">
        <v>50</v>
      </c>
      <c r="M434" s="226"/>
      <c r="N434" s="33" t="s">
        <v>214</v>
      </c>
      <c r="O434" s="36" t="s">
        <v>425</v>
      </c>
      <c r="P434" s="4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</row>
    <row r="435">
      <c r="A435" s="59">
        <v>432.0</v>
      </c>
      <c r="B435" s="225">
        <v>46080.0</v>
      </c>
      <c r="C435" s="26">
        <v>47.0</v>
      </c>
      <c r="D435" s="28" t="s">
        <v>45</v>
      </c>
      <c r="E435" s="28" t="s">
        <v>40</v>
      </c>
      <c r="F435" s="28" t="s">
        <v>384</v>
      </c>
      <c r="G435" s="28" t="s">
        <v>1360</v>
      </c>
      <c r="H435" s="28" t="s">
        <v>75</v>
      </c>
      <c r="I435" s="33" t="s">
        <v>1379</v>
      </c>
      <c r="J435" s="104" t="s">
        <v>1377</v>
      </c>
      <c r="K435" s="260">
        <v>46091.0</v>
      </c>
      <c r="L435" s="28" t="s">
        <v>50</v>
      </c>
      <c r="M435" s="226"/>
      <c r="N435" s="33" t="s">
        <v>214</v>
      </c>
      <c r="O435" s="36" t="s">
        <v>425</v>
      </c>
      <c r="P435" s="4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</row>
    <row r="436">
      <c r="A436" s="23">
        <v>433.0</v>
      </c>
      <c r="B436" s="225">
        <v>46080.0</v>
      </c>
      <c r="C436" s="26">
        <v>47.0</v>
      </c>
      <c r="D436" s="28" t="s">
        <v>45</v>
      </c>
      <c r="E436" s="28" t="s">
        <v>40</v>
      </c>
      <c r="F436" s="28" t="s">
        <v>384</v>
      </c>
      <c r="G436" s="28" t="s">
        <v>1360</v>
      </c>
      <c r="H436" s="28" t="s">
        <v>87</v>
      </c>
      <c r="I436" s="33" t="s">
        <v>1256</v>
      </c>
      <c r="J436" s="104" t="s">
        <v>1380</v>
      </c>
      <c r="K436" s="260">
        <v>46101.0</v>
      </c>
      <c r="L436" s="28" t="s">
        <v>50</v>
      </c>
      <c r="M436" s="226"/>
      <c r="N436" s="33" t="s">
        <v>214</v>
      </c>
      <c r="O436" s="36" t="s">
        <v>425</v>
      </c>
      <c r="P436" s="4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</row>
    <row r="437">
      <c r="A437" s="23">
        <v>434.0</v>
      </c>
      <c r="B437" s="225">
        <v>46080.0</v>
      </c>
      <c r="C437" s="26">
        <v>48.0</v>
      </c>
      <c r="D437" s="28" t="s">
        <v>111</v>
      </c>
      <c r="E437" s="28" t="s">
        <v>40</v>
      </c>
      <c r="F437" s="28" t="s">
        <v>384</v>
      </c>
      <c r="G437" s="28" t="s">
        <v>1360</v>
      </c>
      <c r="H437" s="28" t="s">
        <v>87</v>
      </c>
      <c r="I437" s="33" t="s">
        <v>1381</v>
      </c>
      <c r="J437" s="104" t="s">
        <v>1382</v>
      </c>
      <c r="K437" s="260">
        <v>46106.0</v>
      </c>
      <c r="L437" s="28" t="s">
        <v>50</v>
      </c>
      <c r="M437" s="226"/>
      <c r="N437" s="33" t="s">
        <v>214</v>
      </c>
      <c r="O437" s="36" t="s">
        <v>921</v>
      </c>
      <c r="P437" s="4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</row>
    <row r="438">
      <c r="A438" s="23">
        <v>435.0</v>
      </c>
      <c r="B438" s="225">
        <v>46080.0</v>
      </c>
      <c r="C438" s="26">
        <v>48.0</v>
      </c>
      <c r="D438" s="28" t="s">
        <v>111</v>
      </c>
      <c r="E438" s="28" t="s">
        <v>40</v>
      </c>
      <c r="F438" s="28" t="s">
        <v>384</v>
      </c>
      <c r="G438" s="28" t="s">
        <v>1360</v>
      </c>
      <c r="H438" s="28" t="s">
        <v>87</v>
      </c>
      <c r="I438" s="33" t="s">
        <v>1383</v>
      </c>
      <c r="J438" s="36" t="s">
        <v>1025</v>
      </c>
      <c r="K438" s="260">
        <v>46106.0</v>
      </c>
      <c r="L438" s="28" t="s">
        <v>76</v>
      </c>
      <c r="M438" s="226"/>
      <c r="N438" s="33" t="s">
        <v>214</v>
      </c>
      <c r="O438" s="36" t="s">
        <v>921</v>
      </c>
      <c r="P438" s="4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</row>
    <row r="439">
      <c r="A439" s="23">
        <v>436.0</v>
      </c>
      <c r="B439" s="225">
        <v>46080.0</v>
      </c>
      <c r="C439" s="26">
        <v>48.0</v>
      </c>
      <c r="D439" s="28" t="s">
        <v>111</v>
      </c>
      <c r="E439" s="28" t="s">
        <v>40</v>
      </c>
      <c r="F439" s="28" t="s">
        <v>384</v>
      </c>
      <c r="G439" s="28" t="s">
        <v>1360</v>
      </c>
      <c r="H439" s="28" t="s">
        <v>87</v>
      </c>
      <c r="I439" s="33" t="s">
        <v>1384</v>
      </c>
      <c r="J439" s="36" t="s">
        <v>1385</v>
      </c>
      <c r="K439" s="260">
        <v>46106.0</v>
      </c>
      <c r="L439" s="28" t="s">
        <v>50</v>
      </c>
      <c r="M439" s="226"/>
      <c r="N439" s="33" t="s">
        <v>214</v>
      </c>
      <c r="O439" s="36" t="s">
        <v>921</v>
      </c>
      <c r="P439" s="4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</row>
    <row r="440">
      <c r="A440" s="59">
        <v>437.0</v>
      </c>
      <c r="B440" s="225">
        <v>46080.0</v>
      </c>
      <c r="C440" s="26">
        <v>48.0</v>
      </c>
      <c r="D440" s="28" t="s">
        <v>111</v>
      </c>
      <c r="E440" s="28" t="s">
        <v>40</v>
      </c>
      <c r="F440" s="28" t="s">
        <v>384</v>
      </c>
      <c r="G440" s="28" t="s">
        <v>1360</v>
      </c>
      <c r="H440" s="28" t="s">
        <v>81</v>
      </c>
      <c r="I440" s="33" t="s">
        <v>1386</v>
      </c>
      <c r="J440" s="36" t="s">
        <v>1387</v>
      </c>
      <c r="K440" s="260">
        <v>46106.0</v>
      </c>
      <c r="L440" s="28" t="s">
        <v>76</v>
      </c>
      <c r="M440" s="226"/>
      <c r="N440" s="33" t="s">
        <v>214</v>
      </c>
      <c r="O440" s="36" t="s">
        <v>921</v>
      </c>
      <c r="P440" s="4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</row>
    <row r="441">
      <c r="A441" s="23">
        <v>438.0</v>
      </c>
      <c r="B441" s="225">
        <v>46080.0</v>
      </c>
      <c r="C441" s="26">
        <v>48.0</v>
      </c>
      <c r="D441" s="28" t="s">
        <v>111</v>
      </c>
      <c r="E441" s="28" t="s">
        <v>40</v>
      </c>
      <c r="F441" s="28" t="s">
        <v>384</v>
      </c>
      <c r="G441" s="28" t="s">
        <v>1360</v>
      </c>
      <c r="H441" s="28" t="s">
        <v>87</v>
      </c>
      <c r="I441" s="33" t="s">
        <v>1388</v>
      </c>
      <c r="J441" s="36" t="s">
        <v>1389</v>
      </c>
      <c r="K441" s="260">
        <v>46106.0</v>
      </c>
      <c r="L441" s="28" t="s">
        <v>50</v>
      </c>
      <c r="M441" s="226"/>
      <c r="N441" s="33" t="s">
        <v>214</v>
      </c>
      <c r="O441" s="36" t="s">
        <v>921</v>
      </c>
      <c r="P441" s="4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</row>
    <row r="442">
      <c r="A442" s="23">
        <v>439.0</v>
      </c>
      <c r="B442" s="225">
        <v>46080.0</v>
      </c>
      <c r="C442" s="26">
        <v>48.0</v>
      </c>
      <c r="D442" s="28" t="s">
        <v>111</v>
      </c>
      <c r="E442" s="28" t="s">
        <v>40</v>
      </c>
      <c r="F442" s="28" t="s">
        <v>384</v>
      </c>
      <c r="G442" s="28" t="s">
        <v>1360</v>
      </c>
      <c r="H442" s="28" t="s">
        <v>87</v>
      </c>
      <c r="I442" s="33" t="s">
        <v>1390</v>
      </c>
      <c r="J442" s="104" t="s">
        <v>1391</v>
      </c>
      <c r="K442" s="260">
        <v>46106.0</v>
      </c>
      <c r="L442" s="28" t="s">
        <v>50</v>
      </c>
      <c r="M442" s="226"/>
      <c r="N442" s="33" t="s">
        <v>214</v>
      </c>
      <c r="O442" s="36" t="s">
        <v>921</v>
      </c>
      <c r="P442" s="4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</row>
    <row r="443">
      <c r="A443" s="23">
        <v>440.0</v>
      </c>
      <c r="B443" s="225">
        <v>46080.0</v>
      </c>
      <c r="C443" s="26">
        <v>48.0</v>
      </c>
      <c r="D443" s="28" t="s">
        <v>111</v>
      </c>
      <c r="E443" s="28" t="s">
        <v>40</v>
      </c>
      <c r="F443" s="28" t="s">
        <v>384</v>
      </c>
      <c r="G443" s="28" t="s">
        <v>1360</v>
      </c>
      <c r="H443" s="28" t="s">
        <v>87</v>
      </c>
      <c r="I443" s="33" t="s">
        <v>1392</v>
      </c>
      <c r="J443" s="104" t="s">
        <v>266</v>
      </c>
      <c r="K443" s="260">
        <v>46106.0</v>
      </c>
      <c r="L443" s="28" t="s">
        <v>76</v>
      </c>
      <c r="M443" s="226"/>
      <c r="N443" s="33" t="s">
        <v>214</v>
      </c>
      <c r="O443" s="36" t="s">
        <v>921</v>
      </c>
      <c r="P443" s="4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</row>
    <row r="444">
      <c r="A444" s="23">
        <v>441.0</v>
      </c>
      <c r="B444" s="225">
        <v>46080.0</v>
      </c>
      <c r="C444" s="26">
        <v>48.0</v>
      </c>
      <c r="D444" s="28" t="s">
        <v>111</v>
      </c>
      <c r="E444" s="28" t="s">
        <v>40</v>
      </c>
      <c r="F444" s="28" t="s">
        <v>384</v>
      </c>
      <c r="G444" s="28" t="s">
        <v>1360</v>
      </c>
      <c r="H444" s="28" t="s">
        <v>139</v>
      </c>
      <c r="I444" s="33" t="s">
        <v>1393</v>
      </c>
      <c r="J444" s="399" t="s">
        <v>1394</v>
      </c>
      <c r="K444" s="260">
        <v>46106.0</v>
      </c>
      <c r="L444" s="28" t="s">
        <v>50</v>
      </c>
      <c r="M444" s="226"/>
      <c r="N444" s="33" t="s">
        <v>214</v>
      </c>
      <c r="O444" s="36" t="s">
        <v>921</v>
      </c>
      <c r="P444" s="4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</row>
    <row r="445">
      <c r="A445" s="59">
        <v>442.0</v>
      </c>
      <c r="B445" s="225">
        <v>46080.0</v>
      </c>
      <c r="C445" s="26">
        <v>48.0</v>
      </c>
      <c r="D445" s="28" t="s">
        <v>111</v>
      </c>
      <c r="E445" s="28" t="s">
        <v>40</v>
      </c>
      <c r="F445" s="28" t="s">
        <v>384</v>
      </c>
      <c r="G445" s="28" t="s">
        <v>1360</v>
      </c>
      <c r="H445" s="28" t="s">
        <v>139</v>
      </c>
      <c r="I445" s="33" t="s">
        <v>1395</v>
      </c>
      <c r="J445" s="36" t="s">
        <v>1396</v>
      </c>
      <c r="K445" s="260">
        <v>46106.0</v>
      </c>
      <c r="L445" s="28" t="s">
        <v>50</v>
      </c>
      <c r="M445" s="226"/>
      <c r="N445" s="33" t="s">
        <v>214</v>
      </c>
      <c r="O445" s="36" t="s">
        <v>921</v>
      </c>
      <c r="P445" s="4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</row>
    <row r="446">
      <c r="A446" s="23">
        <v>443.0</v>
      </c>
      <c r="B446" s="225">
        <v>46080.0</v>
      </c>
      <c r="C446" s="26">
        <v>48.0</v>
      </c>
      <c r="D446" s="28" t="s">
        <v>111</v>
      </c>
      <c r="E446" s="28" t="s">
        <v>40</v>
      </c>
      <c r="F446" s="28" t="s">
        <v>384</v>
      </c>
      <c r="G446" s="28" t="s">
        <v>1360</v>
      </c>
      <c r="H446" s="28" t="s">
        <v>81</v>
      </c>
      <c r="I446" s="33" t="s">
        <v>1397</v>
      </c>
      <c r="J446" s="36" t="s">
        <v>1178</v>
      </c>
      <c r="K446" s="260">
        <v>46106.0</v>
      </c>
      <c r="L446" s="28" t="s">
        <v>76</v>
      </c>
      <c r="M446" s="226"/>
      <c r="N446" s="33" t="s">
        <v>214</v>
      </c>
      <c r="O446" s="36" t="s">
        <v>921</v>
      </c>
      <c r="P446" s="4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</row>
    <row r="447">
      <c r="A447" s="23">
        <v>444.0</v>
      </c>
      <c r="B447" s="225">
        <v>46080.0</v>
      </c>
      <c r="C447" s="26">
        <v>48.0</v>
      </c>
      <c r="D447" s="28" t="s">
        <v>111</v>
      </c>
      <c r="E447" s="28" t="s">
        <v>40</v>
      </c>
      <c r="F447" s="28" t="s">
        <v>384</v>
      </c>
      <c r="G447" s="28" t="s">
        <v>1360</v>
      </c>
      <c r="H447" s="28" t="s">
        <v>81</v>
      </c>
      <c r="I447" s="33" t="s">
        <v>1398</v>
      </c>
      <c r="J447" s="36" t="s">
        <v>1399</v>
      </c>
      <c r="K447" s="260">
        <v>46106.0</v>
      </c>
      <c r="L447" s="28" t="s">
        <v>76</v>
      </c>
      <c r="M447" s="226"/>
      <c r="N447" s="33" t="s">
        <v>214</v>
      </c>
      <c r="O447" s="36" t="s">
        <v>921</v>
      </c>
      <c r="P447" s="4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</row>
    <row r="448">
      <c r="A448" s="23">
        <v>445.0</v>
      </c>
      <c r="B448" s="225">
        <v>46080.0</v>
      </c>
      <c r="C448" s="26">
        <v>48.0</v>
      </c>
      <c r="D448" s="28" t="s">
        <v>111</v>
      </c>
      <c r="E448" s="28" t="s">
        <v>40</v>
      </c>
      <c r="F448" s="28" t="s">
        <v>384</v>
      </c>
      <c r="G448" s="28" t="s">
        <v>1360</v>
      </c>
      <c r="H448" s="28" t="s">
        <v>87</v>
      </c>
      <c r="I448" s="33" t="s">
        <v>1400</v>
      </c>
      <c r="J448" s="36" t="s">
        <v>1401</v>
      </c>
      <c r="K448" s="260">
        <v>46106.0</v>
      </c>
      <c r="L448" s="28" t="s">
        <v>50</v>
      </c>
      <c r="M448" s="226"/>
      <c r="N448" s="33" t="s">
        <v>214</v>
      </c>
      <c r="O448" s="36" t="s">
        <v>921</v>
      </c>
      <c r="P448" s="4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</row>
    <row r="449">
      <c r="A449" s="23">
        <v>446.0</v>
      </c>
      <c r="B449" s="225">
        <v>46076.0</v>
      </c>
      <c r="C449" s="26">
        <v>49.0</v>
      </c>
      <c r="D449" s="28" t="s">
        <v>45</v>
      </c>
      <c r="E449" s="28" t="s">
        <v>40</v>
      </c>
      <c r="F449" s="28" t="s">
        <v>41</v>
      </c>
      <c r="G449" s="28" t="s">
        <v>41</v>
      </c>
      <c r="H449" s="28" t="s">
        <v>87</v>
      </c>
      <c r="I449" s="401" t="s">
        <v>1402</v>
      </c>
      <c r="J449" s="402" t="s">
        <v>1403</v>
      </c>
      <c r="K449" s="260">
        <v>46099.0</v>
      </c>
      <c r="L449" s="28" t="s">
        <v>50</v>
      </c>
      <c r="M449" s="226"/>
      <c r="N449" s="403" t="s">
        <v>287</v>
      </c>
      <c r="O449" s="36" t="s">
        <v>1351</v>
      </c>
      <c r="P449" s="4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</row>
    <row r="450">
      <c r="A450" s="59">
        <v>447.0</v>
      </c>
      <c r="B450" s="225">
        <v>46076.0</v>
      </c>
      <c r="C450" s="26">
        <v>49.0</v>
      </c>
      <c r="D450" s="28" t="s">
        <v>45</v>
      </c>
      <c r="E450" s="28" t="s">
        <v>40</v>
      </c>
      <c r="F450" s="28" t="s">
        <v>41</v>
      </c>
      <c r="G450" s="28" t="s">
        <v>41</v>
      </c>
      <c r="H450" s="28" t="s">
        <v>139</v>
      </c>
      <c r="I450" s="401" t="s">
        <v>1404</v>
      </c>
      <c r="J450" s="404" t="s">
        <v>1405</v>
      </c>
      <c r="K450" s="260">
        <v>46099.0</v>
      </c>
      <c r="L450" s="28" t="s">
        <v>50</v>
      </c>
      <c r="M450" s="226"/>
      <c r="N450" s="403" t="s">
        <v>287</v>
      </c>
      <c r="O450" s="36" t="s">
        <v>1351</v>
      </c>
      <c r="P450" s="4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</row>
    <row r="451">
      <c r="A451" s="23">
        <v>448.0</v>
      </c>
      <c r="B451" s="225">
        <v>46076.0</v>
      </c>
      <c r="C451" s="26">
        <v>49.0</v>
      </c>
      <c r="D451" s="28" t="s">
        <v>45</v>
      </c>
      <c r="E451" s="28" t="s">
        <v>40</v>
      </c>
      <c r="F451" s="28" t="s">
        <v>41</v>
      </c>
      <c r="G451" s="28" t="s">
        <v>41</v>
      </c>
      <c r="H451" s="28" t="s">
        <v>87</v>
      </c>
      <c r="I451" s="405" t="s">
        <v>1406</v>
      </c>
      <c r="J451" s="402" t="s">
        <v>1403</v>
      </c>
      <c r="K451" s="260">
        <v>46099.0</v>
      </c>
      <c r="L451" s="28" t="s">
        <v>50</v>
      </c>
      <c r="M451" s="226"/>
      <c r="N451" s="403" t="s">
        <v>287</v>
      </c>
      <c r="O451" s="36" t="s">
        <v>1351</v>
      </c>
      <c r="P451" s="4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</row>
    <row r="452">
      <c r="A452" s="23">
        <v>449.0</v>
      </c>
      <c r="B452" s="225">
        <v>46076.0</v>
      </c>
      <c r="C452" s="26">
        <v>49.0</v>
      </c>
      <c r="D452" s="28" t="s">
        <v>45</v>
      </c>
      <c r="E452" s="28" t="s">
        <v>40</v>
      </c>
      <c r="F452" s="28" t="s">
        <v>41</v>
      </c>
      <c r="G452" s="28" t="s">
        <v>41</v>
      </c>
      <c r="H452" s="28" t="s">
        <v>81</v>
      </c>
      <c r="I452" s="405" t="s">
        <v>1407</v>
      </c>
      <c r="J452" s="404" t="s">
        <v>1408</v>
      </c>
      <c r="K452" s="260">
        <v>46099.0</v>
      </c>
      <c r="L452" s="28" t="s">
        <v>50</v>
      </c>
      <c r="M452" s="226"/>
      <c r="N452" s="403" t="s">
        <v>287</v>
      </c>
      <c r="O452" s="36" t="s">
        <v>1351</v>
      </c>
      <c r="P452" s="4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</row>
    <row r="453">
      <c r="A453" s="23">
        <v>450.0</v>
      </c>
      <c r="B453" s="225">
        <v>46076.0</v>
      </c>
      <c r="C453" s="26">
        <v>49.0</v>
      </c>
      <c r="D453" s="28" t="s">
        <v>45</v>
      </c>
      <c r="E453" s="28" t="s">
        <v>40</v>
      </c>
      <c r="F453" s="28" t="s">
        <v>41</v>
      </c>
      <c r="G453" s="28" t="s">
        <v>41</v>
      </c>
      <c r="H453" s="28" t="s">
        <v>87</v>
      </c>
      <c r="I453" s="401" t="s">
        <v>1409</v>
      </c>
      <c r="J453" s="404" t="s">
        <v>1410</v>
      </c>
      <c r="K453" s="260">
        <v>46099.0</v>
      </c>
      <c r="L453" s="28" t="s">
        <v>50</v>
      </c>
      <c r="M453" s="226"/>
      <c r="N453" s="403" t="s">
        <v>287</v>
      </c>
      <c r="O453" s="36" t="s">
        <v>1351</v>
      </c>
      <c r="P453" s="4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</row>
    <row r="454">
      <c r="A454" s="23">
        <v>451.0</v>
      </c>
      <c r="B454" s="225">
        <v>46076.0</v>
      </c>
      <c r="C454" s="26">
        <v>49.0</v>
      </c>
      <c r="D454" s="28" t="s">
        <v>45</v>
      </c>
      <c r="E454" s="28" t="s">
        <v>40</v>
      </c>
      <c r="F454" s="28" t="s">
        <v>41</v>
      </c>
      <c r="G454" s="28" t="s">
        <v>41</v>
      </c>
      <c r="H454" s="28" t="s">
        <v>207</v>
      </c>
      <c r="I454" s="401" t="s">
        <v>1411</v>
      </c>
      <c r="J454" s="406" t="s">
        <v>1412</v>
      </c>
      <c r="K454" s="260">
        <v>46099.0</v>
      </c>
      <c r="L454" s="28" t="s">
        <v>50</v>
      </c>
      <c r="M454" s="226"/>
      <c r="N454" s="403" t="s">
        <v>287</v>
      </c>
      <c r="O454" s="36" t="s">
        <v>1351</v>
      </c>
      <c r="P454" s="4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</row>
    <row r="455">
      <c r="A455" s="59">
        <v>452.0</v>
      </c>
      <c r="B455" s="225">
        <v>46078.0</v>
      </c>
      <c r="C455" s="26">
        <v>50.0</v>
      </c>
      <c r="D455" s="28" t="s">
        <v>39</v>
      </c>
      <c r="E455" s="28" t="s">
        <v>94</v>
      </c>
      <c r="F455" s="28" t="s">
        <v>635</v>
      </c>
      <c r="G455" s="28" t="s">
        <v>1286</v>
      </c>
      <c r="H455" s="28" t="s">
        <v>207</v>
      </c>
      <c r="I455" s="240" t="s">
        <v>1413</v>
      </c>
      <c r="J455" s="399" t="s">
        <v>501</v>
      </c>
      <c r="K455" s="260">
        <v>46108.0</v>
      </c>
      <c r="L455" s="28" t="s">
        <v>50</v>
      </c>
      <c r="M455" s="226"/>
      <c r="N455" s="33" t="s">
        <v>284</v>
      </c>
      <c r="O455" s="36" t="s">
        <v>1414</v>
      </c>
      <c r="P455" s="4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</row>
    <row r="456">
      <c r="A456" s="23">
        <v>453.0</v>
      </c>
      <c r="B456" s="225">
        <v>46078.0</v>
      </c>
      <c r="C456" s="26">
        <v>50.0</v>
      </c>
      <c r="D456" s="28" t="s">
        <v>39</v>
      </c>
      <c r="E456" s="28" t="s">
        <v>94</v>
      </c>
      <c r="F456" s="28" t="s">
        <v>635</v>
      </c>
      <c r="G456" s="28" t="s">
        <v>1286</v>
      </c>
      <c r="H456" s="28" t="s">
        <v>207</v>
      </c>
      <c r="I456" s="245" t="s">
        <v>1415</v>
      </c>
      <c r="J456" s="407" t="s">
        <v>565</v>
      </c>
      <c r="K456" s="260">
        <v>46108.0</v>
      </c>
      <c r="L456" s="28" t="s">
        <v>50</v>
      </c>
      <c r="M456" s="226"/>
      <c r="N456" s="33" t="s">
        <v>284</v>
      </c>
      <c r="O456" s="36" t="s">
        <v>1416</v>
      </c>
      <c r="P456" s="4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</row>
    <row r="457">
      <c r="A457" s="23">
        <v>454.0</v>
      </c>
      <c r="B457" s="225">
        <v>46078.0</v>
      </c>
      <c r="C457" s="26">
        <v>51.0</v>
      </c>
      <c r="D457" s="28" t="s">
        <v>45</v>
      </c>
      <c r="E457" s="28" t="s">
        <v>40</v>
      </c>
      <c r="F457" s="28" t="s">
        <v>1417</v>
      </c>
      <c r="G457" s="28" t="s">
        <v>1418</v>
      </c>
      <c r="H457" s="28" t="s">
        <v>194</v>
      </c>
      <c r="I457" s="169" t="s">
        <v>1419</v>
      </c>
      <c r="J457" s="407" t="s">
        <v>1420</v>
      </c>
      <c r="K457" s="260">
        <v>46100.0</v>
      </c>
      <c r="L457" s="28" t="s">
        <v>50</v>
      </c>
      <c r="M457" s="226"/>
      <c r="N457" s="33" t="s">
        <v>287</v>
      </c>
      <c r="O457" s="36" t="s">
        <v>886</v>
      </c>
      <c r="P457" s="400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</row>
    <row r="458">
      <c r="A458" s="23">
        <v>455.0</v>
      </c>
      <c r="B458" s="225">
        <v>46078.0</v>
      </c>
      <c r="C458" s="26">
        <v>51.0</v>
      </c>
      <c r="D458" s="28" t="s">
        <v>45</v>
      </c>
      <c r="E458" s="28" t="s">
        <v>40</v>
      </c>
      <c r="F458" s="28" t="s">
        <v>1417</v>
      </c>
      <c r="G458" s="28" t="s">
        <v>1418</v>
      </c>
      <c r="H458" s="28" t="s">
        <v>43</v>
      </c>
      <c r="I458" s="169" t="s">
        <v>1421</v>
      </c>
      <c r="J458" s="399" t="s">
        <v>1422</v>
      </c>
      <c r="K458" s="260">
        <v>46100.0</v>
      </c>
      <c r="L458" s="28" t="s">
        <v>50</v>
      </c>
      <c r="M458" s="226"/>
      <c r="N458" s="33" t="s">
        <v>287</v>
      </c>
      <c r="O458" s="36" t="s">
        <v>886</v>
      </c>
      <c r="P458" s="400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</row>
    <row r="459">
      <c r="A459" s="23">
        <v>456.0</v>
      </c>
      <c r="B459" s="225">
        <v>46078.0</v>
      </c>
      <c r="C459" s="26">
        <v>51.0</v>
      </c>
      <c r="D459" s="28" t="s">
        <v>45</v>
      </c>
      <c r="E459" s="28" t="s">
        <v>40</v>
      </c>
      <c r="F459" s="28" t="s">
        <v>1417</v>
      </c>
      <c r="G459" s="28" t="s">
        <v>1418</v>
      </c>
      <c r="H459" s="28" t="s">
        <v>75</v>
      </c>
      <c r="I459" s="169" t="s">
        <v>1423</v>
      </c>
      <c r="J459" s="407" t="s">
        <v>1424</v>
      </c>
      <c r="K459" s="260">
        <v>46100.0</v>
      </c>
      <c r="L459" s="28" t="s">
        <v>50</v>
      </c>
      <c r="M459" s="226"/>
      <c r="N459" s="33" t="s">
        <v>287</v>
      </c>
      <c r="O459" s="36" t="s">
        <v>886</v>
      </c>
      <c r="P459" s="400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</row>
    <row r="460">
      <c r="A460" s="59">
        <v>457.0</v>
      </c>
      <c r="B460" s="225">
        <v>46078.0</v>
      </c>
      <c r="C460" s="26">
        <v>51.0</v>
      </c>
      <c r="D460" s="28" t="s">
        <v>45</v>
      </c>
      <c r="E460" s="28" t="s">
        <v>40</v>
      </c>
      <c r="F460" s="28" t="s">
        <v>1417</v>
      </c>
      <c r="G460" s="28" t="s">
        <v>1418</v>
      </c>
      <c r="H460" s="28" t="s">
        <v>75</v>
      </c>
      <c r="I460" s="169" t="s">
        <v>1425</v>
      </c>
      <c r="J460" s="399" t="s">
        <v>1426</v>
      </c>
      <c r="K460" s="260">
        <v>46100.0</v>
      </c>
      <c r="L460" s="28" t="s">
        <v>50</v>
      </c>
      <c r="M460" s="226"/>
      <c r="N460" s="33" t="s">
        <v>287</v>
      </c>
      <c r="O460" s="36" t="s">
        <v>886</v>
      </c>
      <c r="P460" s="400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</row>
    <row r="461">
      <c r="A461" s="23">
        <v>458.0</v>
      </c>
      <c r="B461" s="225">
        <v>46078.0</v>
      </c>
      <c r="C461" s="26">
        <v>51.0</v>
      </c>
      <c r="D461" s="28" t="s">
        <v>45</v>
      </c>
      <c r="E461" s="28" t="s">
        <v>40</v>
      </c>
      <c r="F461" s="28" t="s">
        <v>1417</v>
      </c>
      <c r="G461" s="28" t="s">
        <v>1418</v>
      </c>
      <c r="H461" s="28" t="s">
        <v>207</v>
      </c>
      <c r="I461" s="169" t="s">
        <v>1427</v>
      </c>
      <c r="J461" s="407" t="s">
        <v>1428</v>
      </c>
      <c r="K461" s="264" t="s">
        <v>101</v>
      </c>
      <c r="L461" s="28" t="s">
        <v>50</v>
      </c>
      <c r="M461" s="226"/>
      <c r="N461" s="33" t="s">
        <v>287</v>
      </c>
      <c r="O461" s="36" t="s">
        <v>886</v>
      </c>
      <c r="P461" s="340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</row>
    <row r="462">
      <c r="A462" s="23">
        <v>459.0</v>
      </c>
      <c r="B462" s="225">
        <v>46078.0</v>
      </c>
      <c r="C462" s="26">
        <v>51.0</v>
      </c>
      <c r="D462" s="28" t="s">
        <v>45</v>
      </c>
      <c r="E462" s="28" t="s">
        <v>40</v>
      </c>
      <c r="F462" s="28" t="s">
        <v>1417</v>
      </c>
      <c r="G462" s="28" t="s">
        <v>1418</v>
      </c>
      <c r="H462" s="28" t="s">
        <v>233</v>
      </c>
      <c r="I462" s="169" t="s">
        <v>1429</v>
      </c>
      <c r="J462" s="399" t="s">
        <v>1430</v>
      </c>
      <c r="K462" s="260">
        <v>46100.0</v>
      </c>
      <c r="L462" s="28" t="s">
        <v>50</v>
      </c>
      <c r="M462" s="226"/>
      <c r="N462" s="33" t="s">
        <v>287</v>
      </c>
      <c r="O462" s="36" t="s">
        <v>886</v>
      </c>
      <c r="P462" s="340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</row>
    <row r="463">
      <c r="A463" s="23">
        <v>460.0</v>
      </c>
      <c r="B463" s="225">
        <v>46078.0</v>
      </c>
      <c r="C463" s="26">
        <v>52.0</v>
      </c>
      <c r="D463" s="28" t="s">
        <v>111</v>
      </c>
      <c r="E463" s="28" t="s">
        <v>40</v>
      </c>
      <c r="F463" s="28" t="s">
        <v>1417</v>
      </c>
      <c r="G463" s="28" t="s">
        <v>1418</v>
      </c>
      <c r="H463" s="28" t="s">
        <v>81</v>
      </c>
      <c r="I463" s="169" t="s">
        <v>1431</v>
      </c>
      <c r="J463" s="399" t="s">
        <v>1432</v>
      </c>
      <c r="K463" s="260">
        <v>46100.0</v>
      </c>
      <c r="L463" s="28" t="s">
        <v>50</v>
      </c>
      <c r="M463" s="226"/>
      <c r="N463" s="33" t="s">
        <v>287</v>
      </c>
      <c r="O463" s="36" t="s">
        <v>215</v>
      </c>
      <c r="P463" s="340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</row>
    <row r="464">
      <c r="A464" s="23">
        <v>461.0</v>
      </c>
      <c r="B464" s="225">
        <v>46078.0</v>
      </c>
      <c r="C464" s="26">
        <v>52.0</v>
      </c>
      <c r="D464" s="28" t="s">
        <v>111</v>
      </c>
      <c r="E464" s="28" t="s">
        <v>40</v>
      </c>
      <c r="F464" s="28" t="s">
        <v>1417</v>
      </c>
      <c r="G464" s="28" t="s">
        <v>1418</v>
      </c>
      <c r="H464" s="28" t="s">
        <v>87</v>
      </c>
      <c r="I464" s="169" t="s">
        <v>1433</v>
      </c>
      <c r="J464" s="399" t="s">
        <v>1434</v>
      </c>
      <c r="K464" s="260">
        <v>46100.0</v>
      </c>
      <c r="L464" s="28" t="s">
        <v>76</v>
      </c>
      <c r="M464" s="226"/>
      <c r="N464" s="33" t="s">
        <v>287</v>
      </c>
      <c r="O464" s="36" t="s">
        <v>215</v>
      </c>
      <c r="P464" s="340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</row>
    <row r="465">
      <c r="A465" s="59">
        <v>462.0</v>
      </c>
      <c r="B465" s="225">
        <v>46078.0</v>
      </c>
      <c r="C465" s="26">
        <v>52.0</v>
      </c>
      <c r="D465" s="28" t="s">
        <v>111</v>
      </c>
      <c r="E465" s="28" t="s">
        <v>40</v>
      </c>
      <c r="F465" s="28" t="s">
        <v>1417</v>
      </c>
      <c r="G465" s="28" t="s">
        <v>1418</v>
      </c>
      <c r="H465" s="28" t="s">
        <v>87</v>
      </c>
      <c r="I465" s="240" t="s">
        <v>1435</v>
      </c>
      <c r="J465" s="399" t="s">
        <v>1410</v>
      </c>
      <c r="K465" s="260">
        <v>46100.0</v>
      </c>
      <c r="L465" s="28" t="s">
        <v>50</v>
      </c>
      <c r="M465" s="226"/>
      <c r="N465" s="33" t="s">
        <v>287</v>
      </c>
      <c r="O465" s="36" t="s">
        <v>215</v>
      </c>
      <c r="P465" s="340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</row>
    <row r="466">
      <c r="A466" s="23">
        <v>463.0</v>
      </c>
      <c r="B466" s="225">
        <v>46078.0</v>
      </c>
      <c r="C466" s="26">
        <v>52.0</v>
      </c>
      <c r="D466" s="28" t="s">
        <v>111</v>
      </c>
      <c r="E466" s="28" t="s">
        <v>40</v>
      </c>
      <c r="F466" s="28" t="s">
        <v>1417</v>
      </c>
      <c r="G466" s="28" t="s">
        <v>1418</v>
      </c>
      <c r="H466" s="28" t="s">
        <v>75</v>
      </c>
      <c r="I466" s="169" t="s">
        <v>1436</v>
      </c>
      <c r="J466" s="399" t="s">
        <v>1437</v>
      </c>
      <c r="K466" s="260">
        <v>46100.0</v>
      </c>
      <c r="L466" s="28" t="s">
        <v>50</v>
      </c>
      <c r="M466" s="226"/>
      <c r="N466" s="33" t="s">
        <v>287</v>
      </c>
      <c r="O466" s="36" t="s">
        <v>215</v>
      </c>
      <c r="P466" s="340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</row>
    <row r="467">
      <c r="A467" s="23">
        <v>464.0</v>
      </c>
      <c r="B467" s="225">
        <v>46078.0</v>
      </c>
      <c r="C467" s="26">
        <v>52.0</v>
      </c>
      <c r="D467" s="28" t="s">
        <v>111</v>
      </c>
      <c r="E467" s="28" t="s">
        <v>40</v>
      </c>
      <c r="F467" s="28" t="s">
        <v>1417</v>
      </c>
      <c r="G467" s="28" t="s">
        <v>1418</v>
      </c>
      <c r="H467" s="28" t="s">
        <v>81</v>
      </c>
      <c r="I467" s="169" t="s">
        <v>1438</v>
      </c>
      <c r="J467" s="399" t="s">
        <v>829</v>
      </c>
      <c r="K467" s="260">
        <v>46100.0</v>
      </c>
      <c r="L467" s="28" t="s">
        <v>50</v>
      </c>
      <c r="M467" s="226"/>
      <c r="N467" s="33" t="s">
        <v>287</v>
      </c>
      <c r="O467" s="36" t="s">
        <v>215</v>
      </c>
      <c r="P467" s="340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</row>
    <row r="468">
      <c r="A468" s="23">
        <v>465.0</v>
      </c>
      <c r="B468" s="225">
        <v>46078.0</v>
      </c>
      <c r="C468" s="26">
        <v>53.0</v>
      </c>
      <c r="D468" s="28" t="s">
        <v>39</v>
      </c>
      <c r="E468" s="28" t="s">
        <v>40</v>
      </c>
      <c r="F468" s="28" t="s">
        <v>1417</v>
      </c>
      <c r="G468" s="28" t="s">
        <v>1418</v>
      </c>
      <c r="H468" s="28" t="s">
        <v>43</v>
      </c>
      <c r="I468" s="240" t="s">
        <v>1439</v>
      </c>
      <c r="J468" s="399" t="s">
        <v>1440</v>
      </c>
      <c r="K468" s="260">
        <v>46100.0</v>
      </c>
      <c r="L468" s="28" t="s">
        <v>50</v>
      </c>
      <c r="M468" s="226"/>
      <c r="N468" s="33" t="s">
        <v>287</v>
      </c>
      <c r="O468" s="36" t="s">
        <v>1441</v>
      </c>
      <c r="P468" s="340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</row>
    <row r="469">
      <c r="A469" s="23">
        <v>466.0</v>
      </c>
      <c r="B469" s="225">
        <v>46078.0</v>
      </c>
      <c r="C469" s="26">
        <v>53.0</v>
      </c>
      <c r="D469" s="28" t="s">
        <v>39</v>
      </c>
      <c r="E469" s="28" t="s">
        <v>40</v>
      </c>
      <c r="F469" s="28" t="s">
        <v>1417</v>
      </c>
      <c r="G469" s="28" t="s">
        <v>1418</v>
      </c>
      <c r="H469" s="28" t="s">
        <v>75</v>
      </c>
      <c r="I469" s="169" t="s">
        <v>1442</v>
      </c>
      <c r="J469" s="399" t="s">
        <v>1443</v>
      </c>
      <c r="K469" s="260">
        <v>46100.0</v>
      </c>
      <c r="L469" s="28" t="s">
        <v>50</v>
      </c>
      <c r="M469" s="226"/>
      <c r="N469" s="33" t="s">
        <v>287</v>
      </c>
      <c r="O469" s="36" t="s">
        <v>1441</v>
      </c>
      <c r="P469" s="340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</row>
    <row r="470">
      <c r="A470" s="59">
        <v>467.0</v>
      </c>
      <c r="B470" s="225">
        <v>46078.0</v>
      </c>
      <c r="C470" s="26">
        <v>53.0</v>
      </c>
      <c r="D470" s="28" t="s">
        <v>39</v>
      </c>
      <c r="E470" s="28" t="s">
        <v>40</v>
      </c>
      <c r="F470" s="28" t="s">
        <v>1417</v>
      </c>
      <c r="G470" s="28" t="s">
        <v>1418</v>
      </c>
      <c r="H470" s="28" t="s">
        <v>81</v>
      </c>
      <c r="I470" s="169" t="s">
        <v>1444</v>
      </c>
      <c r="J470" s="399" t="s">
        <v>829</v>
      </c>
      <c r="K470" s="260">
        <v>46100.0</v>
      </c>
      <c r="L470" s="28" t="s">
        <v>50</v>
      </c>
      <c r="M470" s="226"/>
      <c r="N470" s="33" t="s">
        <v>287</v>
      </c>
      <c r="O470" s="36" t="s">
        <v>1441</v>
      </c>
      <c r="P470" s="4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</row>
    <row r="471">
      <c r="A471" s="23">
        <v>468.0</v>
      </c>
      <c r="B471" s="398">
        <v>46080.0</v>
      </c>
      <c r="C471" s="26">
        <v>54.0</v>
      </c>
      <c r="D471" s="28" t="s">
        <v>45</v>
      </c>
      <c r="E471" s="28" t="s">
        <v>40</v>
      </c>
      <c r="F471" s="28" t="s">
        <v>1445</v>
      </c>
      <c r="G471" s="28" t="s">
        <v>1446</v>
      </c>
      <c r="H471" s="28" t="s">
        <v>194</v>
      </c>
      <c r="I471" s="169" t="s">
        <v>1447</v>
      </c>
      <c r="J471" s="407" t="s">
        <v>1448</v>
      </c>
      <c r="K471" s="260">
        <v>46101.0</v>
      </c>
      <c r="L471" s="28" t="s">
        <v>50</v>
      </c>
      <c r="M471" s="226"/>
      <c r="N471" s="33" t="s">
        <v>287</v>
      </c>
      <c r="O471" s="36" t="s">
        <v>886</v>
      </c>
      <c r="P471" s="4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</row>
    <row r="472">
      <c r="A472" s="23">
        <v>469.0</v>
      </c>
      <c r="B472" s="398">
        <v>46080.0</v>
      </c>
      <c r="C472" s="26">
        <v>54.0</v>
      </c>
      <c r="D472" s="28" t="s">
        <v>45</v>
      </c>
      <c r="E472" s="28" t="s">
        <v>40</v>
      </c>
      <c r="F472" s="28" t="s">
        <v>1445</v>
      </c>
      <c r="G472" s="28" t="s">
        <v>1446</v>
      </c>
      <c r="H472" s="28" t="s">
        <v>43</v>
      </c>
      <c r="I472" s="169" t="s">
        <v>1449</v>
      </c>
      <c r="J472" s="399" t="s">
        <v>1422</v>
      </c>
      <c r="K472" s="232">
        <v>46101.0</v>
      </c>
      <c r="L472" s="28" t="s">
        <v>50</v>
      </c>
      <c r="M472" s="226"/>
      <c r="N472" s="33" t="s">
        <v>287</v>
      </c>
      <c r="O472" s="36" t="s">
        <v>886</v>
      </c>
      <c r="P472" s="4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</row>
    <row r="473">
      <c r="A473" s="23">
        <v>470.0</v>
      </c>
      <c r="B473" s="398">
        <v>46080.0</v>
      </c>
      <c r="C473" s="26">
        <v>54.0</v>
      </c>
      <c r="D473" s="28" t="s">
        <v>45</v>
      </c>
      <c r="E473" s="28" t="s">
        <v>40</v>
      </c>
      <c r="F473" s="28" t="s">
        <v>1445</v>
      </c>
      <c r="G473" s="28" t="s">
        <v>1446</v>
      </c>
      <c r="H473" s="28" t="s">
        <v>75</v>
      </c>
      <c r="I473" s="169" t="s">
        <v>1450</v>
      </c>
      <c r="J473" s="407" t="s">
        <v>1451</v>
      </c>
      <c r="K473" s="264" t="s">
        <v>101</v>
      </c>
      <c r="L473" s="28" t="s">
        <v>50</v>
      </c>
      <c r="M473" s="226"/>
      <c r="N473" s="33" t="s">
        <v>287</v>
      </c>
      <c r="O473" s="36" t="s">
        <v>886</v>
      </c>
      <c r="P473" s="4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</row>
    <row r="474">
      <c r="A474" s="23">
        <v>471.0</v>
      </c>
      <c r="B474" s="398">
        <v>46080.0</v>
      </c>
      <c r="C474" s="26">
        <v>54.0</v>
      </c>
      <c r="D474" s="28" t="s">
        <v>45</v>
      </c>
      <c r="E474" s="28" t="s">
        <v>40</v>
      </c>
      <c r="F474" s="28" t="s">
        <v>1445</v>
      </c>
      <c r="G474" s="28" t="s">
        <v>1446</v>
      </c>
      <c r="H474" s="28" t="s">
        <v>87</v>
      </c>
      <c r="I474" s="169" t="s">
        <v>1452</v>
      </c>
      <c r="J474" s="399" t="s">
        <v>1453</v>
      </c>
      <c r="K474" s="264" t="s">
        <v>101</v>
      </c>
      <c r="L474" s="28" t="s">
        <v>50</v>
      </c>
      <c r="M474" s="226"/>
      <c r="N474" s="33" t="s">
        <v>287</v>
      </c>
      <c r="O474" s="36" t="s">
        <v>886</v>
      </c>
      <c r="P474" s="4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</row>
    <row r="475">
      <c r="A475" s="59">
        <v>472.0</v>
      </c>
      <c r="B475" s="398">
        <v>46080.0</v>
      </c>
      <c r="C475" s="26">
        <v>55.0</v>
      </c>
      <c r="D475" s="28" t="s">
        <v>111</v>
      </c>
      <c r="E475" s="28" t="s">
        <v>40</v>
      </c>
      <c r="F475" s="28" t="s">
        <v>1445</v>
      </c>
      <c r="G475" s="28" t="s">
        <v>1446</v>
      </c>
      <c r="H475" s="28" t="s">
        <v>87</v>
      </c>
      <c r="I475" s="169" t="s">
        <v>1454</v>
      </c>
      <c r="J475" s="399" t="s">
        <v>1434</v>
      </c>
      <c r="K475" s="232">
        <v>46101.0</v>
      </c>
      <c r="L475" s="28" t="s">
        <v>76</v>
      </c>
      <c r="M475" s="226"/>
      <c r="N475" s="33" t="s">
        <v>287</v>
      </c>
      <c r="O475" s="36" t="s">
        <v>215</v>
      </c>
      <c r="P475" s="4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</row>
    <row r="476">
      <c r="A476" s="23">
        <v>473.0</v>
      </c>
      <c r="B476" s="398">
        <v>46080.0</v>
      </c>
      <c r="C476" s="26">
        <v>55.0</v>
      </c>
      <c r="D476" s="28" t="s">
        <v>111</v>
      </c>
      <c r="E476" s="28" t="s">
        <v>40</v>
      </c>
      <c r="F476" s="28" t="s">
        <v>1455</v>
      </c>
      <c r="G476" s="28" t="s">
        <v>1446</v>
      </c>
      <c r="H476" s="28" t="s">
        <v>139</v>
      </c>
      <c r="I476" s="169" t="s">
        <v>1456</v>
      </c>
      <c r="J476" s="399" t="s">
        <v>1457</v>
      </c>
      <c r="K476" s="232">
        <v>46101.0</v>
      </c>
      <c r="L476" s="28" t="s">
        <v>50</v>
      </c>
      <c r="M476" s="226"/>
      <c r="N476" s="33" t="s">
        <v>287</v>
      </c>
      <c r="O476" s="36" t="s">
        <v>215</v>
      </c>
      <c r="P476" s="4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</row>
    <row r="477">
      <c r="A477" s="23">
        <v>474.0</v>
      </c>
      <c r="B477" s="398">
        <v>46080.0</v>
      </c>
      <c r="C477" s="26">
        <v>55.0</v>
      </c>
      <c r="D477" s="28" t="s">
        <v>111</v>
      </c>
      <c r="E477" s="28" t="s">
        <v>40</v>
      </c>
      <c r="F477" s="28" t="s">
        <v>1445</v>
      </c>
      <c r="G477" s="28" t="s">
        <v>1446</v>
      </c>
      <c r="H477" s="28" t="s">
        <v>87</v>
      </c>
      <c r="I477" s="169" t="s">
        <v>1458</v>
      </c>
      <c r="J477" s="399" t="s">
        <v>1459</v>
      </c>
      <c r="K477" s="232">
        <v>46101.0</v>
      </c>
      <c r="L477" s="28" t="s">
        <v>50</v>
      </c>
      <c r="M477" s="226"/>
      <c r="N477" s="33" t="s">
        <v>287</v>
      </c>
      <c r="O477" s="36" t="s">
        <v>215</v>
      </c>
      <c r="P477" s="4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</row>
    <row r="478">
      <c r="A478" s="23">
        <v>475.0</v>
      </c>
      <c r="B478" s="398">
        <v>46080.0</v>
      </c>
      <c r="C478" s="26">
        <v>55.0</v>
      </c>
      <c r="D478" s="28" t="s">
        <v>111</v>
      </c>
      <c r="E478" s="28" t="s">
        <v>40</v>
      </c>
      <c r="F478" s="28" t="s">
        <v>1445</v>
      </c>
      <c r="G478" s="28" t="s">
        <v>1446</v>
      </c>
      <c r="H478" s="28" t="s">
        <v>139</v>
      </c>
      <c r="I478" s="240" t="s">
        <v>1460</v>
      </c>
      <c r="J478" s="399" t="s">
        <v>1461</v>
      </c>
      <c r="K478" s="232">
        <v>46101.0</v>
      </c>
      <c r="L478" s="28" t="s">
        <v>50</v>
      </c>
      <c r="M478" s="226"/>
      <c r="N478" s="33" t="s">
        <v>287</v>
      </c>
      <c r="O478" s="36" t="s">
        <v>215</v>
      </c>
      <c r="P478" s="4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</row>
    <row r="479">
      <c r="A479" s="23">
        <v>476.0</v>
      </c>
      <c r="B479" s="398">
        <v>46080.0</v>
      </c>
      <c r="C479" s="26">
        <v>55.0</v>
      </c>
      <c r="D479" s="28" t="s">
        <v>111</v>
      </c>
      <c r="E479" s="28" t="s">
        <v>40</v>
      </c>
      <c r="F479" s="28" t="s">
        <v>1445</v>
      </c>
      <c r="G479" s="28" t="s">
        <v>1446</v>
      </c>
      <c r="H479" s="28" t="s">
        <v>75</v>
      </c>
      <c r="I479" s="240" t="s">
        <v>1462</v>
      </c>
      <c r="J479" s="399" t="s">
        <v>1453</v>
      </c>
      <c r="K479" s="232">
        <v>46101.0</v>
      </c>
      <c r="L479" s="28" t="s">
        <v>50</v>
      </c>
      <c r="M479" s="226"/>
      <c r="N479" s="33" t="s">
        <v>287</v>
      </c>
      <c r="O479" s="36" t="s">
        <v>215</v>
      </c>
      <c r="P479" s="4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</row>
    <row r="480">
      <c r="A480" s="59">
        <v>477.0</v>
      </c>
      <c r="B480" s="398">
        <v>46080.0</v>
      </c>
      <c r="C480" s="26">
        <v>56.0</v>
      </c>
      <c r="D480" s="28" t="s">
        <v>39</v>
      </c>
      <c r="E480" s="28" t="s">
        <v>40</v>
      </c>
      <c r="F480" s="28" t="s">
        <v>1445</v>
      </c>
      <c r="G480" s="28" t="s">
        <v>1446</v>
      </c>
      <c r="H480" s="28" t="s">
        <v>43</v>
      </c>
      <c r="I480" s="240" t="s">
        <v>1463</v>
      </c>
      <c r="J480" s="399" t="s">
        <v>1464</v>
      </c>
      <c r="K480" s="260">
        <v>46100.0</v>
      </c>
      <c r="L480" s="28" t="s">
        <v>50</v>
      </c>
      <c r="M480" s="226"/>
      <c r="N480" s="33" t="s">
        <v>287</v>
      </c>
      <c r="O480" s="36" t="s">
        <v>1441</v>
      </c>
      <c r="P480" s="4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</row>
    <row r="481">
      <c r="A481" s="23">
        <v>478.0</v>
      </c>
      <c r="B481" s="398">
        <v>46080.0</v>
      </c>
      <c r="C481" s="26">
        <v>56.0</v>
      </c>
      <c r="D481" s="28" t="s">
        <v>39</v>
      </c>
      <c r="E481" s="28" t="s">
        <v>40</v>
      </c>
      <c r="F481" s="28" t="s">
        <v>1445</v>
      </c>
      <c r="G481" s="28" t="s">
        <v>1446</v>
      </c>
      <c r="H481" s="28" t="s">
        <v>43</v>
      </c>
      <c r="I481" s="240" t="s">
        <v>1439</v>
      </c>
      <c r="J481" s="399" t="s">
        <v>1440</v>
      </c>
      <c r="K481" s="260">
        <v>46100.0</v>
      </c>
      <c r="L481" s="28" t="s">
        <v>50</v>
      </c>
      <c r="M481" s="226"/>
      <c r="N481" s="33" t="s">
        <v>287</v>
      </c>
      <c r="O481" s="36" t="s">
        <v>1441</v>
      </c>
      <c r="P481" s="4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</row>
    <row r="482">
      <c r="A482" s="23">
        <v>479.0</v>
      </c>
      <c r="B482" s="398">
        <v>46080.0</v>
      </c>
      <c r="C482" s="26">
        <v>56.0</v>
      </c>
      <c r="D482" s="28" t="s">
        <v>39</v>
      </c>
      <c r="E482" s="28" t="s">
        <v>40</v>
      </c>
      <c r="F482" s="28" t="s">
        <v>1445</v>
      </c>
      <c r="G482" s="28" t="s">
        <v>1446</v>
      </c>
      <c r="H482" s="28" t="s">
        <v>87</v>
      </c>
      <c r="I482" s="240" t="s">
        <v>1465</v>
      </c>
      <c r="J482" s="399" t="s">
        <v>1466</v>
      </c>
      <c r="K482" s="260">
        <v>46100.0</v>
      </c>
      <c r="L482" s="28" t="s">
        <v>50</v>
      </c>
      <c r="M482" s="226"/>
      <c r="N482" s="33" t="s">
        <v>287</v>
      </c>
      <c r="O482" s="36" t="s">
        <v>1441</v>
      </c>
      <c r="P482" s="4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</row>
    <row r="483">
      <c r="A483" s="23">
        <v>480.0</v>
      </c>
      <c r="B483" s="398">
        <v>46080.0</v>
      </c>
      <c r="C483" s="26">
        <v>57.0</v>
      </c>
      <c r="D483" s="28" t="s">
        <v>45</v>
      </c>
      <c r="E483" s="28" t="s">
        <v>94</v>
      </c>
      <c r="F483" s="28" t="s">
        <v>371</v>
      </c>
      <c r="G483" s="28" t="s">
        <v>1467</v>
      </c>
      <c r="H483" s="28" t="s">
        <v>233</v>
      </c>
      <c r="I483" s="33" t="s">
        <v>1468</v>
      </c>
      <c r="J483" s="36" t="s">
        <v>1469</v>
      </c>
      <c r="K483" s="232">
        <v>46113.0</v>
      </c>
      <c r="L483" s="28" t="s">
        <v>50</v>
      </c>
      <c r="M483" s="226"/>
      <c r="N483" s="33" t="s">
        <v>104</v>
      </c>
      <c r="O483" s="36" t="s">
        <v>479</v>
      </c>
      <c r="P483" s="4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</row>
    <row r="484">
      <c r="A484" s="23">
        <v>481.0</v>
      </c>
      <c r="B484" s="398">
        <v>46080.0</v>
      </c>
      <c r="C484" s="26">
        <v>57.0</v>
      </c>
      <c r="D484" s="28" t="s">
        <v>45</v>
      </c>
      <c r="E484" s="28" t="s">
        <v>94</v>
      </c>
      <c r="F484" s="28" t="s">
        <v>371</v>
      </c>
      <c r="G484" s="28" t="s">
        <v>1467</v>
      </c>
      <c r="H484" s="28" t="s">
        <v>233</v>
      </c>
      <c r="I484" s="33" t="s">
        <v>1470</v>
      </c>
      <c r="J484" s="36" t="s">
        <v>1471</v>
      </c>
      <c r="K484" s="232">
        <v>46113.0</v>
      </c>
      <c r="L484" s="28" t="s">
        <v>50</v>
      </c>
      <c r="M484" s="226"/>
      <c r="N484" s="33" t="s">
        <v>104</v>
      </c>
      <c r="O484" s="36" t="s">
        <v>479</v>
      </c>
      <c r="P484" s="4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</row>
    <row r="485">
      <c r="A485" s="59">
        <v>482.0</v>
      </c>
      <c r="B485" s="398">
        <v>46080.0</v>
      </c>
      <c r="C485" s="26">
        <v>57.0</v>
      </c>
      <c r="D485" s="28" t="s">
        <v>45</v>
      </c>
      <c r="E485" s="28" t="s">
        <v>94</v>
      </c>
      <c r="F485" s="28" t="s">
        <v>371</v>
      </c>
      <c r="G485" s="28" t="s">
        <v>1467</v>
      </c>
      <c r="H485" s="28" t="s">
        <v>207</v>
      </c>
      <c r="I485" s="33" t="s">
        <v>1472</v>
      </c>
      <c r="J485" s="36" t="s">
        <v>1473</v>
      </c>
      <c r="K485" s="232">
        <v>46113.0</v>
      </c>
      <c r="L485" s="28" t="s">
        <v>50</v>
      </c>
      <c r="M485" s="226"/>
      <c r="N485" s="33" t="s">
        <v>104</v>
      </c>
      <c r="O485" s="36" t="s">
        <v>479</v>
      </c>
      <c r="P485" s="4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</row>
    <row r="486">
      <c r="A486" s="23">
        <v>483.0</v>
      </c>
      <c r="B486" s="398">
        <v>46080.0</v>
      </c>
      <c r="C486" s="26">
        <v>57.0</v>
      </c>
      <c r="D486" s="28" t="s">
        <v>45</v>
      </c>
      <c r="E486" s="28" t="s">
        <v>94</v>
      </c>
      <c r="F486" s="28" t="s">
        <v>371</v>
      </c>
      <c r="G486" s="28" t="s">
        <v>1467</v>
      </c>
      <c r="H486" s="28" t="s">
        <v>75</v>
      </c>
      <c r="I486" s="33" t="s">
        <v>1474</v>
      </c>
      <c r="J486" s="36" t="s">
        <v>1475</v>
      </c>
      <c r="K486" s="232">
        <v>46113.0</v>
      </c>
      <c r="L486" s="28" t="s">
        <v>50</v>
      </c>
      <c r="M486" s="226"/>
      <c r="N486" s="33" t="s">
        <v>104</v>
      </c>
      <c r="O486" s="36" t="s">
        <v>479</v>
      </c>
      <c r="P486" s="4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</row>
    <row r="487">
      <c r="A487" s="23">
        <v>484.0</v>
      </c>
      <c r="B487" s="398">
        <v>46080.0</v>
      </c>
      <c r="C487" s="26">
        <v>57.0</v>
      </c>
      <c r="D487" s="28" t="s">
        <v>45</v>
      </c>
      <c r="E487" s="28" t="s">
        <v>94</v>
      </c>
      <c r="F487" s="28" t="s">
        <v>371</v>
      </c>
      <c r="G487" s="28" t="s">
        <v>1467</v>
      </c>
      <c r="H487" s="28" t="s">
        <v>75</v>
      </c>
      <c r="I487" s="33" t="s">
        <v>1476</v>
      </c>
      <c r="J487" s="36" t="s">
        <v>1477</v>
      </c>
      <c r="K487" s="232">
        <v>46113.0</v>
      </c>
      <c r="L487" s="28" t="s">
        <v>50</v>
      </c>
      <c r="M487" s="226"/>
      <c r="N487" s="33" t="s">
        <v>104</v>
      </c>
      <c r="O487" s="36" t="s">
        <v>479</v>
      </c>
      <c r="P487" s="4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</row>
    <row r="488">
      <c r="A488" s="23">
        <v>485.0</v>
      </c>
      <c r="B488" s="398">
        <v>46080.0</v>
      </c>
      <c r="C488" s="26">
        <v>57.0</v>
      </c>
      <c r="D488" s="28" t="s">
        <v>45</v>
      </c>
      <c r="E488" s="28" t="s">
        <v>94</v>
      </c>
      <c r="F488" s="28" t="s">
        <v>371</v>
      </c>
      <c r="G488" s="28" t="s">
        <v>1467</v>
      </c>
      <c r="H488" s="28" t="s">
        <v>194</v>
      </c>
      <c r="I488" s="33" t="s">
        <v>1478</v>
      </c>
      <c r="J488" s="36" t="s">
        <v>1479</v>
      </c>
      <c r="K488" s="232">
        <v>46113.0</v>
      </c>
      <c r="L488" s="28" t="s">
        <v>50</v>
      </c>
      <c r="M488" s="264" t="s">
        <v>1480</v>
      </c>
      <c r="N488" s="33" t="s">
        <v>104</v>
      </c>
      <c r="O488" s="36" t="s">
        <v>479</v>
      </c>
      <c r="P488" s="4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</row>
    <row r="489">
      <c r="A489" s="23">
        <v>486.0</v>
      </c>
      <c r="B489" s="398">
        <v>46080.0</v>
      </c>
      <c r="C489" s="26">
        <v>57.0</v>
      </c>
      <c r="D489" s="28" t="s">
        <v>45</v>
      </c>
      <c r="E489" s="28" t="s">
        <v>94</v>
      </c>
      <c r="F489" s="28" t="s">
        <v>371</v>
      </c>
      <c r="G489" s="28" t="s">
        <v>1467</v>
      </c>
      <c r="H489" s="28" t="s">
        <v>194</v>
      </c>
      <c r="I489" s="33" t="s">
        <v>1481</v>
      </c>
      <c r="J489" s="36" t="s">
        <v>1482</v>
      </c>
      <c r="K489" s="232">
        <v>46113.0</v>
      </c>
      <c r="L489" s="28" t="s">
        <v>50</v>
      </c>
      <c r="M489" s="226"/>
      <c r="N489" s="33" t="s">
        <v>104</v>
      </c>
      <c r="O489" s="36" t="s">
        <v>479</v>
      </c>
      <c r="P489" s="4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</row>
    <row r="490">
      <c r="A490" s="59">
        <v>487.0</v>
      </c>
      <c r="B490" s="398">
        <v>46080.0</v>
      </c>
      <c r="C490" s="26">
        <v>57.0</v>
      </c>
      <c r="D490" s="28" t="s">
        <v>45</v>
      </c>
      <c r="E490" s="28" t="s">
        <v>94</v>
      </c>
      <c r="F490" s="28" t="s">
        <v>371</v>
      </c>
      <c r="G490" s="28" t="s">
        <v>1467</v>
      </c>
      <c r="H490" s="28" t="s">
        <v>194</v>
      </c>
      <c r="I490" s="33" t="s">
        <v>1483</v>
      </c>
      <c r="J490" s="36" t="s">
        <v>1484</v>
      </c>
      <c r="K490" s="232">
        <v>46113.0</v>
      </c>
      <c r="L490" s="28" t="s">
        <v>50</v>
      </c>
      <c r="M490" s="264" t="s">
        <v>1480</v>
      </c>
      <c r="N490" s="33" t="s">
        <v>104</v>
      </c>
      <c r="O490" s="36" t="s">
        <v>479</v>
      </c>
      <c r="P490" s="4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</row>
    <row r="491">
      <c r="A491" s="23">
        <v>488.0</v>
      </c>
      <c r="B491" s="398">
        <v>46080.0</v>
      </c>
      <c r="C491" s="26">
        <v>57.0</v>
      </c>
      <c r="D491" s="28" t="s">
        <v>45</v>
      </c>
      <c r="E491" s="28" t="s">
        <v>94</v>
      </c>
      <c r="F491" s="28" t="s">
        <v>371</v>
      </c>
      <c r="G491" s="28" t="s">
        <v>1467</v>
      </c>
      <c r="H491" s="28" t="s">
        <v>98</v>
      </c>
      <c r="I491" s="33" t="s">
        <v>1485</v>
      </c>
      <c r="J491" s="36" t="s">
        <v>1486</v>
      </c>
      <c r="K491" s="232">
        <v>46113.0</v>
      </c>
      <c r="L491" s="28" t="s">
        <v>50</v>
      </c>
      <c r="M491" s="226"/>
      <c r="N491" s="33" t="s">
        <v>104</v>
      </c>
      <c r="O491" s="36" t="s">
        <v>479</v>
      </c>
      <c r="P491" s="4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</row>
    <row r="492">
      <c r="A492" s="23">
        <v>489.0</v>
      </c>
      <c r="B492" s="398">
        <v>46080.0</v>
      </c>
      <c r="C492" s="26">
        <v>57.0</v>
      </c>
      <c r="D492" s="28" t="s">
        <v>45</v>
      </c>
      <c r="E492" s="28" t="s">
        <v>94</v>
      </c>
      <c r="F492" s="28" t="s">
        <v>371</v>
      </c>
      <c r="G492" s="28" t="s">
        <v>1467</v>
      </c>
      <c r="H492" s="28" t="s">
        <v>98</v>
      </c>
      <c r="I492" s="33" t="s">
        <v>1487</v>
      </c>
      <c r="J492" s="36" t="s">
        <v>133</v>
      </c>
      <c r="K492" s="232">
        <v>46113.0</v>
      </c>
      <c r="L492" s="28" t="s">
        <v>50</v>
      </c>
      <c r="M492" s="226"/>
      <c r="N492" s="33" t="s">
        <v>104</v>
      </c>
      <c r="O492" s="36" t="s">
        <v>479</v>
      </c>
      <c r="P492" s="4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</row>
    <row r="493">
      <c r="A493" s="23">
        <v>490.0</v>
      </c>
      <c r="B493" s="398">
        <v>46080.0</v>
      </c>
      <c r="C493" s="26">
        <v>57.0</v>
      </c>
      <c r="D493" s="28" t="s">
        <v>45</v>
      </c>
      <c r="E493" s="28" t="s">
        <v>94</v>
      </c>
      <c r="F493" s="28" t="s">
        <v>371</v>
      </c>
      <c r="G493" s="28" t="s">
        <v>1467</v>
      </c>
      <c r="H493" s="28" t="s">
        <v>81</v>
      </c>
      <c r="I493" s="33" t="s">
        <v>1488</v>
      </c>
      <c r="J493" s="36" t="s">
        <v>1257</v>
      </c>
      <c r="K493" s="232">
        <v>46113.0</v>
      </c>
      <c r="L493" s="28" t="s">
        <v>50</v>
      </c>
      <c r="M493" s="226"/>
      <c r="N493" s="33" t="s">
        <v>104</v>
      </c>
      <c r="O493" s="36" t="s">
        <v>479</v>
      </c>
      <c r="P493" s="4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</row>
    <row r="494">
      <c r="A494" s="23">
        <v>491.0</v>
      </c>
      <c r="B494" s="398">
        <v>46080.0</v>
      </c>
      <c r="C494" s="26">
        <v>57.0</v>
      </c>
      <c r="D494" s="28" t="s">
        <v>45</v>
      </c>
      <c r="E494" s="28" t="s">
        <v>94</v>
      </c>
      <c r="F494" s="28" t="s">
        <v>371</v>
      </c>
      <c r="G494" s="28" t="s">
        <v>1467</v>
      </c>
      <c r="H494" s="28" t="s">
        <v>98</v>
      </c>
      <c r="I494" s="33" t="s">
        <v>1489</v>
      </c>
      <c r="J494" s="36" t="s">
        <v>184</v>
      </c>
      <c r="K494" s="232">
        <v>46143.0</v>
      </c>
      <c r="L494" s="28" t="s">
        <v>50</v>
      </c>
      <c r="M494" s="226"/>
      <c r="N494" s="33" t="s">
        <v>104</v>
      </c>
      <c r="O494" s="36" t="s">
        <v>479</v>
      </c>
      <c r="P494" s="4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</row>
    <row r="495">
      <c r="A495" s="59">
        <v>492.0</v>
      </c>
      <c r="B495" s="398">
        <v>46080.0</v>
      </c>
      <c r="C495" s="26">
        <v>57.0</v>
      </c>
      <c r="D495" s="28" t="s">
        <v>45</v>
      </c>
      <c r="E495" s="28" t="s">
        <v>94</v>
      </c>
      <c r="F495" s="28" t="s">
        <v>371</v>
      </c>
      <c r="G495" s="28" t="s">
        <v>1467</v>
      </c>
      <c r="H495" s="28" t="s">
        <v>98</v>
      </c>
      <c r="I495" s="33" t="s">
        <v>1490</v>
      </c>
      <c r="J495" s="36" t="s">
        <v>1486</v>
      </c>
      <c r="K495" s="232">
        <v>46113.0</v>
      </c>
      <c r="L495" s="28" t="s">
        <v>50</v>
      </c>
      <c r="M495" s="226"/>
      <c r="N495" s="33" t="s">
        <v>104</v>
      </c>
      <c r="O495" s="36" t="s">
        <v>479</v>
      </c>
      <c r="P495" s="4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</row>
    <row r="496">
      <c r="A496" s="23">
        <v>493.0</v>
      </c>
      <c r="B496" s="398">
        <v>46080.0</v>
      </c>
      <c r="C496" s="26">
        <v>58.0</v>
      </c>
      <c r="D496" s="28" t="s">
        <v>111</v>
      </c>
      <c r="E496" s="28" t="s">
        <v>94</v>
      </c>
      <c r="F496" s="28" t="s">
        <v>371</v>
      </c>
      <c r="G496" s="28" t="s">
        <v>1467</v>
      </c>
      <c r="H496" s="28" t="s">
        <v>87</v>
      </c>
      <c r="I496" s="33" t="s">
        <v>1491</v>
      </c>
      <c r="J496" s="36" t="s">
        <v>113</v>
      </c>
      <c r="K496" s="232">
        <v>46113.0</v>
      </c>
      <c r="L496" s="28" t="s">
        <v>50</v>
      </c>
      <c r="M496" s="226"/>
      <c r="N496" s="33" t="s">
        <v>104</v>
      </c>
      <c r="O496" s="36" t="s">
        <v>215</v>
      </c>
      <c r="P496" s="4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</row>
    <row r="497">
      <c r="A497" s="23">
        <v>494.0</v>
      </c>
      <c r="B497" s="398">
        <v>46080.0</v>
      </c>
      <c r="C497" s="26">
        <v>58.0</v>
      </c>
      <c r="D497" s="28" t="s">
        <v>111</v>
      </c>
      <c r="E497" s="28" t="s">
        <v>94</v>
      </c>
      <c r="F497" s="28" t="s">
        <v>371</v>
      </c>
      <c r="G497" s="28" t="s">
        <v>1467</v>
      </c>
      <c r="H497" s="28" t="s">
        <v>75</v>
      </c>
      <c r="I497" s="33" t="s">
        <v>1492</v>
      </c>
      <c r="J497" s="36" t="s">
        <v>1493</v>
      </c>
      <c r="K497" s="232">
        <v>46113.0</v>
      </c>
      <c r="L497" s="28" t="s">
        <v>50</v>
      </c>
      <c r="M497" s="226"/>
      <c r="N497" s="33" t="s">
        <v>104</v>
      </c>
      <c r="O497" s="36" t="s">
        <v>215</v>
      </c>
      <c r="P497" s="4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</row>
    <row r="498">
      <c r="A498" s="23">
        <v>495.0</v>
      </c>
      <c r="B498" s="398">
        <v>46080.0</v>
      </c>
      <c r="C498" s="26">
        <v>58.0</v>
      </c>
      <c r="D498" s="28" t="s">
        <v>111</v>
      </c>
      <c r="E498" s="28" t="s">
        <v>94</v>
      </c>
      <c r="F498" s="28" t="s">
        <v>371</v>
      </c>
      <c r="G498" s="28" t="s">
        <v>1467</v>
      </c>
      <c r="H498" s="28" t="s">
        <v>139</v>
      </c>
      <c r="I498" s="33" t="s">
        <v>1494</v>
      </c>
      <c r="J498" s="36" t="s">
        <v>1495</v>
      </c>
      <c r="K498" s="232">
        <v>46113.0</v>
      </c>
      <c r="L498" s="28" t="s">
        <v>50</v>
      </c>
      <c r="M498" s="226"/>
      <c r="N498" s="33" t="s">
        <v>104</v>
      </c>
      <c r="O498" s="36" t="s">
        <v>215</v>
      </c>
      <c r="P498" s="4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</row>
    <row r="499">
      <c r="A499" s="23">
        <v>496.0</v>
      </c>
      <c r="B499" s="398">
        <v>46080.0</v>
      </c>
      <c r="C499" s="26">
        <v>58.0</v>
      </c>
      <c r="D499" s="28" t="s">
        <v>111</v>
      </c>
      <c r="E499" s="28" t="s">
        <v>94</v>
      </c>
      <c r="F499" s="28" t="s">
        <v>371</v>
      </c>
      <c r="G499" s="28" t="s">
        <v>1467</v>
      </c>
      <c r="H499" s="28" t="s">
        <v>87</v>
      </c>
      <c r="I499" s="33" t="s">
        <v>1496</v>
      </c>
      <c r="J499" s="36" t="s">
        <v>1497</v>
      </c>
      <c r="K499" s="232">
        <v>46113.0</v>
      </c>
      <c r="L499" s="28" t="s">
        <v>50</v>
      </c>
      <c r="M499" s="226"/>
      <c r="N499" s="33" t="s">
        <v>104</v>
      </c>
      <c r="O499" s="36" t="s">
        <v>215</v>
      </c>
      <c r="P499" s="4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</row>
    <row r="500">
      <c r="A500" s="59">
        <v>497.0</v>
      </c>
      <c r="B500" s="398">
        <v>46080.0</v>
      </c>
      <c r="C500" s="26">
        <v>58.0</v>
      </c>
      <c r="D500" s="28" t="s">
        <v>111</v>
      </c>
      <c r="E500" s="28" t="s">
        <v>94</v>
      </c>
      <c r="F500" s="28" t="s">
        <v>371</v>
      </c>
      <c r="G500" s="28" t="s">
        <v>1467</v>
      </c>
      <c r="H500" s="28" t="s">
        <v>87</v>
      </c>
      <c r="I500" s="33" t="s">
        <v>1498</v>
      </c>
      <c r="J500" s="104" t="s">
        <v>1016</v>
      </c>
      <c r="K500" s="232">
        <v>46113.0</v>
      </c>
      <c r="L500" s="28" t="s">
        <v>50</v>
      </c>
      <c r="M500" s="226"/>
      <c r="N500" s="33" t="s">
        <v>104</v>
      </c>
      <c r="O500" s="36" t="s">
        <v>215</v>
      </c>
      <c r="P500" s="400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</row>
    <row r="501">
      <c r="A501" s="23">
        <v>498.0</v>
      </c>
      <c r="B501" s="398">
        <v>46080.0</v>
      </c>
      <c r="C501" s="26">
        <v>58.0</v>
      </c>
      <c r="D501" s="28" t="s">
        <v>111</v>
      </c>
      <c r="E501" s="28" t="s">
        <v>94</v>
      </c>
      <c r="F501" s="28" t="s">
        <v>371</v>
      </c>
      <c r="G501" s="28" t="s">
        <v>1467</v>
      </c>
      <c r="H501" s="28" t="s">
        <v>87</v>
      </c>
      <c r="I501" s="33" t="s">
        <v>1499</v>
      </c>
      <c r="J501" s="36" t="s">
        <v>1500</v>
      </c>
      <c r="K501" s="232">
        <v>46113.0</v>
      </c>
      <c r="L501" s="28" t="s">
        <v>50</v>
      </c>
      <c r="M501" s="226"/>
      <c r="N501" s="33" t="s">
        <v>104</v>
      </c>
      <c r="O501" s="36" t="s">
        <v>215</v>
      </c>
      <c r="P501" s="400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</row>
    <row r="502">
      <c r="A502" s="23">
        <v>499.0</v>
      </c>
      <c r="B502" s="398">
        <v>46080.0</v>
      </c>
      <c r="C502" s="26">
        <v>58.0</v>
      </c>
      <c r="D502" s="28" t="s">
        <v>111</v>
      </c>
      <c r="E502" s="28" t="s">
        <v>94</v>
      </c>
      <c r="F502" s="28" t="s">
        <v>371</v>
      </c>
      <c r="G502" s="28" t="s">
        <v>1467</v>
      </c>
      <c r="H502" s="28" t="s">
        <v>75</v>
      </c>
      <c r="I502" s="33" t="s">
        <v>1501</v>
      </c>
      <c r="J502" s="36" t="s">
        <v>1502</v>
      </c>
      <c r="K502" s="232">
        <v>46113.0</v>
      </c>
      <c r="L502" s="28" t="s">
        <v>50</v>
      </c>
      <c r="M502" s="226"/>
      <c r="N502" s="33" t="s">
        <v>104</v>
      </c>
      <c r="O502" s="36" t="s">
        <v>215</v>
      </c>
      <c r="P502" s="400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</row>
    <row r="503">
      <c r="A503" s="23">
        <v>500.0</v>
      </c>
      <c r="B503" s="398">
        <v>46080.0</v>
      </c>
      <c r="C503" s="26">
        <v>58.0</v>
      </c>
      <c r="D503" s="28" t="s">
        <v>111</v>
      </c>
      <c r="E503" s="28" t="s">
        <v>94</v>
      </c>
      <c r="F503" s="28" t="s">
        <v>371</v>
      </c>
      <c r="G503" s="28" t="s">
        <v>1467</v>
      </c>
      <c r="H503" s="28" t="s">
        <v>75</v>
      </c>
      <c r="I503" s="33" t="s">
        <v>1503</v>
      </c>
      <c r="J503" s="36" t="s">
        <v>1504</v>
      </c>
      <c r="K503" s="232">
        <v>46143.0</v>
      </c>
      <c r="L503" s="28" t="s">
        <v>76</v>
      </c>
      <c r="M503" s="226"/>
      <c r="N503" s="33" t="s">
        <v>104</v>
      </c>
      <c r="O503" s="36" t="s">
        <v>215</v>
      </c>
      <c r="P503" s="400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</row>
    <row r="504">
      <c r="A504" s="23">
        <v>501.0</v>
      </c>
      <c r="B504" s="398">
        <v>46080.0</v>
      </c>
      <c r="C504" s="26">
        <v>58.0</v>
      </c>
      <c r="D504" s="28" t="s">
        <v>111</v>
      </c>
      <c r="E504" s="28" t="s">
        <v>94</v>
      </c>
      <c r="F504" s="28" t="s">
        <v>371</v>
      </c>
      <c r="G504" s="28" t="s">
        <v>1467</v>
      </c>
      <c r="H504" s="28" t="s">
        <v>75</v>
      </c>
      <c r="I504" s="33" t="s">
        <v>1505</v>
      </c>
      <c r="J504" s="36" t="s">
        <v>1506</v>
      </c>
      <c r="K504" s="232">
        <v>46143.0</v>
      </c>
      <c r="L504" s="28" t="s">
        <v>50</v>
      </c>
      <c r="M504" s="226"/>
      <c r="N504" s="33" t="s">
        <v>104</v>
      </c>
      <c r="O504" s="36" t="s">
        <v>215</v>
      </c>
      <c r="P504" s="400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</row>
    <row r="505">
      <c r="A505" s="59">
        <v>502.0</v>
      </c>
      <c r="B505" s="398">
        <v>46080.0</v>
      </c>
      <c r="C505" s="26">
        <v>58.0</v>
      </c>
      <c r="D505" s="28" t="s">
        <v>111</v>
      </c>
      <c r="E505" s="28" t="s">
        <v>94</v>
      </c>
      <c r="F505" s="28" t="s">
        <v>371</v>
      </c>
      <c r="G505" s="28" t="s">
        <v>1467</v>
      </c>
      <c r="H505" s="28" t="s">
        <v>87</v>
      </c>
      <c r="I505" s="33" t="s">
        <v>1507</v>
      </c>
      <c r="J505" s="36" t="s">
        <v>1508</v>
      </c>
      <c r="K505" s="232">
        <v>46174.0</v>
      </c>
      <c r="L505" s="28" t="s">
        <v>76</v>
      </c>
      <c r="M505" s="226"/>
      <c r="N505" s="33" t="s">
        <v>104</v>
      </c>
      <c r="O505" s="36" t="s">
        <v>215</v>
      </c>
      <c r="P505" s="400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</row>
    <row r="506">
      <c r="A506" s="23">
        <v>503.0</v>
      </c>
      <c r="B506" s="398">
        <v>46080.0</v>
      </c>
      <c r="C506" s="26">
        <v>58.0</v>
      </c>
      <c r="D506" s="28" t="s">
        <v>111</v>
      </c>
      <c r="E506" s="28" t="s">
        <v>94</v>
      </c>
      <c r="F506" s="28" t="s">
        <v>371</v>
      </c>
      <c r="G506" s="28" t="s">
        <v>1467</v>
      </c>
      <c r="H506" s="28" t="s">
        <v>87</v>
      </c>
      <c r="I506" s="33" t="s">
        <v>1509</v>
      </c>
      <c r="J506" s="36" t="s">
        <v>1510</v>
      </c>
      <c r="K506" s="232">
        <v>46113.0</v>
      </c>
      <c r="L506" s="28" t="s">
        <v>50</v>
      </c>
      <c r="M506" s="226"/>
      <c r="N506" s="33" t="s">
        <v>104</v>
      </c>
      <c r="O506" s="36" t="s">
        <v>215</v>
      </c>
      <c r="P506" s="400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</row>
    <row r="507">
      <c r="A507" s="23">
        <v>504.0</v>
      </c>
      <c r="B507" s="398">
        <v>46080.0</v>
      </c>
      <c r="C507" s="26">
        <v>58.0</v>
      </c>
      <c r="D507" s="28" t="s">
        <v>111</v>
      </c>
      <c r="E507" s="28" t="s">
        <v>94</v>
      </c>
      <c r="F507" s="28" t="s">
        <v>371</v>
      </c>
      <c r="G507" s="28" t="s">
        <v>1467</v>
      </c>
      <c r="H507" s="28" t="s">
        <v>87</v>
      </c>
      <c r="I507" s="33" t="s">
        <v>1511</v>
      </c>
      <c r="J507" s="36" t="s">
        <v>1497</v>
      </c>
      <c r="K507" s="232">
        <v>46113.0</v>
      </c>
      <c r="L507" s="28" t="s">
        <v>50</v>
      </c>
      <c r="M507" s="226"/>
      <c r="N507" s="33" t="s">
        <v>104</v>
      </c>
      <c r="O507" s="36" t="s">
        <v>215</v>
      </c>
      <c r="P507" s="400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</row>
    <row r="508">
      <c r="A508" s="23">
        <v>505.0</v>
      </c>
      <c r="B508" s="398">
        <v>46080.0</v>
      </c>
      <c r="C508" s="26">
        <v>58.0</v>
      </c>
      <c r="D508" s="28" t="s">
        <v>111</v>
      </c>
      <c r="E508" s="28" t="s">
        <v>94</v>
      </c>
      <c r="F508" s="28" t="s">
        <v>371</v>
      </c>
      <c r="G508" s="28" t="s">
        <v>1467</v>
      </c>
      <c r="H508" s="28" t="s">
        <v>75</v>
      </c>
      <c r="I508" s="33" t="s">
        <v>1512</v>
      </c>
      <c r="J508" s="36" t="s">
        <v>1513</v>
      </c>
      <c r="K508" s="232">
        <v>46143.0</v>
      </c>
      <c r="L508" s="28" t="s">
        <v>50</v>
      </c>
      <c r="M508" s="226"/>
      <c r="N508" s="33" t="s">
        <v>104</v>
      </c>
      <c r="O508" s="36" t="s">
        <v>215</v>
      </c>
      <c r="P508" s="400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</row>
    <row r="509">
      <c r="A509" s="23">
        <v>506.0</v>
      </c>
      <c r="B509" s="398">
        <v>46080.0</v>
      </c>
      <c r="C509" s="26">
        <v>58.0</v>
      </c>
      <c r="D509" s="28" t="s">
        <v>111</v>
      </c>
      <c r="E509" s="28" t="s">
        <v>94</v>
      </c>
      <c r="F509" s="28" t="s">
        <v>371</v>
      </c>
      <c r="G509" s="28" t="s">
        <v>1467</v>
      </c>
      <c r="H509" s="28" t="s">
        <v>87</v>
      </c>
      <c r="I509" s="33" t="s">
        <v>1514</v>
      </c>
      <c r="J509" s="36" t="s">
        <v>1515</v>
      </c>
      <c r="K509" s="232">
        <v>46113.0</v>
      </c>
      <c r="L509" s="28" t="s">
        <v>50</v>
      </c>
      <c r="M509" s="226"/>
      <c r="N509" s="33" t="s">
        <v>104</v>
      </c>
      <c r="O509" s="36" t="s">
        <v>215</v>
      </c>
      <c r="P509" s="340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</row>
    <row r="510">
      <c r="A510" s="59">
        <v>507.0</v>
      </c>
      <c r="B510" s="398">
        <v>46080.0</v>
      </c>
      <c r="C510" s="26">
        <v>58.0</v>
      </c>
      <c r="D510" s="28" t="s">
        <v>111</v>
      </c>
      <c r="E510" s="28" t="s">
        <v>94</v>
      </c>
      <c r="F510" s="28" t="s">
        <v>371</v>
      </c>
      <c r="G510" s="28" t="s">
        <v>1467</v>
      </c>
      <c r="H510" s="28" t="s">
        <v>194</v>
      </c>
      <c r="I510" s="33" t="s">
        <v>1516</v>
      </c>
      <c r="J510" s="36" t="s">
        <v>1517</v>
      </c>
      <c r="K510" s="232">
        <v>46113.0</v>
      </c>
      <c r="L510" s="28" t="s">
        <v>50</v>
      </c>
      <c r="M510" s="226"/>
      <c r="N510" s="33" t="s">
        <v>104</v>
      </c>
      <c r="O510" s="36" t="s">
        <v>215</v>
      </c>
      <c r="P510" s="340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</row>
    <row r="511">
      <c r="A511" s="23">
        <v>508.0</v>
      </c>
      <c r="B511" s="398">
        <v>46080.0</v>
      </c>
      <c r="C511" s="26">
        <v>58.0</v>
      </c>
      <c r="D511" s="28" t="s">
        <v>111</v>
      </c>
      <c r="E511" s="28" t="s">
        <v>94</v>
      </c>
      <c r="F511" s="28" t="s">
        <v>371</v>
      </c>
      <c r="G511" s="28" t="s">
        <v>1467</v>
      </c>
      <c r="H511" s="28" t="s">
        <v>81</v>
      </c>
      <c r="I511" s="33" t="s">
        <v>1518</v>
      </c>
      <c r="J511" s="36" t="s">
        <v>1432</v>
      </c>
      <c r="K511" s="232">
        <v>46143.0</v>
      </c>
      <c r="L511" s="28" t="s">
        <v>50</v>
      </c>
      <c r="M511" s="226"/>
      <c r="N511" s="33" t="s">
        <v>104</v>
      </c>
      <c r="O511" s="36" t="s">
        <v>215</v>
      </c>
      <c r="P511" s="340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</row>
    <row r="512">
      <c r="A512" s="23">
        <v>509.0</v>
      </c>
      <c r="B512" s="398">
        <v>46080.0</v>
      </c>
      <c r="C512" s="26">
        <v>59.0</v>
      </c>
      <c r="D512" s="28" t="s">
        <v>45</v>
      </c>
      <c r="E512" s="28" t="s">
        <v>94</v>
      </c>
      <c r="F512" s="28" t="s">
        <v>1519</v>
      </c>
      <c r="G512" s="28" t="s">
        <v>1520</v>
      </c>
      <c r="H512" s="28" t="s">
        <v>75</v>
      </c>
      <c r="I512" s="33" t="s">
        <v>1521</v>
      </c>
      <c r="J512" s="36" t="s">
        <v>1522</v>
      </c>
      <c r="K512" s="232">
        <v>46113.0</v>
      </c>
      <c r="L512" s="28" t="s">
        <v>50</v>
      </c>
      <c r="M512" s="226"/>
      <c r="N512" s="33" t="s">
        <v>104</v>
      </c>
      <c r="O512" s="36" t="s">
        <v>479</v>
      </c>
      <c r="P512" s="340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</row>
    <row r="513">
      <c r="A513" s="23">
        <v>510.0</v>
      </c>
      <c r="B513" s="398">
        <v>46080.0</v>
      </c>
      <c r="C513" s="26">
        <v>59.0</v>
      </c>
      <c r="D513" s="28" t="s">
        <v>45</v>
      </c>
      <c r="E513" s="28" t="s">
        <v>94</v>
      </c>
      <c r="F513" s="28" t="s">
        <v>1519</v>
      </c>
      <c r="G513" s="28" t="s">
        <v>1520</v>
      </c>
      <c r="H513" s="28" t="s">
        <v>98</v>
      </c>
      <c r="I513" s="33" t="s">
        <v>1523</v>
      </c>
      <c r="J513" s="36" t="s">
        <v>184</v>
      </c>
      <c r="K513" s="232">
        <v>46143.0</v>
      </c>
      <c r="L513" s="28" t="s">
        <v>50</v>
      </c>
      <c r="M513" s="226"/>
      <c r="N513" s="33" t="s">
        <v>104</v>
      </c>
      <c r="O513" s="36" t="s">
        <v>479</v>
      </c>
      <c r="P513" s="340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</row>
    <row r="514">
      <c r="A514" s="23">
        <v>511.0</v>
      </c>
      <c r="B514" s="398">
        <v>46080.0</v>
      </c>
      <c r="C514" s="26">
        <v>59.0</v>
      </c>
      <c r="D514" s="28" t="s">
        <v>45</v>
      </c>
      <c r="E514" s="28" t="s">
        <v>94</v>
      </c>
      <c r="F514" s="28" t="s">
        <v>1519</v>
      </c>
      <c r="G514" s="28" t="s">
        <v>1520</v>
      </c>
      <c r="H514" s="28" t="s">
        <v>98</v>
      </c>
      <c r="I514" s="33" t="s">
        <v>1524</v>
      </c>
      <c r="J514" s="36" t="s">
        <v>133</v>
      </c>
      <c r="K514" s="232">
        <v>46113.0</v>
      </c>
      <c r="L514" s="28" t="s">
        <v>50</v>
      </c>
      <c r="M514" s="226"/>
      <c r="N514" s="33" t="s">
        <v>104</v>
      </c>
      <c r="O514" s="36" t="s">
        <v>479</v>
      </c>
      <c r="P514" s="340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</row>
    <row r="515">
      <c r="A515" s="59">
        <v>512.0</v>
      </c>
      <c r="B515" s="398">
        <v>46080.0</v>
      </c>
      <c r="C515" s="26">
        <v>59.0</v>
      </c>
      <c r="D515" s="28" t="s">
        <v>45</v>
      </c>
      <c r="E515" s="28" t="s">
        <v>94</v>
      </c>
      <c r="F515" s="28" t="s">
        <v>1519</v>
      </c>
      <c r="G515" s="28" t="s">
        <v>1520</v>
      </c>
      <c r="H515" s="28" t="s">
        <v>194</v>
      </c>
      <c r="I515" s="33" t="s">
        <v>1525</v>
      </c>
      <c r="J515" s="36" t="s">
        <v>1526</v>
      </c>
      <c r="K515" s="232">
        <v>46113.0</v>
      </c>
      <c r="L515" s="28" t="s">
        <v>50</v>
      </c>
      <c r="M515" s="226"/>
      <c r="N515" s="33" t="s">
        <v>104</v>
      </c>
      <c r="O515" s="36" t="s">
        <v>479</v>
      </c>
      <c r="P515" s="340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</row>
    <row r="516">
      <c r="A516" s="23">
        <v>513.0</v>
      </c>
      <c r="B516" s="398">
        <v>46080.0</v>
      </c>
      <c r="C516" s="26">
        <v>59.0</v>
      </c>
      <c r="D516" s="28" t="s">
        <v>45</v>
      </c>
      <c r="E516" s="28" t="s">
        <v>94</v>
      </c>
      <c r="F516" s="28" t="s">
        <v>1519</v>
      </c>
      <c r="G516" s="28" t="s">
        <v>1520</v>
      </c>
      <c r="H516" s="28" t="s">
        <v>233</v>
      </c>
      <c r="I516" s="33" t="s">
        <v>1468</v>
      </c>
      <c r="J516" s="36" t="s">
        <v>1469</v>
      </c>
      <c r="K516" s="232">
        <v>46113.0</v>
      </c>
      <c r="L516" s="28" t="s">
        <v>50</v>
      </c>
      <c r="M516" s="226"/>
      <c r="N516" s="33" t="s">
        <v>104</v>
      </c>
      <c r="O516" s="36" t="s">
        <v>479</v>
      </c>
      <c r="P516" s="340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</row>
    <row r="517">
      <c r="A517" s="23">
        <v>514.0</v>
      </c>
      <c r="B517" s="398">
        <v>46080.0</v>
      </c>
      <c r="C517" s="26">
        <v>59.0</v>
      </c>
      <c r="D517" s="28" t="s">
        <v>45</v>
      </c>
      <c r="E517" s="28" t="s">
        <v>94</v>
      </c>
      <c r="F517" s="28" t="s">
        <v>1519</v>
      </c>
      <c r="G517" s="28" t="s">
        <v>1520</v>
      </c>
      <c r="H517" s="28" t="s">
        <v>233</v>
      </c>
      <c r="I517" s="33" t="s">
        <v>1470</v>
      </c>
      <c r="J517" s="36" t="s">
        <v>1471</v>
      </c>
      <c r="K517" s="232">
        <v>46113.0</v>
      </c>
      <c r="L517" s="28" t="s">
        <v>50</v>
      </c>
      <c r="M517" s="226"/>
      <c r="N517" s="33" t="s">
        <v>104</v>
      </c>
      <c r="O517" s="36" t="s">
        <v>479</v>
      </c>
      <c r="P517" s="340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</row>
    <row r="518">
      <c r="A518" s="23">
        <v>515.0</v>
      </c>
      <c r="B518" s="398">
        <v>46080.0</v>
      </c>
      <c r="C518" s="26">
        <v>59.0</v>
      </c>
      <c r="D518" s="28" t="s">
        <v>45</v>
      </c>
      <c r="E518" s="28" t="s">
        <v>94</v>
      </c>
      <c r="F518" s="28" t="s">
        <v>1519</v>
      </c>
      <c r="G518" s="28" t="s">
        <v>1520</v>
      </c>
      <c r="H518" s="28" t="s">
        <v>98</v>
      </c>
      <c r="I518" s="33" t="s">
        <v>1523</v>
      </c>
      <c r="J518" s="36" t="s">
        <v>184</v>
      </c>
      <c r="K518" s="232">
        <v>46143.0</v>
      </c>
      <c r="L518" s="28" t="s">
        <v>50</v>
      </c>
      <c r="M518" s="226"/>
      <c r="N518" s="33" t="s">
        <v>104</v>
      </c>
      <c r="O518" s="36" t="s">
        <v>479</v>
      </c>
      <c r="P518" s="340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</row>
    <row r="519">
      <c r="A519" s="23">
        <v>516.0</v>
      </c>
      <c r="B519" s="398">
        <v>46080.0</v>
      </c>
      <c r="C519" s="26">
        <v>59.0</v>
      </c>
      <c r="D519" s="28" t="s">
        <v>45</v>
      </c>
      <c r="E519" s="28" t="s">
        <v>94</v>
      </c>
      <c r="F519" s="28" t="s">
        <v>1519</v>
      </c>
      <c r="G519" s="28" t="s">
        <v>1520</v>
      </c>
      <c r="H519" s="28" t="s">
        <v>207</v>
      </c>
      <c r="I519" s="33" t="s">
        <v>1527</v>
      </c>
      <c r="J519" s="104" t="s">
        <v>1528</v>
      </c>
      <c r="K519" s="232">
        <v>46113.0</v>
      </c>
      <c r="L519" s="28" t="s">
        <v>50</v>
      </c>
      <c r="M519" s="226"/>
      <c r="N519" s="33" t="s">
        <v>104</v>
      </c>
      <c r="O519" s="36" t="s">
        <v>479</v>
      </c>
      <c r="P519" s="4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</row>
    <row r="520">
      <c r="A520" s="59">
        <v>517.0</v>
      </c>
      <c r="B520" s="398">
        <v>46080.0</v>
      </c>
      <c r="C520" s="26">
        <v>59.0</v>
      </c>
      <c r="D520" s="28" t="s">
        <v>45</v>
      </c>
      <c r="E520" s="28" t="s">
        <v>94</v>
      </c>
      <c r="F520" s="28" t="s">
        <v>1519</v>
      </c>
      <c r="G520" s="28" t="s">
        <v>1520</v>
      </c>
      <c r="H520" s="28" t="s">
        <v>43</v>
      </c>
      <c r="I520" s="33" t="s">
        <v>1472</v>
      </c>
      <c r="J520" s="104" t="s">
        <v>1473</v>
      </c>
      <c r="K520" s="232">
        <v>46113.0</v>
      </c>
      <c r="L520" s="28" t="s">
        <v>50</v>
      </c>
      <c r="M520" s="226"/>
      <c r="N520" s="33" t="s">
        <v>104</v>
      </c>
      <c r="O520" s="36" t="s">
        <v>479</v>
      </c>
      <c r="P520" s="4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</row>
    <row r="521">
      <c r="A521" s="23">
        <v>518.0</v>
      </c>
      <c r="B521" s="398">
        <v>46080.0</v>
      </c>
      <c r="C521" s="26">
        <v>59.0</v>
      </c>
      <c r="D521" s="28" t="s">
        <v>45</v>
      </c>
      <c r="E521" s="28" t="s">
        <v>94</v>
      </c>
      <c r="F521" s="28" t="s">
        <v>1519</v>
      </c>
      <c r="G521" s="28" t="s">
        <v>1520</v>
      </c>
      <c r="H521" s="28" t="s">
        <v>194</v>
      </c>
      <c r="I521" s="33" t="s">
        <v>1481</v>
      </c>
      <c r="J521" s="104" t="s">
        <v>1482</v>
      </c>
      <c r="K521" s="232">
        <v>46143.0</v>
      </c>
      <c r="L521" s="28" t="s">
        <v>50</v>
      </c>
      <c r="M521" s="226"/>
      <c r="N521" s="33" t="s">
        <v>104</v>
      </c>
      <c r="O521" s="36" t="s">
        <v>479</v>
      </c>
      <c r="P521" s="4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</row>
    <row r="522">
      <c r="A522" s="23">
        <v>519.0</v>
      </c>
      <c r="B522" s="398">
        <v>46080.0</v>
      </c>
      <c r="C522" s="26">
        <v>59.0</v>
      </c>
      <c r="D522" s="28" t="s">
        <v>45</v>
      </c>
      <c r="E522" s="28" t="s">
        <v>94</v>
      </c>
      <c r="F522" s="28" t="s">
        <v>1519</v>
      </c>
      <c r="G522" s="28" t="s">
        <v>1520</v>
      </c>
      <c r="H522" s="28" t="s">
        <v>194</v>
      </c>
      <c r="I522" s="33" t="s">
        <v>1483</v>
      </c>
      <c r="J522" s="104" t="s">
        <v>1484</v>
      </c>
      <c r="K522" s="232">
        <v>46113.0</v>
      </c>
      <c r="L522" s="28" t="s">
        <v>50</v>
      </c>
      <c r="M522" s="226"/>
      <c r="N522" s="33" t="s">
        <v>104</v>
      </c>
      <c r="O522" s="36" t="s">
        <v>479</v>
      </c>
      <c r="P522" s="4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</row>
    <row r="523">
      <c r="A523" s="23">
        <v>520.0</v>
      </c>
      <c r="B523" s="398">
        <v>46080.0</v>
      </c>
      <c r="C523" s="26">
        <v>59.0</v>
      </c>
      <c r="D523" s="28" t="s">
        <v>45</v>
      </c>
      <c r="E523" s="28" t="s">
        <v>94</v>
      </c>
      <c r="F523" s="28" t="s">
        <v>1519</v>
      </c>
      <c r="G523" s="28" t="s">
        <v>1520</v>
      </c>
      <c r="H523" s="28" t="s">
        <v>75</v>
      </c>
      <c r="I523" s="33" t="s">
        <v>1474</v>
      </c>
      <c r="J523" s="104" t="s">
        <v>1475</v>
      </c>
      <c r="K523" s="232">
        <v>46113.0</v>
      </c>
      <c r="L523" s="28" t="s">
        <v>50</v>
      </c>
      <c r="M523" s="226"/>
      <c r="N523" s="33" t="s">
        <v>104</v>
      </c>
      <c r="O523" s="36" t="s">
        <v>479</v>
      </c>
      <c r="P523" s="4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</row>
    <row r="524">
      <c r="A524" s="23">
        <v>521.0</v>
      </c>
      <c r="B524" s="398">
        <v>46080.0</v>
      </c>
      <c r="C524" s="26">
        <v>59.0</v>
      </c>
      <c r="D524" s="28" t="s">
        <v>45</v>
      </c>
      <c r="E524" s="28" t="s">
        <v>94</v>
      </c>
      <c r="F524" s="28" t="s">
        <v>1519</v>
      </c>
      <c r="G524" s="28" t="s">
        <v>1520</v>
      </c>
      <c r="H524" s="28" t="s">
        <v>87</v>
      </c>
      <c r="I524" s="33" t="s">
        <v>1529</v>
      </c>
      <c r="J524" s="104" t="s">
        <v>1515</v>
      </c>
      <c r="K524" s="232">
        <v>46113.0</v>
      </c>
      <c r="L524" s="28" t="s">
        <v>50</v>
      </c>
      <c r="M524" s="226"/>
      <c r="N524" s="33" t="s">
        <v>104</v>
      </c>
      <c r="O524" s="36" t="s">
        <v>479</v>
      </c>
      <c r="P524" s="4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</row>
    <row r="525">
      <c r="A525" s="59">
        <v>522.0</v>
      </c>
      <c r="B525" s="398">
        <v>46080.0</v>
      </c>
      <c r="C525" s="26">
        <v>59.0</v>
      </c>
      <c r="D525" s="28" t="s">
        <v>45</v>
      </c>
      <c r="E525" s="28" t="s">
        <v>94</v>
      </c>
      <c r="F525" s="28" t="s">
        <v>1519</v>
      </c>
      <c r="G525" s="28" t="s">
        <v>1520</v>
      </c>
      <c r="H525" s="28" t="s">
        <v>81</v>
      </c>
      <c r="I525" s="33" t="s">
        <v>1488</v>
      </c>
      <c r="J525" s="104" t="s">
        <v>1257</v>
      </c>
      <c r="K525" s="232">
        <v>46113.0</v>
      </c>
      <c r="L525" s="28" t="s">
        <v>50</v>
      </c>
      <c r="M525" s="226"/>
      <c r="N525" s="33" t="s">
        <v>104</v>
      </c>
      <c r="O525" s="36" t="s">
        <v>479</v>
      </c>
      <c r="P525" s="4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</row>
    <row r="526">
      <c r="A526" s="23">
        <v>523.0</v>
      </c>
      <c r="B526" s="398">
        <v>46080.0</v>
      </c>
      <c r="C526" s="26">
        <v>59.0</v>
      </c>
      <c r="D526" s="28" t="s">
        <v>45</v>
      </c>
      <c r="E526" s="28" t="s">
        <v>94</v>
      </c>
      <c r="F526" s="28" t="s">
        <v>1519</v>
      </c>
      <c r="G526" s="28" t="s">
        <v>1520</v>
      </c>
      <c r="H526" s="28" t="s">
        <v>98</v>
      </c>
      <c r="I526" s="33" t="s">
        <v>1530</v>
      </c>
      <c r="J526" s="104" t="s">
        <v>1531</v>
      </c>
      <c r="K526" s="232">
        <v>46113.0</v>
      </c>
      <c r="L526" s="28" t="s">
        <v>50</v>
      </c>
      <c r="M526" s="226"/>
      <c r="N526" s="33" t="s">
        <v>104</v>
      </c>
      <c r="O526" s="36" t="s">
        <v>479</v>
      </c>
      <c r="P526" s="4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</row>
    <row r="527">
      <c r="A527" s="23">
        <v>524.0</v>
      </c>
      <c r="B527" s="398">
        <v>46080.0</v>
      </c>
      <c r="C527" s="26">
        <v>60.0</v>
      </c>
      <c r="D527" s="28" t="s">
        <v>111</v>
      </c>
      <c r="E527" s="28" t="s">
        <v>94</v>
      </c>
      <c r="F527" s="28" t="s">
        <v>1519</v>
      </c>
      <c r="G527" s="28" t="s">
        <v>1520</v>
      </c>
      <c r="H527" s="28" t="s">
        <v>75</v>
      </c>
      <c r="I527" s="240" t="s">
        <v>1532</v>
      </c>
      <c r="J527" s="104" t="s">
        <v>1533</v>
      </c>
      <c r="K527" s="232">
        <v>46096.0</v>
      </c>
      <c r="L527" s="28" t="s">
        <v>50</v>
      </c>
      <c r="M527" s="226"/>
      <c r="N527" s="33" t="s">
        <v>104</v>
      </c>
      <c r="O527" s="36" t="s">
        <v>215</v>
      </c>
      <c r="P527" s="4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</row>
    <row r="528">
      <c r="A528" s="23">
        <v>525.0</v>
      </c>
      <c r="B528" s="398">
        <v>46080.0</v>
      </c>
      <c r="C528" s="26">
        <v>60.0</v>
      </c>
      <c r="D528" s="28" t="s">
        <v>111</v>
      </c>
      <c r="E528" s="28" t="s">
        <v>94</v>
      </c>
      <c r="F528" s="28" t="s">
        <v>1519</v>
      </c>
      <c r="G528" s="28" t="s">
        <v>1520</v>
      </c>
      <c r="H528" s="28" t="s">
        <v>75</v>
      </c>
      <c r="I528" s="33" t="s">
        <v>1492</v>
      </c>
      <c r="J528" s="104" t="s">
        <v>1493</v>
      </c>
      <c r="K528" s="232">
        <v>46096.0</v>
      </c>
      <c r="L528" s="28" t="s">
        <v>50</v>
      </c>
      <c r="M528" s="226"/>
      <c r="N528" s="33" t="s">
        <v>104</v>
      </c>
      <c r="O528" s="36" t="s">
        <v>215</v>
      </c>
      <c r="P528" s="4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</row>
    <row r="529">
      <c r="A529" s="23">
        <v>526.0</v>
      </c>
      <c r="B529" s="398">
        <v>46080.0</v>
      </c>
      <c r="C529" s="26">
        <v>60.0</v>
      </c>
      <c r="D529" s="28" t="s">
        <v>111</v>
      </c>
      <c r="E529" s="28" t="s">
        <v>94</v>
      </c>
      <c r="F529" s="28" t="s">
        <v>1519</v>
      </c>
      <c r="G529" s="28" t="s">
        <v>1520</v>
      </c>
      <c r="H529" s="28" t="s">
        <v>139</v>
      </c>
      <c r="I529" s="33" t="s">
        <v>1494</v>
      </c>
      <c r="J529" s="104" t="s">
        <v>1495</v>
      </c>
      <c r="K529" s="232">
        <v>46113.0</v>
      </c>
      <c r="L529" s="28" t="s">
        <v>50</v>
      </c>
      <c r="M529" s="226"/>
      <c r="N529" s="33" t="s">
        <v>104</v>
      </c>
      <c r="O529" s="36" t="s">
        <v>215</v>
      </c>
      <c r="P529" s="4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</row>
    <row r="530">
      <c r="A530" s="59">
        <v>527.0</v>
      </c>
      <c r="B530" s="398">
        <v>46080.0</v>
      </c>
      <c r="C530" s="26">
        <v>60.0</v>
      </c>
      <c r="D530" s="28" t="s">
        <v>111</v>
      </c>
      <c r="E530" s="28" t="s">
        <v>94</v>
      </c>
      <c r="F530" s="28" t="s">
        <v>1519</v>
      </c>
      <c r="G530" s="28" t="s">
        <v>1520</v>
      </c>
      <c r="H530" s="28" t="s">
        <v>87</v>
      </c>
      <c r="I530" s="33" t="s">
        <v>1534</v>
      </c>
      <c r="J530" s="36" t="s">
        <v>113</v>
      </c>
      <c r="K530" s="232">
        <v>46143.0</v>
      </c>
      <c r="L530" s="28" t="s">
        <v>76</v>
      </c>
      <c r="M530" s="226"/>
      <c r="N530" s="33" t="s">
        <v>104</v>
      </c>
      <c r="O530" s="36" t="s">
        <v>215</v>
      </c>
      <c r="P530" s="4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</row>
    <row r="531">
      <c r="A531" s="23">
        <v>528.0</v>
      </c>
      <c r="B531" s="398">
        <v>46080.0</v>
      </c>
      <c r="C531" s="26">
        <v>60.0</v>
      </c>
      <c r="D531" s="28" t="s">
        <v>111</v>
      </c>
      <c r="E531" s="28" t="s">
        <v>94</v>
      </c>
      <c r="F531" s="28" t="s">
        <v>1519</v>
      </c>
      <c r="G531" s="28" t="s">
        <v>1520</v>
      </c>
      <c r="H531" s="28" t="s">
        <v>87</v>
      </c>
      <c r="I531" s="33" t="s">
        <v>1507</v>
      </c>
      <c r="J531" s="36" t="s">
        <v>1508</v>
      </c>
      <c r="K531" s="232">
        <v>46174.0</v>
      </c>
      <c r="L531" s="28" t="s">
        <v>76</v>
      </c>
      <c r="M531" s="226"/>
      <c r="N531" s="33" t="s">
        <v>104</v>
      </c>
      <c r="O531" s="36" t="s">
        <v>215</v>
      </c>
      <c r="P531" s="4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</row>
    <row r="532">
      <c r="A532" s="23">
        <v>529.0</v>
      </c>
      <c r="B532" s="398">
        <v>46080.0</v>
      </c>
      <c r="C532" s="26">
        <v>60.0</v>
      </c>
      <c r="D532" s="28" t="s">
        <v>111</v>
      </c>
      <c r="E532" s="28" t="s">
        <v>94</v>
      </c>
      <c r="F532" s="28" t="s">
        <v>1519</v>
      </c>
      <c r="G532" s="28" t="s">
        <v>1520</v>
      </c>
      <c r="H532" s="28" t="s">
        <v>87</v>
      </c>
      <c r="I532" s="33" t="s">
        <v>1491</v>
      </c>
      <c r="J532" s="36" t="s">
        <v>113</v>
      </c>
      <c r="K532" s="232">
        <v>46113.0</v>
      </c>
      <c r="L532" s="28" t="s">
        <v>50</v>
      </c>
      <c r="M532" s="226"/>
      <c r="N532" s="33" t="s">
        <v>104</v>
      </c>
      <c r="O532" s="36" t="s">
        <v>215</v>
      </c>
      <c r="P532" s="4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</row>
    <row r="533">
      <c r="A533" s="23">
        <v>530.0</v>
      </c>
      <c r="B533" s="398">
        <v>46080.0</v>
      </c>
      <c r="C533" s="26">
        <v>60.0</v>
      </c>
      <c r="D533" s="28" t="s">
        <v>111</v>
      </c>
      <c r="E533" s="28" t="s">
        <v>94</v>
      </c>
      <c r="F533" s="28" t="s">
        <v>1519</v>
      </c>
      <c r="G533" s="28" t="s">
        <v>1520</v>
      </c>
      <c r="H533" s="28" t="s">
        <v>87</v>
      </c>
      <c r="I533" s="33" t="s">
        <v>1498</v>
      </c>
      <c r="J533" s="36" t="s">
        <v>1016</v>
      </c>
      <c r="K533" s="232">
        <v>46113.0</v>
      </c>
      <c r="L533" s="28" t="s">
        <v>50</v>
      </c>
      <c r="M533" s="226"/>
      <c r="N533" s="33" t="s">
        <v>104</v>
      </c>
      <c r="O533" s="36" t="s">
        <v>215</v>
      </c>
      <c r="P533" s="4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</row>
    <row r="534">
      <c r="A534" s="23">
        <v>531.0</v>
      </c>
      <c r="B534" s="398">
        <v>46080.0</v>
      </c>
      <c r="C534" s="26">
        <v>60.0</v>
      </c>
      <c r="D534" s="28" t="s">
        <v>111</v>
      </c>
      <c r="E534" s="28" t="s">
        <v>94</v>
      </c>
      <c r="F534" s="28" t="s">
        <v>1519</v>
      </c>
      <c r="G534" s="28" t="s">
        <v>1520</v>
      </c>
      <c r="H534" s="28" t="s">
        <v>87</v>
      </c>
      <c r="I534" s="33" t="s">
        <v>1535</v>
      </c>
      <c r="J534" s="36" t="s">
        <v>1500</v>
      </c>
      <c r="K534" s="232">
        <v>46113.0</v>
      </c>
      <c r="L534" s="28" t="s">
        <v>50</v>
      </c>
      <c r="M534" s="226"/>
      <c r="N534" s="33" t="s">
        <v>104</v>
      </c>
      <c r="O534" s="36" t="s">
        <v>215</v>
      </c>
      <c r="P534" s="4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</row>
    <row r="535">
      <c r="A535" s="59">
        <v>532.0</v>
      </c>
      <c r="B535" s="398">
        <v>46080.0</v>
      </c>
      <c r="C535" s="26">
        <v>60.0</v>
      </c>
      <c r="D535" s="28" t="s">
        <v>111</v>
      </c>
      <c r="E535" s="28" t="s">
        <v>94</v>
      </c>
      <c r="F535" s="28" t="s">
        <v>1519</v>
      </c>
      <c r="G535" s="28" t="s">
        <v>1520</v>
      </c>
      <c r="H535" s="28" t="s">
        <v>75</v>
      </c>
      <c r="I535" s="33" t="s">
        <v>1536</v>
      </c>
      <c r="J535" s="36" t="s">
        <v>1537</v>
      </c>
      <c r="K535" s="232">
        <v>46143.0</v>
      </c>
      <c r="L535" s="28" t="s">
        <v>76</v>
      </c>
      <c r="M535" s="226"/>
      <c r="N535" s="33" t="s">
        <v>104</v>
      </c>
      <c r="O535" s="36" t="s">
        <v>215</v>
      </c>
      <c r="P535" s="4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</row>
    <row r="536">
      <c r="A536" s="23">
        <v>533.0</v>
      </c>
      <c r="B536" s="398">
        <v>46080.0</v>
      </c>
      <c r="C536" s="26">
        <v>60.0</v>
      </c>
      <c r="D536" s="28" t="s">
        <v>111</v>
      </c>
      <c r="E536" s="28" t="s">
        <v>94</v>
      </c>
      <c r="F536" s="28" t="s">
        <v>1519</v>
      </c>
      <c r="G536" s="28" t="s">
        <v>1520</v>
      </c>
      <c r="H536" s="28" t="s">
        <v>75</v>
      </c>
      <c r="I536" s="33" t="s">
        <v>1538</v>
      </c>
      <c r="J536" s="36" t="s">
        <v>1537</v>
      </c>
      <c r="K536" s="232">
        <v>46143.0</v>
      </c>
      <c r="L536" s="28" t="s">
        <v>76</v>
      </c>
      <c r="M536" s="226"/>
      <c r="N536" s="33" t="s">
        <v>104</v>
      </c>
      <c r="O536" s="36" t="s">
        <v>215</v>
      </c>
      <c r="P536" s="4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</row>
    <row r="537">
      <c r="A537" s="23">
        <v>534.0</v>
      </c>
      <c r="B537" s="398">
        <v>46080.0</v>
      </c>
      <c r="C537" s="26">
        <v>60.0</v>
      </c>
      <c r="D537" s="28" t="s">
        <v>111</v>
      </c>
      <c r="E537" s="28" t="s">
        <v>94</v>
      </c>
      <c r="F537" s="28" t="s">
        <v>1519</v>
      </c>
      <c r="G537" s="28" t="s">
        <v>1520</v>
      </c>
      <c r="H537" s="28" t="s">
        <v>81</v>
      </c>
      <c r="I537" s="33" t="s">
        <v>1539</v>
      </c>
      <c r="J537" s="36" t="s">
        <v>1432</v>
      </c>
      <c r="K537" s="232">
        <v>46143.0</v>
      </c>
      <c r="L537" s="28" t="s">
        <v>50</v>
      </c>
      <c r="M537" s="226"/>
      <c r="N537" s="33" t="s">
        <v>104</v>
      </c>
      <c r="O537" s="36" t="s">
        <v>215</v>
      </c>
      <c r="P537" s="4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</row>
    <row r="538">
      <c r="A538" s="23">
        <v>535.0</v>
      </c>
      <c r="B538" s="225">
        <v>46084.0</v>
      </c>
      <c r="C538" s="26">
        <v>61.0</v>
      </c>
      <c r="D538" s="28" t="s">
        <v>111</v>
      </c>
      <c r="E538" s="28" t="s">
        <v>40</v>
      </c>
      <c r="F538" s="28" t="s">
        <v>41</v>
      </c>
      <c r="G538" s="28" t="s">
        <v>41</v>
      </c>
      <c r="H538" s="28" t="s">
        <v>81</v>
      </c>
      <c r="I538" s="33" t="s">
        <v>1540</v>
      </c>
      <c r="J538" s="408" t="s">
        <v>1541</v>
      </c>
      <c r="K538" s="260">
        <v>46107.0</v>
      </c>
      <c r="L538" s="28" t="s">
        <v>76</v>
      </c>
      <c r="M538" s="226"/>
      <c r="N538" s="33" t="s">
        <v>54</v>
      </c>
      <c r="O538" s="36" t="s">
        <v>215</v>
      </c>
      <c r="P538" s="400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</row>
    <row r="539">
      <c r="A539" s="23">
        <v>536.0</v>
      </c>
      <c r="B539" s="225">
        <v>46084.0</v>
      </c>
      <c r="C539" s="26">
        <v>61.0</v>
      </c>
      <c r="D539" s="28" t="s">
        <v>111</v>
      </c>
      <c r="E539" s="28" t="s">
        <v>40</v>
      </c>
      <c r="F539" s="28" t="s">
        <v>41</v>
      </c>
      <c r="G539" s="28" t="s">
        <v>41</v>
      </c>
      <c r="H539" s="28" t="s">
        <v>87</v>
      </c>
      <c r="I539" s="409" t="s">
        <v>1542</v>
      </c>
      <c r="J539" s="410" t="s">
        <v>1434</v>
      </c>
      <c r="K539" s="260">
        <v>46107.0</v>
      </c>
      <c r="L539" s="28" t="s">
        <v>76</v>
      </c>
      <c r="M539" s="226"/>
      <c r="N539" s="33" t="s">
        <v>54</v>
      </c>
      <c r="O539" s="36" t="s">
        <v>215</v>
      </c>
      <c r="P539" s="400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</row>
    <row r="540">
      <c r="A540" s="59">
        <v>537.0</v>
      </c>
      <c r="B540" s="225">
        <v>46084.0</v>
      </c>
      <c r="C540" s="26">
        <v>61.0</v>
      </c>
      <c r="D540" s="28" t="s">
        <v>111</v>
      </c>
      <c r="E540" s="28" t="s">
        <v>40</v>
      </c>
      <c r="F540" s="28" t="s">
        <v>41</v>
      </c>
      <c r="G540" s="28" t="s">
        <v>41</v>
      </c>
      <c r="H540" s="28" t="s">
        <v>75</v>
      </c>
      <c r="I540" s="411" t="s">
        <v>1543</v>
      </c>
      <c r="J540" s="336" t="s">
        <v>1544</v>
      </c>
      <c r="K540" s="260">
        <v>46107.0</v>
      </c>
      <c r="L540" s="28" t="s">
        <v>76</v>
      </c>
      <c r="M540" s="226"/>
      <c r="N540" s="33" t="s">
        <v>54</v>
      </c>
      <c r="O540" s="36" t="s">
        <v>215</v>
      </c>
      <c r="P540" s="400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</row>
    <row r="541">
      <c r="A541" s="23">
        <v>538.0</v>
      </c>
      <c r="B541" s="225">
        <v>46084.0</v>
      </c>
      <c r="C541" s="26">
        <v>61.0</v>
      </c>
      <c r="D541" s="28" t="s">
        <v>111</v>
      </c>
      <c r="E541" s="28" t="s">
        <v>40</v>
      </c>
      <c r="F541" s="28" t="s">
        <v>41</v>
      </c>
      <c r="G541" s="28" t="s">
        <v>41</v>
      </c>
      <c r="H541" s="28" t="s">
        <v>81</v>
      </c>
      <c r="I541" s="409" t="s">
        <v>1545</v>
      </c>
      <c r="J541" s="410" t="s">
        <v>1544</v>
      </c>
      <c r="K541" s="260">
        <v>46107.0</v>
      </c>
      <c r="L541" s="28" t="s">
        <v>76</v>
      </c>
      <c r="M541" s="226"/>
      <c r="N541" s="33" t="s">
        <v>54</v>
      </c>
      <c r="O541" s="36" t="s">
        <v>215</v>
      </c>
      <c r="P541" s="400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</row>
    <row r="542">
      <c r="A542" s="23">
        <v>539.0</v>
      </c>
      <c r="B542" s="225">
        <v>46084.0</v>
      </c>
      <c r="C542" s="26">
        <v>61.0</v>
      </c>
      <c r="D542" s="28" t="s">
        <v>111</v>
      </c>
      <c r="E542" s="28" t="s">
        <v>40</v>
      </c>
      <c r="F542" s="28" t="s">
        <v>41</v>
      </c>
      <c r="G542" s="28" t="s">
        <v>41</v>
      </c>
      <c r="H542" s="28" t="s">
        <v>75</v>
      </c>
      <c r="I542" s="409" t="s">
        <v>1546</v>
      </c>
      <c r="J542" s="410" t="s">
        <v>1544</v>
      </c>
      <c r="K542" s="260">
        <v>46107.0</v>
      </c>
      <c r="L542" s="28" t="s">
        <v>76</v>
      </c>
      <c r="M542" s="226"/>
      <c r="N542" s="33" t="s">
        <v>54</v>
      </c>
      <c r="O542" s="36" t="s">
        <v>215</v>
      </c>
      <c r="P542" s="400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</row>
    <row r="543">
      <c r="A543" s="23">
        <v>540.0</v>
      </c>
      <c r="B543" s="225">
        <v>46084.0</v>
      </c>
      <c r="C543" s="26">
        <v>61.0</v>
      </c>
      <c r="D543" s="28" t="s">
        <v>111</v>
      </c>
      <c r="E543" s="28" t="s">
        <v>40</v>
      </c>
      <c r="F543" s="28" t="s">
        <v>41</v>
      </c>
      <c r="G543" s="28" t="s">
        <v>41</v>
      </c>
      <c r="H543" s="28" t="s">
        <v>87</v>
      </c>
      <c r="I543" s="412" t="s">
        <v>1547</v>
      </c>
      <c r="J543" s="336" t="s">
        <v>1548</v>
      </c>
      <c r="K543" s="260">
        <v>46107.0</v>
      </c>
      <c r="L543" s="28" t="s">
        <v>76</v>
      </c>
      <c r="M543" s="226"/>
      <c r="N543" s="33" t="s">
        <v>54</v>
      </c>
      <c r="O543" s="36" t="s">
        <v>215</v>
      </c>
      <c r="P543" s="400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</row>
    <row r="544">
      <c r="A544" s="23">
        <v>541.0</v>
      </c>
      <c r="B544" s="225">
        <v>46084.0</v>
      </c>
      <c r="C544" s="26">
        <v>61.0</v>
      </c>
      <c r="D544" s="28" t="s">
        <v>111</v>
      </c>
      <c r="E544" s="28" t="s">
        <v>40</v>
      </c>
      <c r="F544" s="28" t="s">
        <v>41</v>
      </c>
      <c r="G544" s="28" t="s">
        <v>41</v>
      </c>
      <c r="H544" s="28" t="s">
        <v>87</v>
      </c>
      <c r="I544" s="413" t="s">
        <v>1549</v>
      </c>
      <c r="J544" s="336" t="s">
        <v>1382</v>
      </c>
      <c r="K544" s="260">
        <v>46107.0</v>
      </c>
      <c r="L544" s="28" t="s">
        <v>76</v>
      </c>
      <c r="M544" s="226"/>
      <c r="N544" s="33" t="s">
        <v>54</v>
      </c>
      <c r="O544" s="36" t="s">
        <v>215</v>
      </c>
      <c r="P544" s="400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</row>
    <row r="545">
      <c r="A545" s="59">
        <v>542.0</v>
      </c>
      <c r="B545" s="225">
        <v>46084.0</v>
      </c>
      <c r="C545" s="26">
        <v>61.0</v>
      </c>
      <c r="D545" s="28" t="s">
        <v>111</v>
      </c>
      <c r="E545" s="28" t="s">
        <v>40</v>
      </c>
      <c r="F545" s="28" t="s">
        <v>41</v>
      </c>
      <c r="G545" s="28" t="s">
        <v>41</v>
      </c>
      <c r="H545" s="28" t="s">
        <v>75</v>
      </c>
      <c r="I545" s="413" t="s">
        <v>1550</v>
      </c>
      <c r="J545" s="414" t="s">
        <v>416</v>
      </c>
      <c r="K545" s="260">
        <v>46107.0</v>
      </c>
      <c r="L545" s="28" t="s">
        <v>76</v>
      </c>
      <c r="M545" s="226"/>
      <c r="N545" s="33" t="s">
        <v>54</v>
      </c>
      <c r="O545" s="36" t="s">
        <v>215</v>
      </c>
      <c r="P545" s="400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</row>
    <row r="546">
      <c r="A546" s="23">
        <v>543.0</v>
      </c>
      <c r="B546" s="225">
        <v>46084.0</v>
      </c>
      <c r="C546" s="26">
        <v>61.0</v>
      </c>
      <c r="D546" s="28" t="s">
        <v>111</v>
      </c>
      <c r="E546" s="28" t="s">
        <v>40</v>
      </c>
      <c r="F546" s="28" t="s">
        <v>41</v>
      </c>
      <c r="G546" s="28" t="s">
        <v>41</v>
      </c>
      <c r="H546" s="28" t="s">
        <v>81</v>
      </c>
      <c r="I546" s="413" t="s">
        <v>1551</v>
      </c>
      <c r="J546" s="104" t="s">
        <v>1552</v>
      </c>
      <c r="K546" s="260">
        <v>46107.0</v>
      </c>
      <c r="L546" s="28" t="s">
        <v>76</v>
      </c>
      <c r="M546" s="226"/>
      <c r="N546" s="33" t="s">
        <v>54</v>
      </c>
      <c r="O546" s="36" t="s">
        <v>215</v>
      </c>
      <c r="P546" s="400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</row>
    <row r="547">
      <c r="A547" s="23">
        <v>544.0</v>
      </c>
      <c r="B547" s="225">
        <v>46084.0</v>
      </c>
      <c r="C547" s="26">
        <v>61.0</v>
      </c>
      <c r="D547" s="28" t="s">
        <v>111</v>
      </c>
      <c r="E547" s="28" t="s">
        <v>40</v>
      </c>
      <c r="F547" s="28" t="s">
        <v>41</v>
      </c>
      <c r="G547" s="28" t="s">
        <v>41</v>
      </c>
      <c r="H547" s="28" t="s">
        <v>81</v>
      </c>
      <c r="I547" s="169" t="s">
        <v>1553</v>
      </c>
      <c r="J547" s="399" t="s">
        <v>1554</v>
      </c>
      <c r="K547" s="260">
        <v>46107.0</v>
      </c>
      <c r="L547" s="28" t="s">
        <v>76</v>
      </c>
      <c r="M547" s="226"/>
      <c r="N547" s="33" t="s">
        <v>54</v>
      </c>
      <c r="O547" s="36" t="s">
        <v>215</v>
      </c>
      <c r="P547" s="400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</row>
    <row r="548">
      <c r="A548" s="23">
        <v>545.0</v>
      </c>
      <c r="B548" s="225">
        <v>46084.0</v>
      </c>
      <c r="C548" s="26">
        <v>61.0</v>
      </c>
      <c r="D548" s="28" t="s">
        <v>111</v>
      </c>
      <c r="E548" s="28" t="s">
        <v>40</v>
      </c>
      <c r="F548" s="28" t="s">
        <v>41</v>
      </c>
      <c r="G548" s="28" t="s">
        <v>41</v>
      </c>
      <c r="H548" s="28" t="s">
        <v>75</v>
      </c>
      <c r="I548" s="403" t="s">
        <v>1555</v>
      </c>
      <c r="J548" s="104" t="s">
        <v>1556</v>
      </c>
      <c r="K548" s="260">
        <v>46107.0</v>
      </c>
      <c r="L548" s="28" t="s">
        <v>50</v>
      </c>
      <c r="M548" s="226"/>
      <c r="N548" s="33" t="s">
        <v>54</v>
      </c>
      <c r="O548" s="36" t="s">
        <v>215</v>
      </c>
      <c r="P548" s="400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</row>
    <row r="549">
      <c r="A549" s="23">
        <v>546.0</v>
      </c>
      <c r="B549" s="225">
        <v>46084.0</v>
      </c>
      <c r="C549" s="26">
        <v>61.0</v>
      </c>
      <c r="D549" s="28" t="s">
        <v>111</v>
      </c>
      <c r="E549" s="28" t="s">
        <v>40</v>
      </c>
      <c r="F549" s="28" t="s">
        <v>41</v>
      </c>
      <c r="G549" s="28" t="s">
        <v>41</v>
      </c>
      <c r="H549" s="28" t="s">
        <v>75</v>
      </c>
      <c r="I549" s="415" t="s">
        <v>1557</v>
      </c>
      <c r="J549" s="407" t="s">
        <v>1558</v>
      </c>
      <c r="K549" s="260">
        <v>46107.0</v>
      </c>
      <c r="L549" s="28" t="s">
        <v>76</v>
      </c>
      <c r="M549" s="226"/>
      <c r="N549" s="33" t="s">
        <v>54</v>
      </c>
      <c r="O549" s="36" t="s">
        <v>215</v>
      </c>
      <c r="P549" s="400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</row>
    <row r="550">
      <c r="A550" s="59">
        <v>547.0</v>
      </c>
      <c r="B550" s="225">
        <v>46084.0</v>
      </c>
      <c r="C550" s="26">
        <v>61.0</v>
      </c>
      <c r="D550" s="28" t="s">
        <v>111</v>
      </c>
      <c r="E550" s="28" t="s">
        <v>40</v>
      </c>
      <c r="F550" s="28" t="s">
        <v>41</v>
      </c>
      <c r="G550" s="28" t="s">
        <v>41</v>
      </c>
      <c r="H550" s="28" t="s">
        <v>87</v>
      </c>
      <c r="I550" s="169" t="s">
        <v>1559</v>
      </c>
      <c r="J550" s="399" t="s">
        <v>1457</v>
      </c>
      <c r="K550" s="260">
        <v>46107.0</v>
      </c>
      <c r="L550" s="28" t="s">
        <v>50</v>
      </c>
      <c r="M550" s="226"/>
      <c r="N550" s="33" t="s">
        <v>54</v>
      </c>
      <c r="O550" s="36" t="s">
        <v>215</v>
      </c>
      <c r="P550" s="400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</row>
    <row r="551">
      <c r="A551" s="23">
        <v>548.0</v>
      </c>
      <c r="B551" s="225">
        <v>46084.0</v>
      </c>
      <c r="C551" s="26">
        <v>61.0</v>
      </c>
      <c r="D551" s="28" t="s">
        <v>111</v>
      </c>
      <c r="E551" s="28" t="s">
        <v>40</v>
      </c>
      <c r="F551" s="28" t="s">
        <v>41</v>
      </c>
      <c r="G551" s="28" t="s">
        <v>41</v>
      </c>
      <c r="H551" s="28" t="s">
        <v>87</v>
      </c>
      <c r="I551" s="240" t="s">
        <v>1560</v>
      </c>
      <c r="J551" s="399" t="s">
        <v>1561</v>
      </c>
      <c r="K551" s="260">
        <v>46107.0</v>
      </c>
      <c r="L551" s="28" t="s">
        <v>76</v>
      </c>
      <c r="M551" s="226"/>
      <c r="N551" s="33" t="s">
        <v>54</v>
      </c>
      <c r="O551" s="36" t="s">
        <v>215</v>
      </c>
      <c r="P551" s="400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</row>
    <row r="552">
      <c r="A552" s="23">
        <v>549.0</v>
      </c>
      <c r="B552" s="225">
        <v>46084.0</v>
      </c>
      <c r="C552" s="26">
        <v>61.0</v>
      </c>
      <c r="D552" s="28" t="s">
        <v>111</v>
      </c>
      <c r="E552" s="28" t="s">
        <v>40</v>
      </c>
      <c r="F552" s="28" t="s">
        <v>41</v>
      </c>
      <c r="G552" s="28" t="s">
        <v>41</v>
      </c>
      <c r="H552" s="28" t="s">
        <v>139</v>
      </c>
      <c r="I552" s="240" t="s">
        <v>1562</v>
      </c>
      <c r="J552" s="399" t="s">
        <v>1563</v>
      </c>
      <c r="K552" s="260">
        <v>46107.0</v>
      </c>
      <c r="L552" s="28" t="s">
        <v>50</v>
      </c>
      <c r="M552" s="226"/>
      <c r="N552" s="33" t="s">
        <v>54</v>
      </c>
      <c r="O552" s="36" t="s">
        <v>215</v>
      </c>
      <c r="P552" s="400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</row>
    <row r="553">
      <c r="A553" s="23">
        <v>550.0</v>
      </c>
      <c r="B553" s="225">
        <v>46084.0</v>
      </c>
      <c r="C553" s="26">
        <v>61.0</v>
      </c>
      <c r="D553" s="28" t="s">
        <v>111</v>
      </c>
      <c r="E553" s="28" t="s">
        <v>40</v>
      </c>
      <c r="F553" s="28" t="s">
        <v>41</v>
      </c>
      <c r="G553" s="28" t="s">
        <v>41</v>
      </c>
      <c r="H553" s="28" t="s">
        <v>87</v>
      </c>
      <c r="I553" s="240" t="s">
        <v>1564</v>
      </c>
      <c r="J553" s="399" t="s">
        <v>1565</v>
      </c>
      <c r="K553" s="260">
        <v>46107.0</v>
      </c>
      <c r="L553" s="28" t="s">
        <v>50</v>
      </c>
      <c r="M553" s="226"/>
      <c r="N553" s="33" t="s">
        <v>54</v>
      </c>
      <c r="O553" s="36" t="s">
        <v>215</v>
      </c>
      <c r="P553" s="400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</row>
    <row r="554">
      <c r="A554" s="23">
        <v>551.0</v>
      </c>
      <c r="B554" s="225">
        <v>46084.0</v>
      </c>
      <c r="C554" s="26">
        <v>61.0</v>
      </c>
      <c r="D554" s="28" t="s">
        <v>111</v>
      </c>
      <c r="E554" s="28" t="s">
        <v>40</v>
      </c>
      <c r="F554" s="28" t="s">
        <v>41</v>
      </c>
      <c r="G554" s="28" t="s">
        <v>41</v>
      </c>
      <c r="H554" s="28" t="s">
        <v>87</v>
      </c>
      <c r="I554" s="240" t="s">
        <v>1566</v>
      </c>
      <c r="J554" s="399" t="s">
        <v>1567</v>
      </c>
      <c r="K554" s="260">
        <v>46107.0</v>
      </c>
      <c r="L554" s="28" t="s">
        <v>50</v>
      </c>
      <c r="M554" s="226"/>
      <c r="N554" s="33" t="s">
        <v>54</v>
      </c>
      <c r="O554" s="36" t="s">
        <v>215</v>
      </c>
      <c r="P554" s="400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</row>
    <row r="555">
      <c r="A555" s="59">
        <v>552.0</v>
      </c>
      <c r="B555" s="225">
        <v>46084.0</v>
      </c>
      <c r="C555" s="26">
        <v>61.0</v>
      </c>
      <c r="D555" s="28" t="s">
        <v>111</v>
      </c>
      <c r="E555" s="28" t="s">
        <v>40</v>
      </c>
      <c r="F555" s="28" t="s">
        <v>41</v>
      </c>
      <c r="G555" s="28" t="s">
        <v>41</v>
      </c>
      <c r="H555" s="28" t="s">
        <v>139</v>
      </c>
      <c r="I555" s="169" t="s">
        <v>1568</v>
      </c>
      <c r="J555" s="399" t="s">
        <v>1569</v>
      </c>
      <c r="K555" s="260">
        <v>46107.0</v>
      </c>
      <c r="L555" s="28" t="s">
        <v>50</v>
      </c>
      <c r="M555" s="226"/>
      <c r="N555" s="33" t="s">
        <v>54</v>
      </c>
      <c r="O555" s="36" t="s">
        <v>215</v>
      </c>
      <c r="P555" s="400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</row>
    <row r="556">
      <c r="A556" s="23">
        <v>553.0</v>
      </c>
      <c r="B556" s="225">
        <v>46084.0</v>
      </c>
      <c r="C556" s="26">
        <v>61.0</v>
      </c>
      <c r="D556" s="28" t="s">
        <v>111</v>
      </c>
      <c r="E556" s="28" t="s">
        <v>40</v>
      </c>
      <c r="F556" s="28" t="s">
        <v>41</v>
      </c>
      <c r="G556" s="28" t="s">
        <v>41</v>
      </c>
      <c r="H556" s="28" t="s">
        <v>139</v>
      </c>
      <c r="I556" s="33" t="s">
        <v>1570</v>
      </c>
      <c r="J556" s="407" t="s">
        <v>1571</v>
      </c>
      <c r="K556" s="260">
        <v>46107.0</v>
      </c>
      <c r="L556" s="28" t="s">
        <v>50</v>
      </c>
      <c r="M556" s="226"/>
      <c r="N556" s="33" t="s">
        <v>54</v>
      </c>
      <c r="O556" s="36" t="s">
        <v>215</v>
      </c>
      <c r="P556" s="400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</row>
    <row r="557">
      <c r="A557" s="23">
        <v>554.0</v>
      </c>
      <c r="B557" s="225">
        <v>46087.0</v>
      </c>
      <c r="C557" s="26">
        <v>62.0</v>
      </c>
      <c r="D557" s="28" t="s">
        <v>45</v>
      </c>
      <c r="E557" s="28" t="s">
        <v>94</v>
      </c>
      <c r="F557" s="28" t="s">
        <v>604</v>
      </c>
      <c r="G557" s="28" t="s">
        <v>1572</v>
      </c>
      <c r="H557" s="28" t="s">
        <v>194</v>
      </c>
      <c r="I557" s="245" t="s">
        <v>1573</v>
      </c>
      <c r="J557" s="170" t="s">
        <v>1046</v>
      </c>
      <c r="K557" s="260">
        <v>46121.0</v>
      </c>
      <c r="L557" s="28" t="s">
        <v>50</v>
      </c>
      <c r="M557" s="226"/>
      <c r="N557" s="33" t="s">
        <v>284</v>
      </c>
      <c r="O557" s="170" t="s">
        <v>1574</v>
      </c>
      <c r="P557" s="4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</row>
    <row r="558">
      <c r="A558" s="23">
        <v>555.0</v>
      </c>
      <c r="B558" s="225">
        <v>46087.0</v>
      </c>
      <c r="C558" s="26">
        <v>62.0</v>
      </c>
      <c r="D558" s="28" t="s">
        <v>45</v>
      </c>
      <c r="E558" s="28" t="s">
        <v>94</v>
      </c>
      <c r="F558" s="28" t="s">
        <v>604</v>
      </c>
      <c r="G558" s="28" t="s">
        <v>1572</v>
      </c>
      <c r="H558" s="28" t="s">
        <v>98</v>
      </c>
      <c r="I558" s="240" t="s">
        <v>1575</v>
      </c>
      <c r="J558" s="170" t="s">
        <v>1576</v>
      </c>
      <c r="K558" s="260">
        <v>46121.0</v>
      </c>
      <c r="L558" s="28" t="s">
        <v>50</v>
      </c>
      <c r="M558" s="226"/>
      <c r="N558" s="33" t="s">
        <v>284</v>
      </c>
      <c r="O558" s="170" t="s">
        <v>1574</v>
      </c>
      <c r="P558" s="4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</row>
    <row r="559">
      <c r="A559" s="23">
        <v>556.0</v>
      </c>
      <c r="B559" s="225">
        <v>46087.0</v>
      </c>
      <c r="C559" s="416">
        <v>62.0</v>
      </c>
      <c r="D559" s="28" t="s">
        <v>45</v>
      </c>
      <c r="E559" s="28" t="s">
        <v>94</v>
      </c>
      <c r="F559" s="28" t="s">
        <v>604</v>
      </c>
      <c r="G559" s="28" t="s">
        <v>1572</v>
      </c>
      <c r="H559" s="28" t="s">
        <v>207</v>
      </c>
      <c r="I559" s="170" t="s">
        <v>1577</v>
      </c>
      <c r="J559" s="170" t="s">
        <v>492</v>
      </c>
      <c r="K559" s="260">
        <v>46121.0</v>
      </c>
      <c r="L559" s="28" t="s">
        <v>50</v>
      </c>
      <c r="M559" s="226"/>
      <c r="N559" s="33" t="s">
        <v>284</v>
      </c>
      <c r="O559" s="170" t="s">
        <v>1574</v>
      </c>
      <c r="P559" s="4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</row>
    <row r="560">
      <c r="A560" s="59">
        <v>557.0</v>
      </c>
      <c r="B560" s="225">
        <v>46087.0</v>
      </c>
      <c r="C560" s="416">
        <v>62.0</v>
      </c>
      <c r="D560" s="28" t="s">
        <v>45</v>
      </c>
      <c r="E560" s="28" t="s">
        <v>94</v>
      </c>
      <c r="F560" s="28" t="s">
        <v>604</v>
      </c>
      <c r="G560" s="28" t="s">
        <v>1572</v>
      </c>
      <c r="H560" s="28" t="s">
        <v>87</v>
      </c>
      <c r="I560" s="170" t="s">
        <v>1578</v>
      </c>
      <c r="J560" s="170" t="s">
        <v>555</v>
      </c>
      <c r="K560" s="260">
        <v>46121.0</v>
      </c>
      <c r="L560" s="28" t="s">
        <v>50</v>
      </c>
      <c r="M560" s="226"/>
      <c r="N560" s="33" t="s">
        <v>284</v>
      </c>
      <c r="O560" s="170" t="s">
        <v>1574</v>
      </c>
      <c r="P560" s="4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</row>
    <row r="561">
      <c r="A561" s="23">
        <v>558.0</v>
      </c>
      <c r="B561" s="225">
        <v>46087.0</v>
      </c>
      <c r="C561" s="416">
        <v>62.0</v>
      </c>
      <c r="D561" s="28" t="s">
        <v>45</v>
      </c>
      <c r="E561" s="28" t="s">
        <v>94</v>
      </c>
      <c r="F561" s="28" t="s">
        <v>604</v>
      </c>
      <c r="G561" s="28" t="s">
        <v>1572</v>
      </c>
      <c r="H561" s="28" t="s">
        <v>207</v>
      </c>
      <c r="I561" s="170" t="s">
        <v>1579</v>
      </c>
      <c r="J561" s="170" t="s">
        <v>1580</v>
      </c>
      <c r="K561" s="260">
        <v>46121.0</v>
      </c>
      <c r="L561" s="28" t="s">
        <v>50</v>
      </c>
      <c r="M561" s="226"/>
      <c r="N561" s="33" t="s">
        <v>284</v>
      </c>
      <c r="O561" s="170" t="s">
        <v>1574</v>
      </c>
      <c r="P561" s="4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</row>
    <row r="562">
      <c r="A562" s="23">
        <v>559.0</v>
      </c>
      <c r="B562" s="225">
        <v>46087.0</v>
      </c>
      <c r="C562" s="416">
        <v>62.0</v>
      </c>
      <c r="D562" s="28" t="s">
        <v>45</v>
      </c>
      <c r="E562" s="28" t="s">
        <v>94</v>
      </c>
      <c r="F562" s="28" t="s">
        <v>604</v>
      </c>
      <c r="G562" s="28" t="s">
        <v>1572</v>
      </c>
      <c r="H562" s="28" t="s">
        <v>207</v>
      </c>
      <c r="I562" s="245" t="s">
        <v>1581</v>
      </c>
      <c r="J562" s="245" t="s">
        <v>501</v>
      </c>
      <c r="K562" s="260">
        <v>46121.0</v>
      </c>
      <c r="L562" s="28" t="s">
        <v>50</v>
      </c>
      <c r="M562" s="226"/>
      <c r="N562" s="33" t="s">
        <v>284</v>
      </c>
      <c r="O562" s="170" t="s">
        <v>1574</v>
      </c>
      <c r="P562" s="4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</row>
    <row r="563">
      <c r="A563" s="23">
        <v>560.0</v>
      </c>
      <c r="B563" s="225">
        <v>46087.0</v>
      </c>
      <c r="C563" s="416">
        <v>62.0</v>
      </c>
      <c r="D563" s="28" t="s">
        <v>45</v>
      </c>
      <c r="E563" s="28" t="s">
        <v>94</v>
      </c>
      <c r="F563" s="28" t="s">
        <v>604</v>
      </c>
      <c r="G563" s="28" t="s">
        <v>1572</v>
      </c>
      <c r="H563" s="28" t="s">
        <v>233</v>
      </c>
      <c r="I563" s="245" t="s">
        <v>1582</v>
      </c>
      <c r="J563" s="245" t="s">
        <v>501</v>
      </c>
      <c r="K563" s="260">
        <v>46121.0</v>
      </c>
      <c r="L563" s="28" t="s">
        <v>50</v>
      </c>
      <c r="M563" s="226"/>
      <c r="N563" s="33" t="s">
        <v>284</v>
      </c>
      <c r="O563" s="170" t="s">
        <v>1574</v>
      </c>
      <c r="P563" s="4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</row>
    <row r="564">
      <c r="A564" s="23">
        <v>561.0</v>
      </c>
      <c r="B564" s="225">
        <v>46087.0</v>
      </c>
      <c r="C564" s="416">
        <v>62.0</v>
      </c>
      <c r="D564" s="28" t="s">
        <v>45</v>
      </c>
      <c r="E564" s="28" t="s">
        <v>94</v>
      </c>
      <c r="F564" s="28" t="s">
        <v>604</v>
      </c>
      <c r="G564" s="28" t="s">
        <v>1572</v>
      </c>
      <c r="H564" s="28" t="s">
        <v>207</v>
      </c>
      <c r="I564" s="245" t="s">
        <v>1583</v>
      </c>
      <c r="J564" s="245" t="s">
        <v>1315</v>
      </c>
      <c r="K564" s="260">
        <v>46121.0</v>
      </c>
      <c r="L564" s="28" t="s">
        <v>50</v>
      </c>
      <c r="M564" s="226"/>
      <c r="N564" s="33" t="s">
        <v>284</v>
      </c>
      <c r="O564" s="170" t="s">
        <v>1574</v>
      </c>
      <c r="P564" s="4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</row>
    <row r="565">
      <c r="A565" s="59">
        <v>562.0</v>
      </c>
      <c r="B565" s="225">
        <v>46087.0</v>
      </c>
      <c r="C565" s="416">
        <v>62.0</v>
      </c>
      <c r="D565" s="28" t="s">
        <v>45</v>
      </c>
      <c r="E565" s="28" t="s">
        <v>94</v>
      </c>
      <c r="F565" s="28" t="s">
        <v>604</v>
      </c>
      <c r="G565" s="28" t="s">
        <v>1572</v>
      </c>
      <c r="H565" s="28" t="s">
        <v>207</v>
      </c>
      <c r="I565" s="245" t="s">
        <v>1584</v>
      </c>
      <c r="J565" s="245" t="s">
        <v>501</v>
      </c>
      <c r="K565" s="260">
        <v>46121.0</v>
      </c>
      <c r="L565" s="28" t="s">
        <v>50</v>
      </c>
      <c r="M565" s="226"/>
      <c r="N565" s="33" t="s">
        <v>284</v>
      </c>
      <c r="O565" s="170" t="s">
        <v>1574</v>
      </c>
      <c r="P565" s="4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</row>
    <row r="566">
      <c r="A566" s="23">
        <v>563.0</v>
      </c>
      <c r="B566" s="225">
        <v>46087.0</v>
      </c>
      <c r="C566" s="416">
        <v>62.0</v>
      </c>
      <c r="D566" s="28" t="s">
        <v>45</v>
      </c>
      <c r="E566" s="28" t="s">
        <v>94</v>
      </c>
      <c r="F566" s="28" t="s">
        <v>604</v>
      </c>
      <c r="G566" s="28" t="s">
        <v>1572</v>
      </c>
      <c r="H566" s="28" t="s">
        <v>207</v>
      </c>
      <c r="I566" s="245" t="s">
        <v>1585</v>
      </c>
      <c r="J566" s="245" t="s">
        <v>1280</v>
      </c>
      <c r="K566" s="260">
        <v>46121.0</v>
      </c>
      <c r="L566" s="28" t="s">
        <v>50</v>
      </c>
      <c r="M566" s="226"/>
      <c r="N566" s="33" t="s">
        <v>284</v>
      </c>
      <c r="O566" s="170" t="s">
        <v>1574</v>
      </c>
      <c r="P566" s="400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</row>
    <row r="567">
      <c r="A567" s="23">
        <v>564.0</v>
      </c>
      <c r="B567" s="225">
        <v>46087.0</v>
      </c>
      <c r="C567" s="416">
        <v>62.0</v>
      </c>
      <c r="D567" s="28" t="s">
        <v>45</v>
      </c>
      <c r="E567" s="28" t="s">
        <v>94</v>
      </c>
      <c r="F567" s="28" t="s">
        <v>604</v>
      </c>
      <c r="G567" s="28" t="s">
        <v>1572</v>
      </c>
      <c r="H567" s="28" t="s">
        <v>233</v>
      </c>
      <c r="I567" s="245" t="s">
        <v>1586</v>
      </c>
      <c r="J567" s="170" t="s">
        <v>1273</v>
      </c>
      <c r="K567" s="260">
        <v>46121.0</v>
      </c>
      <c r="L567" s="28" t="s">
        <v>50</v>
      </c>
      <c r="M567" s="226"/>
      <c r="N567" s="33" t="s">
        <v>284</v>
      </c>
      <c r="O567" s="170" t="s">
        <v>1574</v>
      </c>
      <c r="P567" s="400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</row>
    <row r="568">
      <c r="A568" s="23">
        <v>565.0</v>
      </c>
      <c r="B568" s="225">
        <v>46087.0</v>
      </c>
      <c r="C568" s="416">
        <v>62.0</v>
      </c>
      <c r="D568" s="28" t="s">
        <v>45</v>
      </c>
      <c r="E568" s="28" t="s">
        <v>94</v>
      </c>
      <c r="F568" s="28" t="s">
        <v>604</v>
      </c>
      <c r="G568" s="28" t="s">
        <v>1572</v>
      </c>
      <c r="H568" s="28" t="s">
        <v>233</v>
      </c>
      <c r="I568" s="245" t="s">
        <v>1587</v>
      </c>
      <c r="J568" s="170" t="s">
        <v>1273</v>
      </c>
      <c r="K568" s="260">
        <v>46121.0</v>
      </c>
      <c r="L568" s="28" t="s">
        <v>50</v>
      </c>
      <c r="M568" s="226"/>
      <c r="N568" s="33" t="s">
        <v>284</v>
      </c>
      <c r="O568" s="170" t="s">
        <v>1574</v>
      </c>
      <c r="P568" s="400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</row>
    <row r="569">
      <c r="A569" s="23">
        <v>566.0</v>
      </c>
      <c r="B569" s="225">
        <v>46087.0</v>
      </c>
      <c r="C569" s="416">
        <v>62.0</v>
      </c>
      <c r="D569" s="28" t="s">
        <v>45</v>
      </c>
      <c r="E569" s="28" t="s">
        <v>94</v>
      </c>
      <c r="F569" s="28" t="s">
        <v>604</v>
      </c>
      <c r="G569" s="28" t="s">
        <v>1572</v>
      </c>
      <c r="H569" s="28" t="s">
        <v>233</v>
      </c>
      <c r="I569" s="245" t="s">
        <v>1314</v>
      </c>
      <c r="J569" s="170" t="s">
        <v>1315</v>
      </c>
      <c r="K569" s="260">
        <v>46121.0</v>
      </c>
      <c r="L569" s="28" t="s">
        <v>50</v>
      </c>
      <c r="M569" s="226"/>
      <c r="N569" s="33" t="s">
        <v>284</v>
      </c>
      <c r="O569" s="170" t="s">
        <v>1574</v>
      </c>
      <c r="P569" s="400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</row>
    <row r="570">
      <c r="A570" s="59">
        <v>567.0</v>
      </c>
      <c r="B570" s="225">
        <v>46087.0</v>
      </c>
      <c r="C570" s="416">
        <v>62.0</v>
      </c>
      <c r="D570" s="28" t="s">
        <v>45</v>
      </c>
      <c r="E570" s="28" t="s">
        <v>94</v>
      </c>
      <c r="F570" s="28" t="s">
        <v>604</v>
      </c>
      <c r="G570" s="28" t="s">
        <v>1572</v>
      </c>
      <c r="H570" s="28" t="s">
        <v>207</v>
      </c>
      <c r="I570" s="169" t="s">
        <v>1281</v>
      </c>
      <c r="J570" s="170" t="s">
        <v>1105</v>
      </c>
      <c r="K570" s="260">
        <v>46121.0</v>
      </c>
      <c r="L570" s="28" t="s">
        <v>50</v>
      </c>
      <c r="M570" s="226"/>
      <c r="N570" s="33" t="s">
        <v>284</v>
      </c>
      <c r="O570" s="170" t="s">
        <v>1574</v>
      </c>
      <c r="P570" s="400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</row>
    <row r="571">
      <c r="A571" s="23">
        <v>568.0</v>
      </c>
      <c r="B571" s="225">
        <v>46087.0</v>
      </c>
      <c r="C571" s="417">
        <v>62.0</v>
      </c>
      <c r="D571" s="28" t="s">
        <v>45</v>
      </c>
      <c r="E571" s="28" t="s">
        <v>94</v>
      </c>
      <c r="F571" s="28" t="s">
        <v>604</v>
      </c>
      <c r="G571" s="28" t="s">
        <v>1572</v>
      </c>
      <c r="H571" s="28" t="s">
        <v>207</v>
      </c>
      <c r="I571" s="245" t="s">
        <v>1588</v>
      </c>
      <c r="J571" s="170" t="s">
        <v>1589</v>
      </c>
      <c r="K571" s="260">
        <v>46121.0</v>
      </c>
      <c r="L571" s="28" t="s">
        <v>50</v>
      </c>
      <c r="M571" s="245"/>
      <c r="N571" s="33" t="s">
        <v>284</v>
      </c>
      <c r="O571" s="170" t="s">
        <v>1574</v>
      </c>
      <c r="P571" s="400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</row>
    <row r="572">
      <c r="A572" s="23">
        <v>569.0</v>
      </c>
      <c r="B572" s="225">
        <v>46087.0</v>
      </c>
      <c r="C572" s="418">
        <v>63.0</v>
      </c>
      <c r="D572" s="28" t="s">
        <v>111</v>
      </c>
      <c r="E572" s="28" t="s">
        <v>94</v>
      </c>
      <c r="F572" s="28" t="s">
        <v>604</v>
      </c>
      <c r="G572" s="28" t="s">
        <v>1572</v>
      </c>
      <c r="H572" s="28" t="s">
        <v>87</v>
      </c>
      <c r="I572" s="170" t="s">
        <v>1590</v>
      </c>
      <c r="J572" s="170" t="s">
        <v>1290</v>
      </c>
      <c r="K572" s="348" t="s">
        <v>1591</v>
      </c>
      <c r="L572" s="28" t="s">
        <v>50</v>
      </c>
      <c r="M572" s="226"/>
      <c r="N572" s="33" t="s">
        <v>284</v>
      </c>
      <c r="O572" s="245" t="s">
        <v>1243</v>
      </c>
      <c r="P572" s="400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</row>
    <row r="573">
      <c r="A573" s="23">
        <v>570.0</v>
      </c>
      <c r="B573" s="225">
        <v>46087.0</v>
      </c>
      <c r="C573" s="418">
        <v>63.0</v>
      </c>
      <c r="D573" s="28" t="s">
        <v>111</v>
      </c>
      <c r="E573" s="28" t="s">
        <v>94</v>
      </c>
      <c r="F573" s="28" t="s">
        <v>604</v>
      </c>
      <c r="G573" s="28" t="s">
        <v>1572</v>
      </c>
      <c r="H573" s="28" t="s">
        <v>87</v>
      </c>
      <c r="I573" s="170" t="s">
        <v>1592</v>
      </c>
      <c r="J573" s="170" t="s">
        <v>1290</v>
      </c>
      <c r="K573" s="348" t="s">
        <v>1591</v>
      </c>
      <c r="L573" s="28" t="s">
        <v>50</v>
      </c>
      <c r="M573" s="226"/>
      <c r="N573" s="33" t="s">
        <v>284</v>
      </c>
      <c r="O573" s="245" t="s">
        <v>1243</v>
      </c>
      <c r="P573" s="400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</row>
    <row r="574">
      <c r="A574" s="23">
        <v>571.0</v>
      </c>
      <c r="B574" s="225">
        <v>46087.0</v>
      </c>
      <c r="C574" s="418">
        <v>63.0</v>
      </c>
      <c r="D574" s="28" t="s">
        <v>111</v>
      </c>
      <c r="E574" s="28" t="s">
        <v>94</v>
      </c>
      <c r="F574" s="28" t="s">
        <v>604</v>
      </c>
      <c r="G574" s="28" t="s">
        <v>1572</v>
      </c>
      <c r="H574" s="28" t="s">
        <v>207</v>
      </c>
      <c r="I574" s="170" t="s">
        <v>1593</v>
      </c>
      <c r="J574" s="170" t="s">
        <v>1594</v>
      </c>
      <c r="K574" s="348" t="s">
        <v>1591</v>
      </c>
      <c r="L574" s="28" t="s">
        <v>76</v>
      </c>
      <c r="M574" s="226"/>
      <c r="N574" s="33" t="s">
        <v>284</v>
      </c>
      <c r="O574" s="245" t="s">
        <v>1243</v>
      </c>
      <c r="P574" s="400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</row>
    <row r="575">
      <c r="A575" s="59">
        <v>572.0</v>
      </c>
      <c r="B575" s="225">
        <v>46087.0</v>
      </c>
      <c r="C575" s="418">
        <v>63.0</v>
      </c>
      <c r="D575" s="28" t="s">
        <v>111</v>
      </c>
      <c r="E575" s="28" t="s">
        <v>94</v>
      </c>
      <c r="F575" s="28" t="s">
        <v>604</v>
      </c>
      <c r="G575" s="28" t="s">
        <v>1572</v>
      </c>
      <c r="H575" s="28" t="s">
        <v>81</v>
      </c>
      <c r="I575" s="170" t="s">
        <v>1595</v>
      </c>
      <c r="J575" s="170" t="s">
        <v>1178</v>
      </c>
      <c r="K575" s="348" t="s">
        <v>1591</v>
      </c>
      <c r="L575" s="28" t="s">
        <v>76</v>
      </c>
      <c r="M575" s="226"/>
      <c r="N575" s="33" t="s">
        <v>284</v>
      </c>
      <c r="O575" s="245" t="s">
        <v>1243</v>
      </c>
      <c r="P575" s="400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</row>
    <row r="576">
      <c r="A576" s="23">
        <v>573.0</v>
      </c>
      <c r="B576" s="225">
        <v>46087.0</v>
      </c>
      <c r="C576" s="418">
        <v>63.0</v>
      </c>
      <c r="D576" s="28" t="s">
        <v>111</v>
      </c>
      <c r="E576" s="28" t="s">
        <v>94</v>
      </c>
      <c r="F576" s="28" t="s">
        <v>604</v>
      </c>
      <c r="G576" s="28" t="s">
        <v>1572</v>
      </c>
      <c r="H576" s="28" t="s">
        <v>207</v>
      </c>
      <c r="I576" s="170" t="s">
        <v>1596</v>
      </c>
      <c r="J576" s="170" t="s">
        <v>1597</v>
      </c>
      <c r="K576" s="348" t="s">
        <v>1591</v>
      </c>
      <c r="L576" s="28" t="s">
        <v>50</v>
      </c>
      <c r="M576" s="226"/>
      <c r="N576" s="33" t="s">
        <v>284</v>
      </c>
      <c r="O576" s="245" t="s">
        <v>1243</v>
      </c>
      <c r="P576" s="400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</row>
    <row r="577">
      <c r="A577" s="23">
        <v>574.0</v>
      </c>
      <c r="B577" s="225">
        <v>46087.0</v>
      </c>
      <c r="C577" s="418">
        <v>63.0</v>
      </c>
      <c r="D577" s="28" t="s">
        <v>111</v>
      </c>
      <c r="E577" s="28" t="s">
        <v>94</v>
      </c>
      <c r="F577" s="28" t="s">
        <v>604</v>
      </c>
      <c r="G577" s="28" t="s">
        <v>1572</v>
      </c>
      <c r="H577" s="28" t="s">
        <v>87</v>
      </c>
      <c r="I577" s="170" t="s">
        <v>1598</v>
      </c>
      <c r="J577" s="170" t="s">
        <v>1599</v>
      </c>
      <c r="K577" s="348" t="s">
        <v>1591</v>
      </c>
      <c r="L577" s="28" t="s">
        <v>50</v>
      </c>
      <c r="M577" s="226"/>
      <c r="N577" s="33" t="s">
        <v>284</v>
      </c>
      <c r="O577" s="245" t="s">
        <v>1243</v>
      </c>
      <c r="P577" s="400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</row>
    <row r="578">
      <c r="A578" s="23">
        <v>575.0</v>
      </c>
      <c r="B578" s="225">
        <v>46087.0</v>
      </c>
      <c r="C578" s="418">
        <v>63.0</v>
      </c>
      <c r="D578" s="28" t="s">
        <v>111</v>
      </c>
      <c r="E578" s="28" t="s">
        <v>94</v>
      </c>
      <c r="F578" s="28" t="s">
        <v>604</v>
      </c>
      <c r="G578" s="28" t="s">
        <v>1572</v>
      </c>
      <c r="H578" s="28" t="s">
        <v>87</v>
      </c>
      <c r="I578" s="170" t="s">
        <v>1600</v>
      </c>
      <c r="J578" s="170" t="s">
        <v>990</v>
      </c>
      <c r="K578" s="348" t="s">
        <v>1591</v>
      </c>
      <c r="L578" s="28" t="s">
        <v>50</v>
      </c>
      <c r="M578" s="226"/>
      <c r="N578" s="33" t="s">
        <v>284</v>
      </c>
      <c r="O578" s="245" t="s">
        <v>1243</v>
      </c>
      <c r="P578" s="400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</row>
    <row r="579">
      <c r="A579" s="23">
        <v>576.0</v>
      </c>
      <c r="B579" s="225">
        <v>46087.0</v>
      </c>
      <c r="C579" s="418">
        <v>63.0</v>
      </c>
      <c r="D579" s="28" t="s">
        <v>111</v>
      </c>
      <c r="E579" s="28" t="s">
        <v>94</v>
      </c>
      <c r="F579" s="28" t="s">
        <v>604</v>
      </c>
      <c r="G579" s="28" t="s">
        <v>1572</v>
      </c>
      <c r="H579" s="28" t="s">
        <v>75</v>
      </c>
      <c r="I579" s="170" t="s">
        <v>1601</v>
      </c>
      <c r="J579" s="170" t="s">
        <v>1602</v>
      </c>
      <c r="K579" s="348" t="s">
        <v>1591</v>
      </c>
      <c r="L579" s="28" t="s">
        <v>50</v>
      </c>
      <c r="M579" s="226"/>
      <c r="N579" s="33" t="s">
        <v>284</v>
      </c>
      <c r="O579" s="245" t="s">
        <v>1243</v>
      </c>
      <c r="P579" s="400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</row>
    <row r="580">
      <c r="A580" s="59">
        <v>577.0</v>
      </c>
      <c r="B580" s="225">
        <v>46087.0</v>
      </c>
      <c r="C580" s="418">
        <v>63.0</v>
      </c>
      <c r="D580" s="28" t="s">
        <v>111</v>
      </c>
      <c r="E580" s="28" t="s">
        <v>94</v>
      </c>
      <c r="F580" s="28" t="s">
        <v>604</v>
      </c>
      <c r="G580" s="28" t="s">
        <v>1572</v>
      </c>
      <c r="H580" s="28" t="s">
        <v>139</v>
      </c>
      <c r="I580" s="170" t="s">
        <v>1603</v>
      </c>
      <c r="J580" s="170" t="s">
        <v>1192</v>
      </c>
      <c r="K580" s="348" t="s">
        <v>1591</v>
      </c>
      <c r="L580" s="28" t="s">
        <v>50</v>
      </c>
      <c r="M580" s="226"/>
      <c r="N580" s="33" t="s">
        <v>284</v>
      </c>
      <c r="O580" s="245" t="s">
        <v>1243</v>
      </c>
      <c r="P580" s="340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</row>
    <row r="581">
      <c r="A581" s="23">
        <v>578.0</v>
      </c>
      <c r="B581" s="225">
        <v>46087.0</v>
      </c>
      <c r="C581" s="418">
        <v>63.0</v>
      </c>
      <c r="D581" s="28" t="s">
        <v>111</v>
      </c>
      <c r="E581" s="28" t="s">
        <v>94</v>
      </c>
      <c r="F581" s="28" t="s">
        <v>604</v>
      </c>
      <c r="G581" s="28" t="s">
        <v>1572</v>
      </c>
      <c r="H581" s="28" t="s">
        <v>43</v>
      </c>
      <c r="I581" s="170" t="s">
        <v>1604</v>
      </c>
      <c r="J581" s="170" t="s">
        <v>1605</v>
      </c>
      <c r="K581" s="348" t="s">
        <v>1591</v>
      </c>
      <c r="L581" s="28" t="s">
        <v>50</v>
      </c>
      <c r="M581" s="226"/>
      <c r="N581" s="33" t="s">
        <v>284</v>
      </c>
      <c r="O581" s="245" t="s">
        <v>1243</v>
      </c>
      <c r="P581" s="340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</row>
    <row r="582">
      <c r="A582" s="23">
        <v>579.0</v>
      </c>
      <c r="B582" s="225">
        <v>46087.0</v>
      </c>
      <c r="C582" s="418">
        <v>63.0</v>
      </c>
      <c r="D582" s="28" t="s">
        <v>111</v>
      </c>
      <c r="E582" s="28" t="s">
        <v>94</v>
      </c>
      <c r="F582" s="28" t="s">
        <v>604</v>
      </c>
      <c r="G582" s="28" t="s">
        <v>1572</v>
      </c>
      <c r="H582" s="28" t="s">
        <v>139</v>
      </c>
      <c r="I582" s="170" t="s">
        <v>1606</v>
      </c>
      <c r="J582" s="170" t="s">
        <v>1607</v>
      </c>
      <c r="K582" s="348" t="s">
        <v>1591</v>
      </c>
      <c r="L582" s="28" t="s">
        <v>50</v>
      </c>
      <c r="M582" s="226"/>
      <c r="N582" s="33" t="s">
        <v>284</v>
      </c>
      <c r="O582" s="245" t="s">
        <v>1243</v>
      </c>
      <c r="P582" s="340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</row>
    <row r="583">
      <c r="A583" s="23">
        <v>580.0</v>
      </c>
      <c r="B583" s="225">
        <v>46087.0</v>
      </c>
      <c r="C583" s="418">
        <v>63.0</v>
      </c>
      <c r="D583" s="28" t="s">
        <v>111</v>
      </c>
      <c r="E583" s="28" t="s">
        <v>94</v>
      </c>
      <c r="F583" s="28" t="s">
        <v>604</v>
      </c>
      <c r="G583" s="28" t="s">
        <v>1572</v>
      </c>
      <c r="H583" s="28" t="s">
        <v>139</v>
      </c>
      <c r="I583" s="170" t="s">
        <v>1608</v>
      </c>
      <c r="J583" s="170" t="s">
        <v>1387</v>
      </c>
      <c r="K583" s="348" t="s">
        <v>1591</v>
      </c>
      <c r="L583" s="28" t="s">
        <v>50</v>
      </c>
      <c r="M583" s="226"/>
      <c r="N583" s="33" t="s">
        <v>284</v>
      </c>
      <c r="O583" s="245" t="s">
        <v>1243</v>
      </c>
      <c r="P583" s="340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</row>
    <row r="584">
      <c r="A584" s="23">
        <v>581.0</v>
      </c>
      <c r="B584" s="225">
        <v>46087.0</v>
      </c>
      <c r="C584" s="418">
        <v>63.0</v>
      </c>
      <c r="D584" s="28" t="s">
        <v>111</v>
      </c>
      <c r="E584" s="28" t="s">
        <v>94</v>
      </c>
      <c r="F584" s="28" t="s">
        <v>604</v>
      </c>
      <c r="G584" s="28" t="s">
        <v>1572</v>
      </c>
      <c r="H584" s="28" t="s">
        <v>81</v>
      </c>
      <c r="I584" s="170" t="s">
        <v>1609</v>
      </c>
      <c r="J584" s="170" t="s">
        <v>416</v>
      </c>
      <c r="K584" s="348" t="s">
        <v>1591</v>
      </c>
      <c r="L584" s="28" t="s">
        <v>76</v>
      </c>
      <c r="M584" s="226"/>
      <c r="N584" s="33" t="s">
        <v>284</v>
      </c>
      <c r="O584" s="245" t="s">
        <v>1243</v>
      </c>
      <c r="P584" s="4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</row>
    <row r="585">
      <c r="A585" s="59">
        <v>582.0</v>
      </c>
      <c r="B585" s="225">
        <v>46087.0</v>
      </c>
      <c r="C585" s="418">
        <v>63.0</v>
      </c>
      <c r="D585" s="28" t="s">
        <v>111</v>
      </c>
      <c r="E585" s="28" t="s">
        <v>94</v>
      </c>
      <c r="F585" s="28" t="s">
        <v>604</v>
      </c>
      <c r="G585" s="28" t="s">
        <v>1572</v>
      </c>
      <c r="H585" s="28" t="s">
        <v>81</v>
      </c>
      <c r="I585" s="170" t="s">
        <v>1610</v>
      </c>
      <c r="J585" s="170" t="s">
        <v>1611</v>
      </c>
      <c r="K585" s="348" t="s">
        <v>1591</v>
      </c>
      <c r="L585" s="28" t="s">
        <v>50</v>
      </c>
      <c r="M585" s="226"/>
      <c r="N585" s="33" t="s">
        <v>284</v>
      </c>
      <c r="O585" s="245" t="s">
        <v>1243</v>
      </c>
      <c r="P585" s="4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</row>
    <row r="586">
      <c r="A586" s="23">
        <v>583.0</v>
      </c>
      <c r="B586" s="225">
        <v>46087.0</v>
      </c>
      <c r="C586" s="26">
        <v>63.0</v>
      </c>
      <c r="D586" s="28" t="s">
        <v>111</v>
      </c>
      <c r="E586" s="28" t="s">
        <v>94</v>
      </c>
      <c r="F586" s="28" t="s">
        <v>604</v>
      </c>
      <c r="G586" s="28" t="s">
        <v>1572</v>
      </c>
      <c r="H586" s="28" t="s">
        <v>194</v>
      </c>
      <c r="I586" s="170" t="s">
        <v>1612</v>
      </c>
      <c r="J586" s="170" t="s">
        <v>1613</v>
      </c>
      <c r="K586" s="348" t="s">
        <v>1591</v>
      </c>
      <c r="L586" s="28" t="s">
        <v>50</v>
      </c>
      <c r="M586" s="226"/>
      <c r="N586" s="33" t="s">
        <v>284</v>
      </c>
      <c r="O586" s="245" t="s">
        <v>1243</v>
      </c>
      <c r="P586" s="4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</row>
    <row r="587">
      <c r="A587" s="23">
        <v>584.0</v>
      </c>
      <c r="B587" s="225">
        <v>46087.0</v>
      </c>
      <c r="C587" s="26">
        <v>64.0</v>
      </c>
      <c r="D587" s="28" t="s">
        <v>39</v>
      </c>
      <c r="E587" s="28" t="s">
        <v>94</v>
      </c>
      <c r="F587" s="28" t="s">
        <v>604</v>
      </c>
      <c r="G587" s="28" t="s">
        <v>1572</v>
      </c>
      <c r="H587" s="28" t="s">
        <v>207</v>
      </c>
      <c r="I587" s="170" t="s">
        <v>1614</v>
      </c>
      <c r="J587" s="170" t="s">
        <v>546</v>
      </c>
      <c r="K587" s="264" t="s">
        <v>1615</v>
      </c>
      <c r="L587" s="28" t="s">
        <v>50</v>
      </c>
      <c r="M587" s="226"/>
      <c r="N587" s="33" t="s">
        <v>284</v>
      </c>
      <c r="O587" s="245" t="s">
        <v>1616</v>
      </c>
      <c r="P587" s="4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</row>
    <row r="588">
      <c r="A588" s="23">
        <v>585.0</v>
      </c>
      <c r="B588" s="225">
        <v>46087.0</v>
      </c>
      <c r="C588" s="26">
        <v>64.0</v>
      </c>
      <c r="D588" s="28" t="s">
        <v>39</v>
      </c>
      <c r="E588" s="28" t="s">
        <v>94</v>
      </c>
      <c r="F588" s="28" t="s">
        <v>604</v>
      </c>
      <c r="G588" s="28" t="s">
        <v>1572</v>
      </c>
      <c r="H588" s="28" t="s">
        <v>75</v>
      </c>
      <c r="I588" s="170" t="s">
        <v>1617</v>
      </c>
      <c r="J588" s="170" t="s">
        <v>1618</v>
      </c>
      <c r="K588" s="264" t="s">
        <v>1615</v>
      </c>
      <c r="L588" s="28" t="s">
        <v>50</v>
      </c>
      <c r="M588" s="226"/>
      <c r="N588" s="33" t="s">
        <v>284</v>
      </c>
      <c r="O588" s="245" t="s">
        <v>1619</v>
      </c>
      <c r="P588" s="4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</row>
    <row r="589">
      <c r="A589" s="23">
        <v>586.0</v>
      </c>
      <c r="B589" s="225">
        <v>46087.0</v>
      </c>
      <c r="C589" s="26">
        <v>64.0</v>
      </c>
      <c r="D589" s="28" t="s">
        <v>39</v>
      </c>
      <c r="E589" s="28" t="s">
        <v>94</v>
      </c>
      <c r="F589" s="28" t="s">
        <v>604</v>
      </c>
      <c r="G589" s="28" t="s">
        <v>1572</v>
      </c>
      <c r="H589" s="28" t="s">
        <v>207</v>
      </c>
      <c r="I589" s="170" t="s">
        <v>1620</v>
      </c>
      <c r="J589" s="170" t="s">
        <v>1621</v>
      </c>
      <c r="K589" s="264" t="s">
        <v>1615</v>
      </c>
      <c r="L589" s="28" t="s">
        <v>50</v>
      </c>
      <c r="M589" s="226"/>
      <c r="N589" s="33" t="s">
        <v>284</v>
      </c>
      <c r="O589" s="245" t="s">
        <v>1619</v>
      </c>
      <c r="P589" s="4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</row>
    <row r="590">
      <c r="A590" s="59">
        <v>587.0</v>
      </c>
      <c r="B590" s="225">
        <v>46087.0</v>
      </c>
      <c r="C590" s="26">
        <v>64.0</v>
      </c>
      <c r="D590" s="28" t="s">
        <v>39</v>
      </c>
      <c r="E590" s="28" t="s">
        <v>94</v>
      </c>
      <c r="F590" s="28" t="s">
        <v>604</v>
      </c>
      <c r="G590" s="28" t="s">
        <v>1572</v>
      </c>
      <c r="H590" s="28" t="s">
        <v>207</v>
      </c>
      <c r="I590" s="170" t="s">
        <v>1281</v>
      </c>
      <c r="J590" s="170" t="s">
        <v>1105</v>
      </c>
      <c r="K590" s="264" t="s">
        <v>1615</v>
      </c>
      <c r="L590" s="28" t="s">
        <v>50</v>
      </c>
      <c r="M590" s="226"/>
      <c r="N590" s="33" t="s">
        <v>284</v>
      </c>
      <c r="O590" s="245" t="s">
        <v>1619</v>
      </c>
      <c r="P590" s="49"/>
      <c r="Q590" s="41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</row>
    <row r="591">
      <c r="A591" s="23">
        <v>588.0</v>
      </c>
      <c r="B591" s="225">
        <v>46087.0</v>
      </c>
      <c r="C591" s="26">
        <v>64.0</v>
      </c>
      <c r="D591" s="28" t="s">
        <v>39</v>
      </c>
      <c r="E591" s="28" t="s">
        <v>94</v>
      </c>
      <c r="F591" s="28" t="s">
        <v>604</v>
      </c>
      <c r="G591" s="28" t="s">
        <v>1572</v>
      </c>
      <c r="H591" s="28" t="s">
        <v>207</v>
      </c>
      <c r="I591" s="170" t="s">
        <v>1622</v>
      </c>
      <c r="J591" s="170" t="s">
        <v>1623</v>
      </c>
      <c r="K591" s="264" t="s">
        <v>1615</v>
      </c>
      <c r="L591" s="28" t="s">
        <v>50</v>
      </c>
      <c r="M591" s="226"/>
      <c r="N591" s="33" t="s">
        <v>284</v>
      </c>
      <c r="O591" s="245" t="s">
        <v>1619</v>
      </c>
      <c r="P591" s="4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</row>
    <row r="592">
      <c r="A592" s="23">
        <v>589.0</v>
      </c>
      <c r="B592" s="225">
        <v>46084.0</v>
      </c>
      <c r="C592" s="26">
        <v>65.0</v>
      </c>
      <c r="D592" s="28" t="s">
        <v>39</v>
      </c>
      <c r="E592" s="28" t="s">
        <v>40</v>
      </c>
      <c r="F592" s="28" t="s">
        <v>1624</v>
      </c>
      <c r="G592" s="28" t="s">
        <v>1625</v>
      </c>
      <c r="H592" s="28" t="s">
        <v>207</v>
      </c>
      <c r="I592" s="33" t="s">
        <v>1626</v>
      </c>
      <c r="J592" s="36" t="s">
        <v>1627</v>
      </c>
      <c r="K592" s="260">
        <v>46106.0</v>
      </c>
      <c r="L592" s="28" t="s">
        <v>50</v>
      </c>
      <c r="M592" s="226"/>
      <c r="N592" s="33" t="s">
        <v>279</v>
      </c>
      <c r="O592" s="36" t="s">
        <v>1441</v>
      </c>
      <c r="P592" s="4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</row>
    <row r="593">
      <c r="A593" s="23">
        <v>590.0</v>
      </c>
      <c r="B593" s="225">
        <v>46084.0</v>
      </c>
      <c r="C593" s="26">
        <v>66.0</v>
      </c>
      <c r="D593" s="28" t="s">
        <v>45</v>
      </c>
      <c r="E593" s="28" t="s">
        <v>40</v>
      </c>
      <c r="F593" s="28" t="s">
        <v>1624</v>
      </c>
      <c r="G593" s="28" t="s">
        <v>1625</v>
      </c>
      <c r="H593" s="28" t="s">
        <v>207</v>
      </c>
      <c r="I593" s="33" t="s">
        <v>1628</v>
      </c>
      <c r="J593" s="36" t="s">
        <v>878</v>
      </c>
      <c r="K593" s="260">
        <v>46115.0</v>
      </c>
      <c r="L593" s="28" t="s">
        <v>50</v>
      </c>
      <c r="M593" s="226"/>
      <c r="N593" s="33" t="s">
        <v>279</v>
      </c>
      <c r="O593" s="36" t="s">
        <v>886</v>
      </c>
      <c r="P593" s="340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</row>
    <row r="594">
      <c r="A594" s="23">
        <v>591.0</v>
      </c>
      <c r="B594" s="225">
        <v>46084.0</v>
      </c>
      <c r="C594" s="26">
        <v>66.0</v>
      </c>
      <c r="D594" s="28" t="s">
        <v>45</v>
      </c>
      <c r="E594" s="28" t="s">
        <v>40</v>
      </c>
      <c r="F594" s="28" t="s">
        <v>1624</v>
      </c>
      <c r="G594" s="28" t="s">
        <v>1625</v>
      </c>
      <c r="H594" s="28" t="s">
        <v>98</v>
      </c>
      <c r="I594" s="33" t="s">
        <v>1629</v>
      </c>
      <c r="J594" s="36" t="s">
        <v>1630</v>
      </c>
      <c r="K594" s="260">
        <v>46115.0</v>
      </c>
      <c r="L594" s="28" t="s">
        <v>50</v>
      </c>
      <c r="M594" s="226"/>
      <c r="N594" s="33" t="s">
        <v>279</v>
      </c>
      <c r="O594" s="36" t="s">
        <v>886</v>
      </c>
      <c r="P594" s="340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</row>
    <row r="595">
      <c r="A595" s="59">
        <v>592.0</v>
      </c>
      <c r="B595" s="225">
        <v>46084.0</v>
      </c>
      <c r="C595" s="26">
        <v>66.0</v>
      </c>
      <c r="D595" s="28" t="s">
        <v>45</v>
      </c>
      <c r="E595" s="28" t="s">
        <v>40</v>
      </c>
      <c r="F595" s="28" t="s">
        <v>1624</v>
      </c>
      <c r="G595" s="28" t="s">
        <v>1625</v>
      </c>
      <c r="H595" s="28" t="s">
        <v>87</v>
      </c>
      <c r="I595" s="33" t="s">
        <v>1631</v>
      </c>
      <c r="J595" s="36" t="s">
        <v>1632</v>
      </c>
      <c r="K595" s="260">
        <v>46115.0</v>
      </c>
      <c r="L595" s="28" t="s">
        <v>50</v>
      </c>
      <c r="M595" s="226"/>
      <c r="N595" s="33" t="s">
        <v>279</v>
      </c>
      <c r="O595" s="36" t="s">
        <v>886</v>
      </c>
      <c r="P595" s="340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</row>
    <row r="596">
      <c r="A596" s="23">
        <v>593.0</v>
      </c>
      <c r="B596" s="225">
        <v>46084.0</v>
      </c>
      <c r="C596" s="26">
        <v>66.0</v>
      </c>
      <c r="D596" s="28" t="s">
        <v>45</v>
      </c>
      <c r="E596" s="28" t="s">
        <v>40</v>
      </c>
      <c r="F596" s="28" t="s">
        <v>1624</v>
      </c>
      <c r="G596" s="28" t="s">
        <v>1625</v>
      </c>
      <c r="H596" s="28" t="s">
        <v>207</v>
      </c>
      <c r="I596" s="33" t="s">
        <v>1633</v>
      </c>
      <c r="J596" s="36" t="s">
        <v>1634</v>
      </c>
      <c r="K596" s="260">
        <v>46115.0</v>
      </c>
      <c r="L596" s="28" t="s">
        <v>50</v>
      </c>
      <c r="M596" s="226"/>
      <c r="N596" s="33" t="s">
        <v>279</v>
      </c>
      <c r="O596" s="36" t="s">
        <v>886</v>
      </c>
      <c r="P596" s="340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</row>
    <row r="597">
      <c r="A597" s="23">
        <v>594.0</v>
      </c>
      <c r="B597" s="225">
        <v>46084.0</v>
      </c>
      <c r="C597" s="26">
        <v>66.0</v>
      </c>
      <c r="D597" s="28" t="s">
        <v>45</v>
      </c>
      <c r="E597" s="28" t="s">
        <v>40</v>
      </c>
      <c r="F597" s="28" t="s">
        <v>1624</v>
      </c>
      <c r="G597" s="28" t="s">
        <v>1625</v>
      </c>
      <c r="H597" s="28" t="s">
        <v>207</v>
      </c>
      <c r="I597" s="33" t="s">
        <v>1635</v>
      </c>
      <c r="J597" s="104" t="s">
        <v>1636</v>
      </c>
      <c r="K597" s="260">
        <v>46115.0</v>
      </c>
      <c r="L597" s="28" t="s">
        <v>50</v>
      </c>
      <c r="M597" s="226"/>
      <c r="N597" s="33" t="s">
        <v>279</v>
      </c>
      <c r="O597" s="36" t="s">
        <v>886</v>
      </c>
      <c r="P597" s="340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</row>
    <row r="598">
      <c r="A598" s="23">
        <v>595.0</v>
      </c>
      <c r="B598" s="225">
        <v>46084.0</v>
      </c>
      <c r="C598" s="26">
        <v>66.0</v>
      </c>
      <c r="D598" s="28" t="s">
        <v>45</v>
      </c>
      <c r="E598" s="28" t="s">
        <v>40</v>
      </c>
      <c r="F598" s="28" t="s">
        <v>1624</v>
      </c>
      <c r="G598" s="28" t="s">
        <v>1625</v>
      </c>
      <c r="H598" s="28" t="s">
        <v>98</v>
      </c>
      <c r="I598" s="33" t="s">
        <v>1637</v>
      </c>
      <c r="J598" s="104" t="s">
        <v>1638</v>
      </c>
      <c r="K598" s="260">
        <v>46115.0</v>
      </c>
      <c r="L598" s="28" t="s">
        <v>50</v>
      </c>
      <c r="M598" s="226"/>
      <c r="N598" s="33" t="s">
        <v>279</v>
      </c>
      <c r="O598" s="36" t="s">
        <v>886</v>
      </c>
      <c r="P598" s="340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</row>
    <row r="599">
      <c r="A599" s="23">
        <v>596.0</v>
      </c>
      <c r="B599" s="225">
        <v>46084.0</v>
      </c>
      <c r="C599" s="26">
        <v>66.0</v>
      </c>
      <c r="D599" s="28" t="s">
        <v>45</v>
      </c>
      <c r="E599" s="28" t="s">
        <v>40</v>
      </c>
      <c r="F599" s="28" t="s">
        <v>1624</v>
      </c>
      <c r="G599" s="28" t="s">
        <v>1625</v>
      </c>
      <c r="H599" s="28" t="s">
        <v>207</v>
      </c>
      <c r="I599" s="33" t="s">
        <v>1639</v>
      </c>
      <c r="J599" s="36" t="s">
        <v>1640</v>
      </c>
      <c r="K599" s="260">
        <v>46115.0</v>
      </c>
      <c r="L599" s="28" t="s">
        <v>50</v>
      </c>
      <c r="M599" s="226"/>
      <c r="N599" s="33" t="s">
        <v>279</v>
      </c>
      <c r="O599" s="36" t="s">
        <v>886</v>
      </c>
      <c r="P599" s="340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</row>
    <row r="600">
      <c r="A600" s="59">
        <v>597.0</v>
      </c>
      <c r="B600" s="225">
        <v>46084.0</v>
      </c>
      <c r="C600" s="26">
        <v>66.0</v>
      </c>
      <c r="D600" s="28" t="s">
        <v>45</v>
      </c>
      <c r="E600" s="28" t="s">
        <v>40</v>
      </c>
      <c r="F600" s="28" t="s">
        <v>1624</v>
      </c>
      <c r="G600" s="28" t="s">
        <v>1625</v>
      </c>
      <c r="H600" s="28" t="s">
        <v>207</v>
      </c>
      <c r="I600" s="36" t="s">
        <v>1641</v>
      </c>
      <c r="J600" s="36" t="s">
        <v>1642</v>
      </c>
      <c r="K600" s="260">
        <v>46115.0</v>
      </c>
      <c r="L600" s="28" t="s">
        <v>50</v>
      </c>
      <c r="M600" s="226"/>
      <c r="N600" s="33" t="s">
        <v>279</v>
      </c>
      <c r="O600" s="36" t="s">
        <v>886</v>
      </c>
      <c r="P600" s="340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</row>
    <row r="601">
      <c r="A601" s="23">
        <v>598.0</v>
      </c>
      <c r="B601" s="225">
        <v>46084.0</v>
      </c>
      <c r="C601" s="26">
        <v>66.0</v>
      </c>
      <c r="D601" s="28" t="s">
        <v>45</v>
      </c>
      <c r="E601" s="28" t="s">
        <v>40</v>
      </c>
      <c r="F601" s="28" t="s">
        <v>1624</v>
      </c>
      <c r="G601" s="28" t="s">
        <v>1625</v>
      </c>
      <c r="H601" s="28" t="s">
        <v>207</v>
      </c>
      <c r="I601" s="33" t="s">
        <v>1643</v>
      </c>
      <c r="J601" s="36" t="s">
        <v>1644</v>
      </c>
      <c r="K601" s="260">
        <v>46115.0</v>
      </c>
      <c r="L601" s="28" t="s">
        <v>50</v>
      </c>
      <c r="M601" s="226"/>
      <c r="N601" s="33" t="s">
        <v>279</v>
      </c>
      <c r="O601" s="36" t="s">
        <v>886</v>
      </c>
      <c r="P601" s="340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</row>
    <row r="602">
      <c r="A602" s="23">
        <v>599.0</v>
      </c>
      <c r="B602" s="225">
        <v>46084.0</v>
      </c>
      <c r="C602" s="26">
        <v>66.0</v>
      </c>
      <c r="D602" s="28" t="s">
        <v>45</v>
      </c>
      <c r="E602" s="28" t="s">
        <v>40</v>
      </c>
      <c r="F602" s="28" t="s">
        <v>1624</v>
      </c>
      <c r="G602" s="28" t="s">
        <v>1625</v>
      </c>
      <c r="H602" s="28" t="s">
        <v>98</v>
      </c>
      <c r="I602" s="36" t="s">
        <v>1645</v>
      </c>
      <c r="J602" s="36" t="s">
        <v>1646</v>
      </c>
      <c r="K602" s="260">
        <v>46115.0</v>
      </c>
      <c r="L602" s="28" t="s">
        <v>50</v>
      </c>
      <c r="M602" s="420"/>
      <c r="N602" s="33" t="s">
        <v>279</v>
      </c>
      <c r="O602" s="36" t="s">
        <v>886</v>
      </c>
      <c r="P602" s="400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</row>
    <row r="603">
      <c r="A603" s="23">
        <v>600.0</v>
      </c>
      <c r="B603" s="225">
        <v>46084.0</v>
      </c>
      <c r="C603" s="26">
        <v>66.0</v>
      </c>
      <c r="D603" s="28" t="s">
        <v>45</v>
      </c>
      <c r="E603" s="28" t="s">
        <v>40</v>
      </c>
      <c r="F603" s="28" t="s">
        <v>1624</v>
      </c>
      <c r="G603" s="28" t="s">
        <v>1625</v>
      </c>
      <c r="H603" s="28" t="s">
        <v>207</v>
      </c>
      <c r="I603" s="33" t="s">
        <v>1647</v>
      </c>
      <c r="J603" s="36" t="s">
        <v>1648</v>
      </c>
      <c r="K603" s="260">
        <v>46115.0</v>
      </c>
      <c r="L603" s="28" t="s">
        <v>50</v>
      </c>
      <c r="M603" s="400"/>
      <c r="N603" s="33" t="s">
        <v>279</v>
      </c>
      <c r="O603" s="36" t="s">
        <v>886</v>
      </c>
      <c r="P603" s="400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</row>
    <row r="604">
      <c r="A604" s="23">
        <v>601.0</v>
      </c>
      <c r="B604" s="225">
        <v>46084.0</v>
      </c>
      <c r="C604" s="26">
        <v>66.0</v>
      </c>
      <c r="D604" s="28" t="s">
        <v>45</v>
      </c>
      <c r="E604" s="28" t="s">
        <v>40</v>
      </c>
      <c r="F604" s="28" t="s">
        <v>1624</v>
      </c>
      <c r="G604" s="28" t="s">
        <v>1625</v>
      </c>
      <c r="H604" s="28" t="s">
        <v>98</v>
      </c>
      <c r="I604" s="33" t="s">
        <v>1649</v>
      </c>
      <c r="J604" s="36" t="s">
        <v>1650</v>
      </c>
      <c r="K604" s="260">
        <v>46115.0</v>
      </c>
      <c r="L604" s="28" t="s">
        <v>50</v>
      </c>
      <c r="M604" s="420"/>
      <c r="N604" s="33" t="s">
        <v>279</v>
      </c>
      <c r="O604" s="36" t="s">
        <v>886</v>
      </c>
      <c r="P604" s="400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</row>
    <row r="605">
      <c r="A605" s="59">
        <v>602.0</v>
      </c>
      <c r="B605" s="225">
        <v>46084.0</v>
      </c>
      <c r="C605" s="26">
        <v>66.0</v>
      </c>
      <c r="D605" s="28" t="s">
        <v>45</v>
      </c>
      <c r="E605" s="28" t="s">
        <v>40</v>
      </c>
      <c r="F605" s="28" t="s">
        <v>1624</v>
      </c>
      <c r="G605" s="28" t="s">
        <v>1625</v>
      </c>
      <c r="H605" s="28" t="s">
        <v>207</v>
      </c>
      <c r="I605" s="33" t="s">
        <v>1651</v>
      </c>
      <c r="J605" s="36" t="s">
        <v>1652</v>
      </c>
      <c r="K605" s="260">
        <v>46115.0</v>
      </c>
      <c r="L605" s="28" t="s">
        <v>50</v>
      </c>
      <c r="M605" s="420"/>
      <c r="N605" s="33" t="s">
        <v>279</v>
      </c>
      <c r="O605" s="36" t="s">
        <v>886</v>
      </c>
      <c r="P605" s="400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</row>
    <row r="606">
      <c r="A606" s="23">
        <v>603.0</v>
      </c>
      <c r="B606" s="225">
        <v>46084.0</v>
      </c>
      <c r="C606" s="26">
        <v>66.0</v>
      </c>
      <c r="D606" s="28" t="s">
        <v>45</v>
      </c>
      <c r="E606" s="28" t="s">
        <v>40</v>
      </c>
      <c r="F606" s="28" t="s">
        <v>1624</v>
      </c>
      <c r="G606" s="28" t="s">
        <v>1625</v>
      </c>
      <c r="H606" s="28" t="s">
        <v>87</v>
      </c>
      <c r="I606" s="33" t="s">
        <v>1653</v>
      </c>
      <c r="J606" s="36" t="s">
        <v>1654</v>
      </c>
      <c r="K606" s="260">
        <v>46115.0</v>
      </c>
      <c r="L606" s="28" t="s">
        <v>50</v>
      </c>
      <c r="M606" s="420"/>
      <c r="N606" s="33" t="s">
        <v>279</v>
      </c>
      <c r="O606" s="36" t="s">
        <v>886</v>
      </c>
      <c r="P606" s="400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</row>
    <row r="607">
      <c r="A607" s="23">
        <v>604.0</v>
      </c>
      <c r="B607" s="225">
        <v>46084.0</v>
      </c>
      <c r="C607" s="26">
        <v>67.0</v>
      </c>
      <c r="D607" s="28" t="s">
        <v>111</v>
      </c>
      <c r="E607" s="28" t="s">
        <v>40</v>
      </c>
      <c r="F607" s="28" t="s">
        <v>1624</v>
      </c>
      <c r="G607" s="28" t="s">
        <v>1625</v>
      </c>
      <c r="H607" s="28" t="s">
        <v>87</v>
      </c>
      <c r="I607" s="33" t="s">
        <v>1655</v>
      </c>
      <c r="J607" s="36" t="s">
        <v>1656</v>
      </c>
      <c r="K607" s="260">
        <v>46145.0</v>
      </c>
      <c r="L607" s="28" t="s">
        <v>76</v>
      </c>
      <c r="M607" s="226"/>
      <c r="N607" s="33" t="s">
        <v>279</v>
      </c>
      <c r="O607" s="36" t="s">
        <v>1356</v>
      </c>
      <c r="P607" s="400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</row>
    <row r="608">
      <c r="A608" s="23">
        <v>605.0</v>
      </c>
      <c r="B608" s="225">
        <v>46084.0</v>
      </c>
      <c r="C608" s="26">
        <v>67.0</v>
      </c>
      <c r="D608" s="28" t="s">
        <v>111</v>
      </c>
      <c r="E608" s="28" t="s">
        <v>40</v>
      </c>
      <c r="F608" s="28" t="s">
        <v>1624</v>
      </c>
      <c r="G608" s="28" t="s">
        <v>1625</v>
      </c>
      <c r="H608" s="28" t="s">
        <v>207</v>
      </c>
      <c r="I608" s="33" t="s">
        <v>1657</v>
      </c>
      <c r="J608" s="36" t="s">
        <v>1658</v>
      </c>
      <c r="K608" s="260">
        <v>46145.0</v>
      </c>
      <c r="L608" s="28" t="s">
        <v>76</v>
      </c>
      <c r="M608" s="226"/>
      <c r="N608" s="33" t="s">
        <v>279</v>
      </c>
      <c r="O608" s="36" t="s">
        <v>1356</v>
      </c>
      <c r="P608" s="400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</row>
    <row r="609">
      <c r="A609" s="23">
        <v>606.0</v>
      </c>
      <c r="B609" s="225">
        <v>46084.0</v>
      </c>
      <c r="C609" s="26">
        <v>67.0</v>
      </c>
      <c r="D609" s="28" t="s">
        <v>111</v>
      </c>
      <c r="E609" s="28" t="s">
        <v>40</v>
      </c>
      <c r="F609" s="28" t="s">
        <v>1624</v>
      </c>
      <c r="G609" s="28" t="s">
        <v>1625</v>
      </c>
      <c r="H609" s="28" t="s">
        <v>87</v>
      </c>
      <c r="I609" s="33" t="s">
        <v>1659</v>
      </c>
      <c r="J609" s="36" t="s">
        <v>1660</v>
      </c>
      <c r="K609" s="260">
        <v>46145.0</v>
      </c>
      <c r="L609" s="28" t="s">
        <v>76</v>
      </c>
      <c r="M609" s="226"/>
      <c r="N609" s="33" t="s">
        <v>279</v>
      </c>
      <c r="O609" s="36" t="s">
        <v>1356</v>
      </c>
      <c r="P609" s="400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</row>
    <row r="610">
      <c r="A610" s="59">
        <v>607.0</v>
      </c>
      <c r="B610" s="225">
        <v>46084.0</v>
      </c>
      <c r="C610" s="26">
        <v>67.0</v>
      </c>
      <c r="D610" s="28" t="s">
        <v>111</v>
      </c>
      <c r="E610" s="28" t="s">
        <v>40</v>
      </c>
      <c r="F610" s="28" t="s">
        <v>1624</v>
      </c>
      <c r="G610" s="28" t="s">
        <v>1625</v>
      </c>
      <c r="H610" s="28" t="s">
        <v>139</v>
      </c>
      <c r="I610" s="36" t="s">
        <v>1661</v>
      </c>
      <c r="J610" s="36" t="s">
        <v>1662</v>
      </c>
      <c r="K610" s="260">
        <v>46145.0</v>
      </c>
      <c r="L610" s="28" t="s">
        <v>76</v>
      </c>
      <c r="M610" s="226"/>
      <c r="N610" s="33" t="s">
        <v>279</v>
      </c>
      <c r="O610" s="36" t="s">
        <v>1356</v>
      </c>
      <c r="P610" s="4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</row>
    <row r="611">
      <c r="A611" s="23">
        <v>608.0</v>
      </c>
      <c r="B611" s="225">
        <v>46084.0</v>
      </c>
      <c r="C611" s="26">
        <v>67.0</v>
      </c>
      <c r="D611" s="28" t="s">
        <v>111</v>
      </c>
      <c r="E611" s="28" t="s">
        <v>40</v>
      </c>
      <c r="F611" s="28" t="s">
        <v>1624</v>
      </c>
      <c r="G611" s="28" t="s">
        <v>1625</v>
      </c>
      <c r="H611" s="28" t="s">
        <v>139</v>
      </c>
      <c r="I611" s="33" t="s">
        <v>1663</v>
      </c>
      <c r="J611" s="36" t="s">
        <v>1664</v>
      </c>
      <c r="K611" s="260">
        <v>46145.0</v>
      </c>
      <c r="L611" s="28" t="s">
        <v>76</v>
      </c>
      <c r="M611" s="226"/>
      <c r="N611" s="33" t="s">
        <v>279</v>
      </c>
      <c r="O611" s="36" t="s">
        <v>1356</v>
      </c>
      <c r="P611" s="4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</row>
    <row r="612">
      <c r="A612" s="23">
        <v>609.0</v>
      </c>
      <c r="B612" s="225">
        <v>46084.0</v>
      </c>
      <c r="C612" s="26">
        <v>67.0</v>
      </c>
      <c r="D612" s="28" t="s">
        <v>111</v>
      </c>
      <c r="E612" s="28" t="s">
        <v>40</v>
      </c>
      <c r="F612" s="28" t="s">
        <v>1624</v>
      </c>
      <c r="G612" s="28" t="s">
        <v>1625</v>
      </c>
      <c r="H612" s="28" t="s">
        <v>87</v>
      </c>
      <c r="I612" s="33" t="s">
        <v>1665</v>
      </c>
      <c r="J612" s="36" t="s">
        <v>1666</v>
      </c>
      <c r="K612" s="260">
        <v>46145.0</v>
      </c>
      <c r="L612" s="28" t="s">
        <v>76</v>
      </c>
      <c r="M612" s="226"/>
      <c r="N612" s="33" t="s">
        <v>279</v>
      </c>
      <c r="O612" s="36" t="s">
        <v>1356</v>
      </c>
      <c r="P612" s="4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</row>
    <row r="613">
      <c r="A613" s="23">
        <v>610.0</v>
      </c>
      <c r="B613" s="225">
        <v>46084.0</v>
      </c>
      <c r="C613" s="26">
        <v>67.0</v>
      </c>
      <c r="D613" s="28" t="s">
        <v>111</v>
      </c>
      <c r="E613" s="28" t="s">
        <v>40</v>
      </c>
      <c r="F613" s="28" t="s">
        <v>1624</v>
      </c>
      <c r="G613" s="28" t="s">
        <v>1625</v>
      </c>
      <c r="H613" s="28" t="s">
        <v>87</v>
      </c>
      <c r="I613" s="33" t="s">
        <v>1667</v>
      </c>
      <c r="J613" s="36" t="s">
        <v>1668</v>
      </c>
      <c r="K613" s="260">
        <v>46145.0</v>
      </c>
      <c r="L613" s="28" t="s">
        <v>76</v>
      </c>
      <c r="M613" s="226"/>
      <c r="N613" s="33" t="s">
        <v>279</v>
      </c>
      <c r="O613" s="36" t="s">
        <v>1356</v>
      </c>
      <c r="P613" s="4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</row>
    <row r="614">
      <c r="A614" s="23">
        <v>611.0</v>
      </c>
      <c r="B614" s="225">
        <v>46084.0</v>
      </c>
      <c r="C614" s="26">
        <v>67.0</v>
      </c>
      <c r="D614" s="28" t="s">
        <v>111</v>
      </c>
      <c r="E614" s="28" t="s">
        <v>40</v>
      </c>
      <c r="F614" s="28" t="s">
        <v>1624</v>
      </c>
      <c r="G614" s="28" t="s">
        <v>1625</v>
      </c>
      <c r="H614" s="28" t="s">
        <v>81</v>
      </c>
      <c r="I614" s="33" t="s">
        <v>1669</v>
      </c>
      <c r="J614" s="245" t="s">
        <v>1670</v>
      </c>
      <c r="K614" s="260">
        <v>46145.0</v>
      </c>
      <c r="L614" s="28" t="s">
        <v>76</v>
      </c>
      <c r="M614" s="226"/>
      <c r="N614" s="33" t="s">
        <v>279</v>
      </c>
      <c r="O614" s="36" t="s">
        <v>1356</v>
      </c>
      <c r="P614" s="4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</row>
    <row r="615">
      <c r="A615" s="59">
        <v>612.0</v>
      </c>
      <c r="B615" s="225">
        <v>46084.0</v>
      </c>
      <c r="C615" s="26">
        <v>67.0</v>
      </c>
      <c r="D615" s="28" t="s">
        <v>111</v>
      </c>
      <c r="E615" s="28" t="s">
        <v>40</v>
      </c>
      <c r="F615" s="28" t="s">
        <v>1624</v>
      </c>
      <c r="G615" s="28" t="s">
        <v>1625</v>
      </c>
      <c r="H615" s="28" t="s">
        <v>75</v>
      </c>
      <c r="I615" s="33" t="s">
        <v>1671</v>
      </c>
      <c r="J615" s="36" t="s">
        <v>1672</v>
      </c>
      <c r="K615" s="260">
        <v>46145.0</v>
      </c>
      <c r="L615" s="28" t="s">
        <v>76</v>
      </c>
      <c r="M615" s="226"/>
      <c r="N615" s="33" t="s">
        <v>279</v>
      </c>
      <c r="O615" s="36" t="s">
        <v>1356</v>
      </c>
      <c r="P615" s="4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</row>
    <row r="616">
      <c r="A616" s="23">
        <v>613.0</v>
      </c>
      <c r="B616" s="225">
        <v>46084.0</v>
      </c>
      <c r="C616" s="26">
        <v>67.0</v>
      </c>
      <c r="D616" s="28" t="s">
        <v>111</v>
      </c>
      <c r="E616" s="28" t="s">
        <v>40</v>
      </c>
      <c r="F616" s="28" t="s">
        <v>1624</v>
      </c>
      <c r="G616" s="28" t="s">
        <v>1625</v>
      </c>
      <c r="H616" s="28" t="s">
        <v>87</v>
      </c>
      <c r="I616" s="33" t="s">
        <v>1673</v>
      </c>
      <c r="J616" s="36" t="s">
        <v>1674</v>
      </c>
      <c r="K616" s="260">
        <v>46145.0</v>
      </c>
      <c r="L616" s="28" t="s">
        <v>76</v>
      </c>
      <c r="M616" s="226"/>
      <c r="N616" s="33" t="s">
        <v>279</v>
      </c>
      <c r="O616" s="36" t="s">
        <v>1356</v>
      </c>
      <c r="P616" s="4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</row>
    <row r="617">
      <c r="A617" s="23">
        <v>614.0</v>
      </c>
      <c r="B617" s="225">
        <v>46084.0</v>
      </c>
      <c r="C617" s="26">
        <v>67.0</v>
      </c>
      <c r="D617" s="28" t="s">
        <v>111</v>
      </c>
      <c r="E617" s="28" t="s">
        <v>40</v>
      </c>
      <c r="F617" s="28" t="s">
        <v>1624</v>
      </c>
      <c r="G617" s="28" t="s">
        <v>1625</v>
      </c>
      <c r="H617" s="28" t="s">
        <v>75</v>
      </c>
      <c r="I617" s="33" t="s">
        <v>1675</v>
      </c>
      <c r="J617" s="36" t="s">
        <v>1676</v>
      </c>
      <c r="K617" s="260">
        <v>46145.0</v>
      </c>
      <c r="L617" s="28" t="s">
        <v>76</v>
      </c>
      <c r="M617" s="226"/>
      <c r="N617" s="33" t="s">
        <v>279</v>
      </c>
      <c r="O617" s="36" t="s">
        <v>1356</v>
      </c>
      <c r="P617" s="4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</row>
    <row r="618">
      <c r="A618" s="23">
        <v>615.0</v>
      </c>
      <c r="B618" s="225">
        <v>46084.0</v>
      </c>
      <c r="C618" s="26">
        <v>67.0</v>
      </c>
      <c r="D618" s="28" t="s">
        <v>111</v>
      </c>
      <c r="E618" s="28" t="s">
        <v>40</v>
      </c>
      <c r="F618" s="28" t="s">
        <v>1624</v>
      </c>
      <c r="G618" s="28" t="s">
        <v>1625</v>
      </c>
      <c r="H618" s="28" t="s">
        <v>81</v>
      </c>
      <c r="I618" s="33" t="s">
        <v>1677</v>
      </c>
      <c r="J618" s="36" t="s">
        <v>1678</v>
      </c>
      <c r="K618" s="260">
        <v>46145.0</v>
      </c>
      <c r="L618" s="28" t="s">
        <v>76</v>
      </c>
      <c r="M618" s="226"/>
      <c r="N618" s="33" t="s">
        <v>279</v>
      </c>
      <c r="O618" s="36" t="s">
        <v>1356</v>
      </c>
      <c r="P618" s="4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</row>
    <row r="619">
      <c r="A619" s="23">
        <v>616.0</v>
      </c>
      <c r="B619" s="225">
        <v>46084.0</v>
      </c>
      <c r="C619" s="26">
        <v>67.0</v>
      </c>
      <c r="D619" s="28" t="s">
        <v>111</v>
      </c>
      <c r="E619" s="28" t="s">
        <v>40</v>
      </c>
      <c r="F619" s="28" t="s">
        <v>1624</v>
      </c>
      <c r="G619" s="28" t="s">
        <v>1625</v>
      </c>
      <c r="H619" s="28" t="s">
        <v>81</v>
      </c>
      <c r="I619" s="33" t="s">
        <v>1679</v>
      </c>
      <c r="J619" s="36" t="s">
        <v>1678</v>
      </c>
      <c r="K619" s="260">
        <v>46145.0</v>
      </c>
      <c r="L619" s="28" t="s">
        <v>76</v>
      </c>
      <c r="M619" s="226"/>
      <c r="N619" s="33" t="s">
        <v>279</v>
      </c>
      <c r="O619" s="36" t="s">
        <v>1356</v>
      </c>
      <c r="P619" s="4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</row>
    <row r="620">
      <c r="A620" s="59">
        <v>617.0</v>
      </c>
      <c r="B620" s="225">
        <v>46084.0</v>
      </c>
      <c r="C620" s="26">
        <v>67.0</v>
      </c>
      <c r="D620" s="28" t="s">
        <v>111</v>
      </c>
      <c r="E620" s="28" t="s">
        <v>40</v>
      </c>
      <c r="F620" s="28" t="s">
        <v>1624</v>
      </c>
      <c r="G620" s="28" t="s">
        <v>1625</v>
      </c>
      <c r="H620" s="28" t="s">
        <v>75</v>
      </c>
      <c r="I620" s="33" t="s">
        <v>1680</v>
      </c>
      <c r="J620" s="36" t="s">
        <v>1681</v>
      </c>
      <c r="K620" s="260">
        <v>46145.0</v>
      </c>
      <c r="L620" s="28" t="s">
        <v>76</v>
      </c>
      <c r="M620" s="226"/>
      <c r="N620" s="33" t="s">
        <v>279</v>
      </c>
      <c r="O620" s="36" t="s">
        <v>1356</v>
      </c>
      <c r="P620" s="4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</row>
    <row r="621">
      <c r="A621" s="23">
        <v>618.0</v>
      </c>
      <c r="B621" s="398">
        <v>46094.0</v>
      </c>
      <c r="C621" s="26">
        <v>68.0</v>
      </c>
      <c r="D621" s="28" t="s">
        <v>129</v>
      </c>
      <c r="E621" s="28" t="s">
        <v>94</v>
      </c>
      <c r="F621" s="28" t="s">
        <v>369</v>
      </c>
      <c r="G621" s="28" t="s">
        <v>369</v>
      </c>
      <c r="H621" s="28" t="s">
        <v>207</v>
      </c>
      <c r="I621" s="169" t="s">
        <v>1682</v>
      </c>
      <c r="J621" s="245" t="s">
        <v>1683</v>
      </c>
      <c r="K621" s="232">
        <v>46122.0</v>
      </c>
      <c r="L621" s="28" t="s">
        <v>50</v>
      </c>
      <c r="M621" s="226"/>
      <c r="N621" s="33" t="s">
        <v>271</v>
      </c>
      <c r="O621" s="170" t="s">
        <v>1684</v>
      </c>
      <c r="P621" s="4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</row>
    <row r="622">
      <c r="A622" s="23">
        <v>619.0</v>
      </c>
      <c r="B622" s="398">
        <v>46094.0</v>
      </c>
      <c r="C622" s="26">
        <v>68.0</v>
      </c>
      <c r="D622" s="28" t="s">
        <v>129</v>
      </c>
      <c r="E622" s="28" t="s">
        <v>94</v>
      </c>
      <c r="F622" s="28" t="s">
        <v>369</v>
      </c>
      <c r="G622" s="28" t="s">
        <v>369</v>
      </c>
      <c r="H622" s="28" t="s">
        <v>43</v>
      </c>
      <c r="I622" s="170" t="s">
        <v>1685</v>
      </c>
      <c r="J622" s="170" t="s">
        <v>1686</v>
      </c>
      <c r="K622" s="232">
        <v>46122.0</v>
      </c>
      <c r="L622" s="28" t="s">
        <v>50</v>
      </c>
      <c r="M622" s="226"/>
      <c r="N622" s="33" t="s">
        <v>271</v>
      </c>
      <c r="O622" s="170" t="s">
        <v>1684</v>
      </c>
      <c r="P622" s="4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</row>
    <row r="623">
      <c r="A623" s="23">
        <v>620.0</v>
      </c>
      <c r="B623" s="398">
        <v>46094.0</v>
      </c>
      <c r="C623" s="26">
        <v>68.0</v>
      </c>
      <c r="D623" s="28" t="s">
        <v>129</v>
      </c>
      <c r="E623" s="28" t="s">
        <v>94</v>
      </c>
      <c r="F623" s="28" t="s">
        <v>369</v>
      </c>
      <c r="G623" s="28" t="s">
        <v>369</v>
      </c>
      <c r="H623" s="28" t="s">
        <v>43</v>
      </c>
      <c r="I623" s="170" t="s">
        <v>1687</v>
      </c>
      <c r="J623" s="245" t="s">
        <v>1688</v>
      </c>
      <c r="K623" s="232">
        <v>46122.0</v>
      </c>
      <c r="L623" s="28" t="s">
        <v>50</v>
      </c>
      <c r="M623" s="226"/>
      <c r="N623" s="33" t="s">
        <v>271</v>
      </c>
      <c r="O623" s="170" t="s">
        <v>1684</v>
      </c>
      <c r="P623" s="4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</row>
    <row r="624">
      <c r="A624" s="23">
        <v>621.0</v>
      </c>
      <c r="B624" s="398">
        <v>46094.0</v>
      </c>
      <c r="C624" s="26">
        <v>68.0</v>
      </c>
      <c r="D624" s="28" t="s">
        <v>129</v>
      </c>
      <c r="E624" s="28" t="s">
        <v>94</v>
      </c>
      <c r="F624" s="28" t="s">
        <v>369</v>
      </c>
      <c r="G624" s="28" t="s">
        <v>369</v>
      </c>
      <c r="H624" s="28" t="s">
        <v>43</v>
      </c>
      <c r="I624" s="245" t="s">
        <v>1689</v>
      </c>
      <c r="J624" s="245" t="s">
        <v>1688</v>
      </c>
      <c r="K624" s="232">
        <v>46122.0</v>
      </c>
      <c r="L624" s="28" t="s">
        <v>50</v>
      </c>
      <c r="M624" s="226"/>
      <c r="N624" s="33" t="s">
        <v>271</v>
      </c>
      <c r="O624" s="170" t="s">
        <v>1684</v>
      </c>
      <c r="P624" s="4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</row>
    <row r="625">
      <c r="A625" s="59">
        <v>622.0</v>
      </c>
      <c r="B625" s="398">
        <v>46094.0</v>
      </c>
      <c r="C625" s="26">
        <v>68.0</v>
      </c>
      <c r="D625" s="28" t="s">
        <v>129</v>
      </c>
      <c r="E625" s="28" t="s">
        <v>94</v>
      </c>
      <c r="F625" s="28" t="s">
        <v>369</v>
      </c>
      <c r="G625" s="28" t="s">
        <v>369</v>
      </c>
      <c r="H625" s="28" t="s">
        <v>81</v>
      </c>
      <c r="I625" s="245" t="s">
        <v>1690</v>
      </c>
      <c r="J625" s="245" t="s">
        <v>1691</v>
      </c>
      <c r="K625" s="232">
        <v>46122.0</v>
      </c>
      <c r="L625" s="28" t="s">
        <v>50</v>
      </c>
      <c r="M625" s="226"/>
      <c r="N625" s="33" t="s">
        <v>271</v>
      </c>
      <c r="O625" s="170" t="s">
        <v>1684</v>
      </c>
      <c r="P625" s="4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</row>
    <row r="626">
      <c r="A626" s="23">
        <v>623.0</v>
      </c>
      <c r="B626" s="398">
        <v>46097.0</v>
      </c>
      <c r="C626" s="26">
        <v>69.0</v>
      </c>
      <c r="D626" s="28" t="s">
        <v>129</v>
      </c>
      <c r="E626" s="28" t="s">
        <v>94</v>
      </c>
      <c r="F626" s="28" t="s">
        <v>369</v>
      </c>
      <c r="G626" s="28" t="s">
        <v>369</v>
      </c>
      <c r="H626" s="28" t="s">
        <v>207</v>
      </c>
      <c r="I626" s="170" t="s">
        <v>1692</v>
      </c>
      <c r="J626" s="245" t="s">
        <v>1693</v>
      </c>
      <c r="K626" s="232">
        <v>46122.0</v>
      </c>
      <c r="L626" s="28" t="s">
        <v>50</v>
      </c>
      <c r="M626" s="226"/>
      <c r="N626" s="33" t="s">
        <v>271</v>
      </c>
      <c r="O626" s="36" t="s">
        <v>1694</v>
      </c>
      <c r="P626" s="4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</row>
    <row r="627">
      <c r="A627" s="23">
        <v>624.0</v>
      </c>
      <c r="B627" s="398">
        <v>46097.0</v>
      </c>
      <c r="C627" s="26">
        <v>69.0</v>
      </c>
      <c r="D627" s="28" t="s">
        <v>129</v>
      </c>
      <c r="E627" s="28" t="s">
        <v>94</v>
      </c>
      <c r="F627" s="28" t="s">
        <v>369</v>
      </c>
      <c r="G627" s="28" t="s">
        <v>369</v>
      </c>
      <c r="H627" s="28" t="s">
        <v>207</v>
      </c>
      <c r="I627" s="170" t="s">
        <v>1695</v>
      </c>
      <c r="J627" s="245" t="s">
        <v>1696</v>
      </c>
      <c r="K627" s="232">
        <v>46122.0</v>
      </c>
      <c r="L627" s="28" t="s">
        <v>50</v>
      </c>
      <c r="M627" s="226"/>
      <c r="N627" s="33" t="s">
        <v>271</v>
      </c>
      <c r="O627" s="36" t="s">
        <v>1694</v>
      </c>
      <c r="P627" s="4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</row>
    <row r="628">
      <c r="A628" s="23">
        <v>625.0</v>
      </c>
      <c r="B628" s="398">
        <v>46097.0</v>
      </c>
      <c r="C628" s="26">
        <v>69.0</v>
      </c>
      <c r="D628" s="28" t="s">
        <v>129</v>
      </c>
      <c r="E628" s="28" t="s">
        <v>94</v>
      </c>
      <c r="F628" s="28" t="s">
        <v>369</v>
      </c>
      <c r="G628" s="28" t="s">
        <v>369</v>
      </c>
      <c r="H628" s="28" t="s">
        <v>207</v>
      </c>
      <c r="I628" s="170" t="s">
        <v>1697</v>
      </c>
      <c r="J628" s="245" t="s">
        <v>1683</v>
      </c>
      <c r="K628" s="232">
        <v>46122.0</v>
      </c>
      <c r="L628" s="28" t="s">
        <v>50</v>
      </c>
      <c r="M628" s="226"/>
      <c r="N628" s="33" t="s">
        <v>271</v>
      </c>
      <c r="O628" s="36" t="s">
        <v>1694</v>
      </c>
      <c r="P628" s="4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</row>
    <row r="629">
      <c r="A629" s="23">
        <v>626.0</v>
      </c>
      <c r="B629" s="398">
        <v>46097.0</v>
      </c>
      <c r="C629" s="26">
        <v>69.0</v>
      </c>
      <c r="D629" s="28" t="s">
        <v>129</v>
      </c>
      <c r="E629" s="28" t="s">
        <v>94</v>
      </c>
      <c r="F629" s="28" t="s">
        <v>369</v>
      </c>
      <c r="G629" s="28" t="s">
        <v>369</v>
      </c>
      <c r="H629" s="28" t="s">
        <v>43</v>
      </c>
      <c r="I629" s="170" t="s">
        <v>1687</v>
      </c>
      <c r="J629" s="245" t="s">
        <v>1688</v>
      </c>
      <c r="K629" s="232">
        <v>46122.0</v>
      </c>
      <c r="L629" s="28" t="s">
        <v>50</v>
      </c>
      <c r="M629" s="226"/>
      <c r="N629" s="33" t="s">
        <v>271</v>
      </c>
      <c r="O629" s="36" t="s">
        <v>1694</v>
      </c>
      <c r="P629" s="4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</row>
    <row r="630">
      <c r="A630" s="59">
        <v>627.0</v>
      </c>
      <c r="B630" s="398">
        <v>46097.0</v>
      </c>
      <c r="C630" s="26">
        <v>69.0</v>
      </c>
      <c r="D630" s="28" t="s">
        <v>129</v>
      </c>
      <c r="E630" s="28" t="s">
        <v>94</v>
      </c>
      <c r="F630" s="28" t="s">
        <v>369</v>
      </c>
      <c r="G630" s="28" t="s">
        <v>369</v>
      </c>
      <c r="H630" s="28" t="s">
        <v>43</v>
      </c>
      <c r="I630" s="245" t="s">
        <v>1689</v>
      </c>
      <c r="J630" s="245" t="s">
        <v>1688</v>
      </c>
      <c r="K630" s="232">
        <v>46122.0</v>
      </c>
      <c r="L630" s="28" t="s">
        <v>50</v>
      </c>
      <c r="M630" s="226"/>
      <c r="N630" s="33" t="s">
        <v>271</v>
      </c>
      <c r="O630" s="36" t="s">
        <v>1694</v>
      </c>
      <c r="P630" s="4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</row>
    <row r="631">
      <c r="A631" s="23">
        <v>628.0</v>
      </c>
      <c r="B631" s="398">
        <v>46097.0</v>
      </c>
      <c r="C631" s="26">
        <v>69.0</v>
      </c>
      <c r="D631" s="28" t="s">
        <v>129</v>
      </c>
      <c r="E631" s="28" t="s">
        <v>94</v>
      </c>
      <c r="F631" s="28" t="s">
        <v>369</v>
      </c>
      <c r="G631" s="28" t="s">
        <v>369</v>
      </c>
      <c r="H631" s="28" t="s">
        <v>81</v>
      </c>
      <c r="I631" s="245" t="s">
        <v>1698</v>
      </c>
      <c r="J631" s="245" t="s">
        <v>1691</v>
      </c>
      <c r="K631" s="232">
        <v>46122.0</v>
      </c>
      <c r="L631" s="28" t="s">
        <v>50</v>
      </c>
      <c r="M631" s="226"/>
      <c r="N631" s="33" t="s">
        <v>271</v>
      </c>
      <c r="O631" s="36" t="s">
        <v>1694</v>
      </c>
      <c r="P631" s="4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</row>
    <row r="632">
      <c r="A632" s="23">
        <v>629.0</v>
      </c>
      <c r="B632" s="398">
        <v>46097.0</v>
      </c>
      <c r="C632" s="26">
        <v>70.0</v>
      </c>
      <c r="D632" s="28" t="s">
        <v>39</v>
      </c>
      <c r="E632" s="28" t="s">
        <v>94</v>
      </c>
      <c r="F632" s="28" t="s">
        <v>369</v>
      </c>
      <c r="G632" s="28" t="s">
        <v>369</v>
      </c>
      <c r="H632" s="28" t="s">
        <v>207</v>
      </c>
      <c r="I632" s="170" t="s">
        <v>1699</v>
      </c>
      <c r="J632" s="245" t="s">
        <v>1700</v>
      </c>
      <c r="K632" s="232">
        <v>46098.0</v>
      </c>
      <c r="L632" s="28" t="s">
        <v>50</v>
      </c>
      <c r="M632" s="226"/>
      <c r="N632" s="33" t="s">
        <v>271</v>
      </c>
      <c r="O632" s="36" t="s">
        <v>1701</v>
      </c>
      <c r="P632" s="400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</row>
    <row r="633">
      <c r="A633" s="23">
        <v>630.0</v>
      </c>
      <c r="B633" s="398">
        <v>46097.0</v>
      </c>
      <c r="C633" s="26">
        <v>70.0</v>
      </c>
      <c r="D633" s="28" t="s">
        <v>39</v>
      </c>
      <c r="E633" s="28" t="s">
        <v>94</v>
      </c>
      <c r="F633" s="28" t="s">
        <v>369</v>
      </c>
      <c r="G633" s="28" t="s">
        <v>369</v>
      </c>
      <c r="H633" s="28" t="s">
        <v>207</v>
      </c>
      <c r="I633" s="170" t="s">
        <v>1702</v>
      </c>
      <c r="J633" s="245" t="s">
        <v>1703</v>
      </c>
      <c r="K633" s="232">
        <v>46106.0</v>
      </c>
      <c r="L633" s="28" t="s">
        <v>50</v>
      </c>
      <c r="M633" s="226"/>
      <c r="N633" s="33" t="s">
        <v>271</v>
      </c>
      <c r="O633" s="36" t="s">
        <v>1701</v>
      </c>
      <c r="P633" s="400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</row>
    <row r="634">
      <c r="A634" s="23">
        <v>631.0</v>
      </c>
      <c r="B634" s="398">
        <v>46097.0</v>
      </c>
      <c r="C634" s="26">
        <v>70.0</v>
      </c>
      <c r="D634" s="28" t="s">
        <v>39</v>
      </c>
      <c r="E634" s="28" t="s">
        <v>94</v>
      </c>
      <c r="F634" s="28" t="s">
        <v>369</v>
      </c>
      <c r="G634" s="28" t="s">
        <v>369</v>
      </c>
      <c r="H634" s="28" t="s">
        <v>207</v>
      </c>
      <c r="I634" s="170" t="s">
        <v>1682</v>
      </c>
      <c r="J634" s="245" t="s">
        <v>1704</v>
      </c>
      <c r="K634" s="232">
        <v>46122.0</v>
      </c>
      <c r="L634" s="28" t="s">
        <v>50</v>
      </c>
      <c r="M634" s="226"/>
      <c r="N634" s="33" t="s">
        <v>271</v>
      </c>
      <c r="O634" s="36" t="s">
        <v>1701</v>
      </c>
      <c r="P634" s="400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</row>
    <row r="635">
      <c r="A635" s="59">
        <v>632.0</v>
      </c>
      <c r="B635" s="398">
        <v>46097.0</v>
      </c>
      <c r="C635" s="26">
        <v>70.0</v>
      </c>
      <c r="D635" s="28" t="s">
        <v>39</v>
      </c>
      <c r="E635" s="28" t="s">
        <v>94</v>
      </c>
      <c r="F635" s="28" t="s">
        <v>369</v>
      </c>
      <c r="G635" s="28" t="s">
        <v>369</v>
      </c>
      <c r="H635" s="28" t="s">
        <v>43</v>
      </c>
      <c r="I635" s="170" t="s">
        <v>1685</v>
      </c>
      <c r="J635" s="170" t="s">
        <v>1686</v>
      </c>
      <c r="K635" s="232">
        <v>46122.0</v>
      </c>
      <c r="L635" s="28" t="s">
        <v>50</v>
      </c>
      <c r="M635" s="226"/>
      <c r="N635" s="33" t="s">
        <v>271</v>
      </c>
      <c r="O635" s="36" t="s">
        <v>1701</v>
      </c>
      <c r="P635" s="400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</row>
    <row r="636">
      <c r="A636" s="23">
        <v>633.0</v>
      </c>
      <c r="B636" s="398">
        <v>46097.0</v>
      </c>
      <c r="C636" s="26">
        <v>70.0</v>
      </c>
      <c r="D636" s="28" t="s">
        <v>39</v>
      </c>
      <c r="E636" s="28" t="s">
        <v>94</v>
      </c>
      <c r="F636" s="28" t="s">
        <v>369</v>
      </c>
      <c r="G636" s="28" t="s">
        <v>369</v>
      </c>
      <c r="H636" s="28" t="s">
        <v>43</v>
      </c>
      <c r="I636" s="170" t="s">
        <v>1687</v>
      </c>
      <c r="J636" s="245" t="s">
        <v>1688</v>
      </c>
      <c r="K636" s="232">
        <v>46122.0</v>
      </c>
      <c r="L636" s="28" t="s">
        <v>50</v>
      </c>
      <c r="M636" s="226"/>
      <c r="N636" s="33" t="s">
        <v>271</v>
      </c>
      <c r="O636" s="36" t="s">
        <v>1701</v>
      </c>
      <c r="P636" s="400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</row>
    <row r="637">
      <c r="A637" s="23">
        <v>634.0</v>
      </c>
      <c r="B637" s="398">
        <v>46097.0</v>
      </c>
      <c r="C637" s="26">
        <v>70.0</v>
      </c>
      <c r="D637" s="28" t="s">
        <v>39</v>
      </c>
      <c r="E637" s="28" t="s">
        <v>94</v>
      </c>
      <c r="F637" s="28" t="s">
        <v>369</v>
      </c>
      <c r="G637" s="28" t="s">
        <v>369</v>
      </c>
      <c r="H637" s="28" t="s">
        <v>43</v>
      </c>
      <c r="I637" s="245" t="s">
        <v>1689</v>
      </c>
      <c r="J637" s="245" t="s">
        <v>1688</v>
      </c>
      <c r="K637" s="232">
        <v>46122.0</v>
      </c>
      <c r="L637" s="28" t="s">
        <v>50</v>
      </c>
      <c r="M637" s="226"/>
      <c r="N637" s="33" t="s">
        <v>271</v>
      </c>
      <c r="O637" s="36" t="s">
        <v>1701</v>
      </c>
      <c r="P637" s="400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</row>
    <row r="638">
      <c r="A638" s="23">
        <v>635.0</v>
      </c>
      <c r="B638" s="398">
        <v>46097.0</v>
      </c>
      <c r="C638" s="26">
        <v>70.0</v>
      </c>
      <c r="D638" s="28" t="s">
        <v>39</v>
      </c>
      <c r="E638" s="28" t="s">
        <v>94</v>
      </c>
      <c r="F638" s="28" t="s">
        <v>369</v>
      </c>
      <c r="G638" s="28" t="s">
        <v>369</v>
      </c>
      <c r="H638" s="28" t="s">
        <v>81</v>
      </c>
      <c r="I638" s="245" t="s">
        <v>1698</v>
      </c>
      <c r="J638" s="245" t="s">
        <v>1691</v>
      </c>
      <c r="K638" s="232">
        <v>46122.0</v>
      </c>
      <c r="L638" s="28" t="s">
        <v>76</v>
      </c>
      <c r="M638" s="226"/>
      <c r="N638" s="33" t="s">
        <v>271</v>
      </c>
      <c r="O638" s="36" t="s">
        <v>1701</v>
      </c>
      <c r="P638" s="400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</row>
    <row r="639">
      <c r="A639" s="23">
        <v>636.0</v>
      </c>
      <c r="B639" s="398">
        <v>46097.0</v>
      </c>
      <c r="C639" s="26">
        <v>70.0</v>
      </c>
      <c r="D639" s="28" t="s">
        <v>39</v>
      </c>
      <c r="E639" s="28" t="s">
        <v>94</v>
      </c>
      <c r="F639" s="28" t="s">
        <v>369</v>
      </c>
      <c r="G639" s="28" t="s">
        <v>369</v>
      </c>
      <c r="H639" s="28" t="s">
        <v>207</v>
      </c>
      <c r="I639" s="245" t="s">
        <v>1705</v>
      </c>
      <c r="J639" s="245" t="s">
        <v>1706</v>
      </c>
      <c r="K639" s="232">
        <v>46122.0</v>
      </c>
      <c r="L639" s="28" t="s">
        <v>50</v>
      </c>
      <c r="M639" s="226"/>
      <c r="N639" s="33" t="s">
        <v>271</v>
      </c>
      <c r="O639" s="36" t="s">
        <v>1701</v>
      </c>
      <c r="P639" s="400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</row>
    <row r="640">
      <c r="A640" s="59">
        <v>637.0</v>
      </c>
      <c r="B640" s="398">
        <v>46097.0</v>
      </c>
      <c r="C640" s="26">
        <v>70.0</v>
      </c>
      <c r="D640" s="28" t="s">
        <v>39</v>
      </c>
      <c r="E640" s="28" t="s">
        <v>94</v>
      </c>
      <c r="F640" s="28" t="s">
        <v>369</v>
      </c>
      <c r="G640" s="28" t="s">
        <v>369</v>
      </c>
      <c r="H640" s="28" t="s">
        <v>87</v>
      </c>
      <c r="I640" s="170" t="s">
        <v>225</v>
      </c>
      <c r="J640" s="245" t="s">
        <v>1707</v>
      </c>
      <c r="K640" s="232">
        <v>46122.0</v>
      </c>
      <c r="L640" s="28" t="s">
        <v>50</v>
      </c>
      <c r="M640" s="226"/>
      <c r="N640" s="33" t="s">
        <v>271</v>
      </c>
      <c r="O640" s="36" t="s">
        <v>1701</v>
      </c>
      <c r="P640" s="400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</row>
    <row r="641">
      <c r="A641" s="23">
        <v>638.0</v>
      </c>
      <c r="B641" s="398">
        <v>46097.0</v>
      </c>
      <c r="C641" s="26">
        <v>70.0</v>
      </c>
      <c r="D641" s="28" t="s">
        <v>39</v>
      </c>
      <c r="E641" s="28" t="s">
        <v>94</v>
      </c>
      <c r="F641" s="28" t="s">
        <v>369</v>
      </c>
      <c r="G641" s="28" t="s">
        <v>369</v>
      </c>
      <c r="H641" s="28" t="s">
        <v>207</v>
      </c>
      <c r="I641" s="170" t="s">
        <v>1708</v>
      </c>
      <c r="J641" s="245" t="s">
        <v>1709</v>
      </c>
      <c r="K641" s="232">
        <v>46122.0</v>
      </c>
      <c r="L641" s="28" t="s">
        <v>50</v>
      </c>
      <c r="M641" s="226"/>
      <c r="N641" s="33" t="s">
        <v>271</v>
      </c>
      <c r="O641" s="36" t="s">
        <v>1701</v>
      </c>
      <c r="P641" s="400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</row>
    <row r="642">
      <c r="A642" s="23">
        <v>639.0</v>
      </c>
      <c r="B642" s="398">
        <v>46098.0</v>
      </c>
      <c r="C642" s="26">
        <v>71.0</v>
      </c>
      <c r="D642" s="28" t="s">
        <v>39</v>
      </c>
      <c r="E642" s="28" t="s">
        <v>94</v>
      </c>
      <c r="F642" s="28" t="s">
        <v>369</v>
      </c>
      <c r="G642" s="28" t="s">
        <v>369</v>
      </c>
      <c r="H642" s="28" t="s">
        <v>43</v>
      </c>
      <c r="I642" s="170" t="s">
        <v>1710</v>
      </c>
      <c r="J642" s="170" t="s">
        <v>1711</v>
      </c>
      <c r="K642" s="232">
        <v>46122.0</v>
      </c>
      <c r="L642" s="28" t="s">
        <v>50</v>
      </c>
      <c r="M642" s="226"/>
      <c r="N642" s="33" t="s">
        <v>271</v>
      </c>
      <c r="O642" s="36" t="s">
        <v>1701</v>
      </c>
      <c r="P642" s="400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</row>
    <row r="643">
      <c r="A643" s="23">
        <v>640.0</v>
      </c>
      <c r="B643" s="398">
        <v>46098.0</v>
      </c>
      <c r="C643" s="26">
        <v>71.0</v>
      </c>
      <c r="D643" s="28" t="s">
        <v>39</v>
      </c>
      <c r="E643" s="28" t="s">
        <v>94</v>
      </c>
      <c r="F643" s="28" t="s">
        <v>369</v>
      </c>
      <c r="G643" s="28" t="s">
        <v>369</v>
      </c>
      <c r="H643" s="28" t="s">
        <v>43</v>
      </c>
      <c r="I643" s="170" t="s">
        <v>1712</v>
      </c>
      <c r="J643" s="170" t="s">
        <v>555</v>
      </c>
      <c r="K643" s="232">
        <v>46122.0</v>
      </c>
      <c r="L643" s="28" t="s">
        <v>50</v>
      </c>
      <c r="M643" s="226"/>
      <c r="N643" s="33" t="s">
        <v>271</v>
      </c>
      <c r="O643" s="36" t="s">
        <v>1701</v>
      </c>
      <c r="P643" s="400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</row>
    <row r="644">
      <c r="A644" s="23">
        <v>641.0</v>
      </c>
      <c r="B644" s="398">
        <v>46098.0</v>
      </c>
      <c r="C644" s="26">
        <v>71.0</v>
      </c>
      <c r="D644" s="28" t="s">
        <v>39</v>
      </c>
      <c r="E644" s="28" t="s">
        <v>94</v>
      </c>
      <c r="F644" s="28" t="s">
        <v>369</v>
      </c>
      <c r="G644" s="28" t="s">
        <v>369</v>
      </c>
      <c r="H644" s="28" t="s">
        <v>207</v>
      </c>
      <c r="I644" s="170" t="s">
        <v>1713</v>
      </c>
      <c r="J644" s="245" t="s">
        <v>1714</v>
      </c>
      <c r="K644" s="232">
        <v>46122.0</v>
      </c>
      <c r="L644" s="28" t="s">
        <v>50</v>
      </c>
      <c r="M644" s="226"/>
      <c r="N644" s="33" t="s">
        <v>271</v>
      </c>
      <c r="O644" s="36" t="s">
        <v>1701</v>
      </c>
      <c r="P644" s="400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</row>
    <row r="645">
      <c r="A645" s="59">
        <v>642.0</v>
      </c>
      <c r="B645" s="398">
        <v>46098.0</v>
      </c>
      <c r="C645" s="26">
        <v>71.0</v>
      </c>
      <c r="D645" s="28" t="s">
        <v>39</v>
      </c>
      <c r="E645" s="28" t="s">
        <v>94</v>
      </c>
      <c r="F645" s="28" t="s">
        <v>369</v>
      </c>
      <c r="G645" s="28" t="s">
        <v>369</v>
      </c>
      <c r="H645" s="28" t="s">
        <v>207</v>
      </c>
      <c r="I645" s="170" t="s">
        <v>1715</v>
      </c>
      <c r="J645" s="245" t="s">
        <v>1683</v>
      </c>
      <c r="K645" s="232">
        <v>46122.0</v>
      </c>
      <c r="L645" s="28" t="s">
        <v>50</v>
      </c>
      <c r="M645" s="226"/>
      <c r="N645" s="33" t="s">
        <v>271</v>
      </c>
      <c r="O645" s="36" t="s">
        <v>1701</v>
      </c>
      <c r="P645" s="400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</row>
    <row r="646">
      <c r="A646" s="23">
        <v>643.0</v>
      </c>
      <c r="B646" s="398">
        <v>46098.0</v>
      </c>
      <c r="C646" s="26">
        <v>71.0</v>
      </c>
      <c r="D646" s="28" t="s">
        <v>39</v>
      </c>
      <c r="E646" s="28" t="s">
        <v>94</v>
      </c>
      <c r="F646" s="28" t="s">
        <v>369</v>
      </c>
      <c r="G646" s="28" t="s">
        <v>369</v>
      </c>
      <c r="H646" s="28" t="s">
        <v>43</v>
      </c>
      <c r="I646" s="170" t="s">
        <v>1716</v>
      </c>
      <c r="J646" s="170" t="s">
        <v>1717</v>
      </c>
      <c r="K646" s="232">
        <v>46122.0</v>
      </c>
      <c r="L646" s="28" t="s">
        <v>50</v>
      </c>
      <c r="M646" s="226"/>
      <c r="N646" s="33" t="s">
        <v>271</v>
      </c>
      <c r="O646" s="36" t="s">
        <v>1701</v>
      </c>
      <c r="P646" s="400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</row>
    <row r="647">
      <c r="A647" s="23">
        <v>644.0</v>
      </c>
      <c r="B647" s="398">
        <v>46098.0</v>
      </c>
      <c r="C647" s="26">
        <v>71.0</v>
      </c>
      <c r="D647" s="28" t="s">
        <v>39</v>
      </c>
      <c r="E647" s="28" t="s">
        <v>94</v>
      </c>
      <c r="F647" s="28" t="s">
        <v>369</v>
      </c>
      <c r="G647" s="28" t="s">
        <v>369</v>
      </c>
      <c r="H647" s="28" t="s">
        <v>43</v>
      </c>
      <c r="I647" s="170" t="s">
        <v>1687</v>
      </c>
      <c r="J647" s="245" t="s">
        <v>1688</v>
      </c>
      <c r="K647" s="232">
        <v>46122.0</v>
      </c>
      <c r="L647" s="28" t="s">
        <v>50</v>
      </c>
      <c r="M647" s="226"/>
      <c r="N647" s="33" t="s">
        <v>271</v>
      </c>
      <c r="O647" s="36" t="s">
        <v>1701</v>
      </c>
      <c r="P647" s="400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</row>
    <row r="648">
      <c r="A648" s="23">
        <v>645.0</v>
      </c>
      <c r="B648" s="398">
        <v>46098.0</v>
      </c>
      <c r="C648" s="26">
        <v>71.0</v>
      </c>
      <c r="D648" s="28" t="s">
        <v>39</v>
      </c>
      <c r="E648" s="28" t="s">
        <v>94</v>
      </c>
      <c r="F648" s="28" t="s">
        <v>369</v>
      </c>
      <c r="G648" s="28" t="s">
        <v>369</v>
      </c>
      <c r="H648" s="28" t="s">
        <v>43</v>
      </c>
      <c r="I648" s="245" t="s">
        <v>1718</v>
      </c>
      <c r="J648" s="245" t="s">
        <v>1688</v>
      </c>
      <c r="K648" s="232">
        <v>46122.0</v>
      </c>
      <c r="L648" s="28" t="s">
        <v>50</v>
      </c>
      <c r="M648" s="226"/>
      <c r="N648" s="33" t="s">
        <v>271</v>
      </c>
      <c r="O648" s="36" t="s">
        <v>1701</v>
      </c>
      <c r="P648" s="400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</row>
    <row r="649">
      <c r="A649" s="23">
        <v>646.0</v>
      </c>
      <c r="B649" s="398">
        <v>46098.0</v>
      </c>
      <c r="C649" s="26">
        <v>71.0</v>
      </c>
      <c r="D649" s="28" t="s">
        <v>39</v>
      </c>
      <c r="E649" s="28" t="s">
        <v>94</v>
      </c>
      <c r="F649" s="28" t="s">
        <v>369</v>
      </c>
      <c r="G649" s="28" t="s">
        <v>369</v>
      </c>
      <c r="H649" s="28" t="s">
        <v>43</v>
      </c>
      <c r="I649" s="170" t="s">
        <v>759</v>
      </c>
      <c r="J649" s="170" t="s">
        <v>1719</v>
      </c>
      <c r="K649" s="232">
        <v>46122.0</v>
      </c>
      <c r="L649" s="28" t="s">
        <v>50</v>
      </c>
      <c r="M649" s="226"/>
      <c r="N649" s="33" t="s">
        <v>271</v>
      </c>
      <c r="O649" s="36" t="s">
        <v>1701</v>
      </c>
      <c r="P649" s="400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</row>
    <row r="650">
      <c r="A650" s="59">
        <v>647.0</v>
      </c>
      <c r="B650" s="398">
        <v>46098.0</v>
      </c>
      <c r="C650" s="26">
        <v>71.0</v>
      </c>
      <c r="D650" s="28" t="s">
        <v>39</v>
      </c>
      <c r="E650" s="28" t="s">
        <v>94</v>
      </c>
      <c r="F650" s="28" t="s">
        <v>369</v>
      </c>
      <c r="G650" s="28" t="s">
        <v>369</v>
      </c>
      <c r="H650" s="28" t="s">
        <v>207</v>
      </c>
      <c r="I650" s="170" t="s">
        <v>1720</v>
      </c>
      <c r="J650" s="170" t="s">
        <v>1721</v>
      </c>
      <c r="K650" s="232">
        <v>46122.0</v>
      </c>
      <c r="L650" s="28" t="s">
        <v>50</v>
      </c>
      <c r="M650" s="226"/>
      <c r="N650" s="33" t="s">
        <v>271</v>
      </c>
      <c r="O650" s="36" t="s">
        <v>1701</v>
      </c>
      <c r="P650" s="400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</row>
    <row r="651">
      <c r="A651" s="23">
        <v>648.0</v>
      </c>
      <c r="B651" s="398">
        <v>46098.0</v>
      </c>
      <c r="C651" s="26">
        <v>71.0</v>
      </c>
      <c r="D651" s="28" t="s">
        <v>39</v>
      </c>
      <c r="E651" s="28" t="s">
        <v>94</v>
      </c>
      <c r="F651" s="28" t="s">
        <v>369</v>
      </c>
      <c r="G651" s="28" t="s">
        <v>369</v>
      </c>
      <c r="H651" s="28" t="s">
        <v>207</v>
      </c>
      <c r="I651" s="170" t="s">
        <v>1722</v>
      </c>
      <c r="J651" s="245" t="s">
        <v>1723</v>
      </c>
      <c r="K651" s="232">
        <v>46122.0</v>
      </c>
      <c r="L651" s="28" t="s">
        <v>50</v>
      </c>
      <c r="M651" s="226"/>
      <c r="N651" s="33" t="s">
        <v>271</v>
      </c>
      <c r="O651" s="36" t="s">
        <v>1701</v>
      </c>
      <c r="P651" s="400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</row>
    <row r="652">
      <c r="A652" s="23">
        <v>649.0</v>
      </c>
      <c r="B652" s="398">
        <v>46098.0</v>
      </c>
      <c r="C652" s="26">
        <v>71.0</v>
      </c>
      <c r="D652" s="28" t="s">
        <v>39</v>
      </c>
      <c r="E652" s="28" t="s">
        <v>94</v>
      </c>
      <c r="F652" s="28" t="s">
        <v>369</v>
      </c>
      <c r="G652" s="28" t="s">
        <v>369</v>
      </c>
      <c r="H652" s="28" t="s">
        <v>207</v>
      </c>
      <c r="I652" s="170" t="s">
        <v>1724</v>
      </c>
      <c r="J652" s="245" t="s">
        <v>1723</v>
      </c>
      <c r="K652" s="232">
        <v>46122.0</v>
      </c>
      <c r="L652" s="28" t="s">
        <v>50</v>
      </c>
      <c r="M652" s="226"/>
      <c r="N652" s="33" t="s">
        <v>271</v>
      </c>
      <c r="O652" s="36" t="s">
        <v>1701</v>
      </c>
      <c r="P652" s="400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</row>
    <row r="653">
      <c r="A653" s="23">
        <v>650.0</v>
      </c>
      <c r="B653" s="398">
        <v>46098.0</v>
      </c>
      <c r="C653" s="26">
        <v>71.0</v>
      </c>
      <c r="D653" s="28" t="s">
        <v>39</v>
      </c>
      <c r="E653" s="28" t="s">
        <v>94</v>
      </c>
      <c r="F653" s="28" t="s">
        <v>369</v>
      </c>
      <c r="G653" s="28" t="s">
        <v>369</v>
      </c>
      <c r="H653" s="28" t="s">
        <v>87</v>
      </c>
      <c r="I653" s="170" t="s">
        <v>1725</v>
      </c>
      <c r="J653" s="245" t="s">
        <v>1723</v>
      </c>
      <c r="K653" s="232">
        <v>46122.0</v>
      </c>
      <c r="L653" s="28" t="s">
        <v>50</v>
      </c>
      <c r="M653" s="226"/>
      <c r="N653" s="33" t="s">
        <v>271</v>
      </c>
      <c r="O653" s="36" t="s">
        <v>1701</v>
      </c>
      <c r="P653" s="400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</row>
    <row r="654">
      <c r="A654" s="23">
        <v>651.0</v>
      </c>
      <c r="B654" s="398">
        <v>46098.0</v>
      </c>
      <c r="C654" s="26">
        <v>71.0</v>
      </c>
      <c r="D654" s="28" t="s">
        <v>39</v>
      </c>
      <c r="E654" s="28" t="s">
        <v>94</v>
      </c>
      <c r="F654" s="28" t="s">
        <v>369</v>
      </c>
      <c r="G654" s="28" t="s">
        <v>369</v>
      </c>
      <c r="H654" s="28" t="s">
        <v>207</v>
      </c>
      <c r="I654" s="170" t="s">
        <v>1726</v>
      </c>
      <c r="J654" s="245" t="s">
        <v>1696</v>
      </c>
      <c r="K654" s="232">
        <v>46122.0</v>
      </c>
      <c r="L654" s="28" t="s">
        <v>50</v>
      </c>
      <c r="M654" s="226"/>
      <c r="N654" s="33" t="s">
        <v>271</v>
      </c>
      <c r="O654" s="36" t="s">
        <v>1701</v>
      </c>
      <c r="P654" s="400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</row>
    <row r="655">
      <c r="A655" s="59">
        <v>652.0</v>
      </c>
      <c r="B655" s="398">
        <v>46098.0</v>
      </c>
      <c r="C655" s="26">
        <v>71.0</v>
      </c>
      <c r="D655" s="28" t="s">
        <v>39</v>
      </c>
      <c r="E655" s="28" t="s">
        <v>94</v>
      </c>
      <c r="F655" s="28" t="s">
        <v>369</v>
      </c>
      <c r="G655" s="28" t="s">
        <v>369</v>
      </c>
      <c r="H655" s="28" t="s">
        <v>98</v>
      </c>
      <c r="I655" s="170" t="s">
        <v>1727</v>
      </c>
      <c r="J655" s="170" t="s">
        <v>1728</v>
      </c>
      <c r="K655" s="232">
        <v>46122.0</v>
      </c>
      <c r="L655" s="28" t="s">
        <v>50</v>
      </c>
      <c r="M655" s="226"/>
      <c r="N655" s="33" t="s">
        <v>271</v>
      </c>
      <c r="O655" s="36" t="s">
        <v>1701</v>
      </c>
      <c r="P655" s="400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</row>
    <row r="656">
      <c r="A656" s="23">
        <v>653.0</v>
      </c>
      <c r="B656" s="398">
        <v>46098.0</v>
      </c>
      <c r="C656" s="26">
        <v>71.0</v>
      </c>
      <c r="D656" s="28" t="s">
        <v>39</v>
      </c>
      <c r="E656" s="28" t="s">
        <v>94</v>
      </c>
      <c r="F656" s="28" t="s">
        <v>369</v>
      </c>
      <c r="G656" s="28" t="s">
        <v>369</v>
      </c>
      <c r="H656" s="28" t="s">
        <v>81</v>
      </c>
      <c r="I656" s="245" t="s">
        <v>1698</v>
      </c>
      <c r="J656" s="245" t="s">
        <v>1691</v>
      </c>
      <c r="K656" s="232">
        <v>46122.0</v>
      </c>
      <c r="L656" s="28" t="s">
        <v>76</v>
      </c>
      <c r="M656" s="226"/>
      <c r="N656" s="33" t="s">
        <v>271</v>
      </c>
      <c r="O656" s="36" t="s">
        <v>1701</v>
      </c>
      <c r="P656" s="400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</row>
    <row r="657">
      <c r="A657" s="23">
        <v>654.0</v>
      </c>
      <c r="B657" s="225">
        <v>46092.0</v>
      </c>
      <c r="C657" s="26">
        <v>72.0</v>
      </c>
      <c r="D657" s="28" t="s">
        <v>45</v>
      </c>
      <c r="E657" s="28" t="s">
        <v>40</v>
      </c>
      <c r="F657" s="28" t="s">
        <v>1729</v>
      </c>
      <c r="G657" s="28" t="s">
        <v>1730</v>
      </c>
      <c r="H657" s="28" t="s">
        <v>233</v>
      </c>
      <c r="I657" s="169" t="s">
        <v>1731</v>
      </c>
      <c r="J657" s="36" t="s">
        <v>1732</v>
      </c>
      <c r="K657" s="232">
        <v>46117.0</v>
      </c>
      <c r="L657" s="28" t="s">
        <v>50</v>
      </c>
      <c r="M657" s="226"/>
      <c r="N657" s="33" t="s">
        <v>214</v>
      </c>
      <c r="O657" s="36" t="s">
        <v>1733</v>
      </c>
      <c r="P657" s="4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</row>
    <row r="658">
      <c r="A658" s="23">
        <v>655.0</v>
      </c>
      <c r="B658" s="225">
        <v>46092.0</v>
      </c>
      <c r="C658" s="26">
        <v>72.0</v>
      </c>
      <c r="D658" s="28" t="s">
        <v>45</v>
      </c>
      <c r="E658" s="28" t="s">
        <v>40</v>
      </c>
      <c r="F658" s="28" t="s">
        <v>1729</v>
      </c>
      <c r="G658" s="28" t="s">
        <v>1730</v>
      </c>
      <c r="H658" s="28" t="s">
        <v>43</v>
      </c>
      <c r="I658" s="240" t="s">
        <v>1734</v>
      </c>
      <c r="J658" s="36" t="s">
        <v>1735</v>
      </c>
      <c r="K658" s="232">
        <v>46117.0</v>
      </c>
      <c r="L658" s="28" t="s">
        <v>50</v>
      </c>
      <c r="M658" s="226"/>
      <c r="N658" s="33" t="s">
        <v>214</v>
      </c>
      <c r="O658" s="36" t="s">
        <v>1733</v>
      </c>
      <c r="P658" s="4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</row>
    <row r="659">
      <c r="A659" s="23">
        <v>656.0</v>
      </c>
      <c r="B659" s="225">
        <v>46092.0</v>
      </c>
      <c r="C659" s="26">
        <v>72.0</v>
      </c>
      <c r="D659" s="28" t="s">
        <v>45</v>
      </c>
      <c r="E659" s="28" t="s">
        <v>40</v>
      </c>
      <c r="F659" s="28" t="s">
        <v>1729</v>
      </c>
      <c r="G659" s="28" t="s">
        <v>1730</v>
      </c>
      <c r="H659" s="28" t="s">
        <v>207</v>
      </c>
      <c r="I659" s="33" t="s">
        <v>1736</v>
      </c>
      <c r="J659" s="36" t="s">
        <v>878</v>
      </c>
      <c r="K659" s="232">
        <v>46117.0</v>
      </c>
      <c r="L659" s="28" t="s">
        <v>50</v>
      </c>
      <c r="M659" s="226"/>
      <c r="N659" s="33" t="s">
        <v>214</v>
      </c>
      <c r="O659" s="36" t="s">
        <v>1733</v>
      </c>
      <c r="P659" s="4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</row>
    <row r="660">
      <c r="A660" s="59">
        <v>657.0</v>
      </c>
      <c r="B660" s="225">
        <v>46092.0</v>
      </c>
      <c r="C660" s="26">
        <v>72.0</v>
      </c>
      <c r="D660" s="28" t="s">
        <v>45</v>
      </c>
      <c r="E660" s="28" t="s">
        <v>40</v>
      </c>
      <c r="F660" s="28" t="s">
        <v>1729</v>
      </c>
      <c r="G660" s="28" t="s">
        <v>1730</v>
      </c>
      <c r="H660" s="28" t="s">
        <v>98</v>
      </c>
      <c r="I660" s="240" t="s">
        <v>1737</v>
      </c>
      <c r="J660" s="36" t="s">
        <v>1738</v>
      </c>
      <c r="K660" s="232">
        <v>46117.0</v>
      </c>
      <c r="L660" s="28" t="s">
        <v>50</v>
      </c>
      <c r="M660" s="226"/>
      <c r="N660" s="33" t="s">
        <v>214</v>
      </c>
      <c r="O660" s="36" t="s">
        <v>1733</v>
      </c>
      <c r="P660" s="4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</row>
    <row r="661">
      <c r="A661" s="23">
        <v>658.0</v>
      </c>
      <c r="B661" s="225">
        <v>46092.0</v>
      </c>
      <c r="C661" s="26">
        <v>72.0</v>
      </c>
      <c r="D661" s="28" t="s">
        <v>45</v>
      </c>
      <c r="E661" s="28" t="s">
        <v>40</v>
      </c>
      <c r="F661" s="28" t="s">
        <v>1729</v>
      </c>
      <c r="G661" s="28" t="s">
        <v>1730</v>
      </c>
      <c r="H661" s="28" t="s">
        <v>207</v>
      </c>
      <c r="I661" s="33" t="s">
        <v>1739</v>
      </c>
      <c r="J661" s="36" t="s">
        <v>1367</v>
      </c>
      <c r="K661" s="232">
        <v>46117.0</v>
      </c>
      <c r="L661" s="28" t="s">
        <v>50</v>
      </c>
      <c r="M661" s="226"/>
      <c r="N661" s="33" t="s">
        <v>214</v>
      </c>
      <c r="O661" s="36" t="s">
        <v>1733</v>
      </c>
      <c r="P661" s="4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</row>
    <row r="662">
      <c r="A662" s="23">
        <v>659.0</v>
      </c>
      <c r="B662" s="225">
        <v>46092.0</v>
      </c>
      <c r="C662" s="26">
        <v>72.0</v>
      </c>
      <c r="D662" s="28" t="s">
        <v>45</v>
      </c>
      <c r="E662" s="28" t="s">
        <v>40</v>
      </c>
      <c r="F662" s="28" t="s">
        <v>1729</v>
      </c>
      <c r="G662" s="28" t="s">
        <v>1730</v>
      </c>
      <c r="H662" s="28" t="s">
        <v>98</v>
      </c>
      <c r="I662" s="240" t="s">
        <v>1740</v>
      </c>
      <c r="J662" s="36" t="s">
        <v>1741</v>
      </c>
      <c r="K662" s="232">
        <v>46117.0</v>
      </c>
      <c r="L662" s="28" t="s">
        <v>50</v>
      </c>
      <c r="M662" s="226"/>
      <c r="N662" s="33" t="s">
        <v>214</v>
      </c>
      <c r="O662" s="36" t="s">
        <v>1733</v>
      </c>
      <c r="P662" s="4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</row>
    <row r="663">
      <c r="A663" s="23">
        <v>660.0</v>
      </c>
      <c r="B663" s="225">
        <v>46092.0</v>
      </c>
      <c r="C663" s="26">
        <v>72.0</v>
      </c>
      <c r="D663" s="28" t="s">
        <v>45</v>
      </c>
      <c r="E663" s="28" t="s">
        <v>40</v>
      </c>
      <c r="F663" s="28" t="s">
        <v>1729</v>
      </c>
      <c r="G663" s="28" t="s">
        <v>1730</v>
      </c>
      <c r="H663" s="28" t="s">
        <v>207</v>
      </c>
      <c r="I663" s="33" t="s">
        <v>1742</v>
      </c>
      <c r="J663" s="36" t="s">
        <v>878</v>
      </c>
      <c r="K663" s="232">
        <v>46117.0</v>
      </c>
      <c r="L663" s="28" t="s">
        <v>50</v>
      </c>
      <c r="M663" s="226"/>
      <c r="N663" s="33" t="s">
        <v>214</v>
      </c>
      <c r="O663" s="36" t="s">
        <v>1733</v>
      </c>
      <c r="P663" s="4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</row>
    <row r="664">
      <c r="A664" s="23">
        <v>661.0</v>
      </c>
      <c r="B664" s="225">
        <v>46092.0</v>
      </c>
      <c r="C664" s="26">
        <v>72.0</v>
      </c>
      <c r="D664" s="28" t="s">
        <v>45</v>
      </c>
      <c r="E664" s="28" t="s">
        <v>40</v>
      </c>
      <c r="F664" s="28" t="s">
        <v>1729</v>
      </c>
      <c r="G664" s="28" t="s">
        <v>1730</v>
      </c>
      <c r="H664" s="28" t="s">
        <v>98</v>
      </c>
      <c r="I664" s="33" t="s">
        <v>1743</v>
      </c>
      <c r="J664" s="36" t="s">
        <v>1744</v>
      </c>
      <c r="K664" s="232">
        <v>46117.0</v>
      </c>
      <c r="L664" s="28" t="s">
        <v>50</v>
      </c>
      <c r="M664" s="226"/>
      <c r="N664" s="33" t="s">
        <v>214</v>
      </c>
      <c r="O664" s="36" t="s">
        <v>1733</v>
      </c>
      <c r="P664" s="4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</row>
    <row r="665">
      <c r="A665" s="59">
        <v>662.0</v>
      </c>
      <c r="B665" s="225">
        <v>46092.0</v>
      </c>
      <c r="C665" s="26">
        <v>72.0</v>
      </c>
      <c r="D665" s="28" t="s">
        <v>45</v>
      </c>
      <c r="E665" s="28" t="s">
        <v>40</v>
      </c>
      <c r="F665" s="28" t="s">
        <v>1729</v>
      </c>
      <c r="G665" s="28" t="s">
        <v>1730</v>
      </c>
      <c r="H665" s="28" t="s">
        <v>87</v>
      </c>
      <c r="I665" s="33" t="s">
        <v>1745</v>
      </c>
      <c r="J665" s="36" t="s">
        <v>1369</v>
      </c>
      <c r="K665" s="232">
        <v>46117.0</v>
      </c>
      <c r="L665" s="28" t="s">
        <v>50</v>
      </c>
      <c r="M665" s="226"/>
      <c r="N665" s="33" t="s">
        <v>214</v>
      </c>
      <c r="O665" s="36" t="s">
        <v>1733</v>
      </c>
      <c r="P665" s="4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</row>
    <row r="666">
      <c r="A666" s="23">
        <v>663.0</v>
      </c>
      <c r="B666" s="225">
        <v>46092.0</v>
      </c>
      <c r="C666" s="26">
        <v>72.0</v>
      </c>
      <c r="D666" s="28" t="s">
        <v>45</v>
      </c>
      <c r="E666" s="28" t="s">
        <v>40</v>
      </c>
      <c r="F666" s="28" t="s">
        <v>1729</v>
      </c>
      <c r="G666" s="28" t="s">
        <v>1730</v>
      </c>
      <c r="H666" s="28" t="s">
        <v>98</v>
      </c>
      <c r="I666" s="33" t="s">
        <v>1746</v>
      </c>
      <c r="J666" s="36" t="s">
        <v>1747</v>
      </c>
      <c r="K666" s="232">
        <v>46117.0</v>
      </c>
      <c r="L666" s="28" t="s">
        <v>50</v>
      </c>
      <c r="M666" s="226"/>
      <c r="N666" s="33" t="s">
        <v>214</v>
      </c>
      <c r="O666" s="36" t="s">
        <v>1733</v>
      </c>
      <c r="P666" s="4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</row>
    <row r="667">
      <c r="A667" s="23">
        <v>664.0</v>
      </c>
      <c r="B667" s="225">
        <v>46092.0</v>
      </c>
      <c r="C667" s="26">
        <v>72.0</v>
      </c>
      <c r="D667" s="28" t="s">
        <v>45</v>
      </c>
      <c r="E667" s="28" t="s">
        <v>40</v>
      </c>
      <c r="F667" s="28" t="s">
        <v>1729</v>
      </c>
      <c r="G667" s="28" t="s">
        <v>1730</v>
      </c>
      <c r="H667" s="28" t="s">
        <v>87</v>
      </c>
      <c r="I667" s="33" t="s">
        <v>1748</v>
      </c>
      <c r="J667" s="36" t="s">
        <v>1749</v>
      </c>
      <c r="K667" s="232">
        <v>46117.0</v>
      </c>
      <c r="L667" s="28" t="s">
        <v>50</v>
      </c>
      <c r="M667" s="226"/>
      <c r="N667" s="33" t="s">
        <v>214</v>
      </c>
      <c r="O667" s="36" t="s">
        <v>1733</v>
      </c>
      <c r="P667" s="4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</row>
    <row r="668">
      <c r="A668" s="23">
        <v>665.0</v>
      </c>
      <c r="B668" s="225">
        <v>46092.0</v>
      </c>
      <c r="C668" s="26">
        <v>72.0</v>
      </c>
      <c r="D668" s="28" t="s">
        <v>45</v>
      </c>
      <c r="E668" s="28" t="s">
        <v>40</v>
      </c>
      <c r="F668" s="28" t="s">
        <v>1729</v>
      </c>
      <c r="G668" s="28" t="s">
        <v>1730</v>
      </c>
      <c r="H668" s="28" t="s">
        <v>75</v>
      </c>
      <c r="I668" s="33" t="s">
        <v>1750</v>
      </c>
      <c r="J668" s="36" t="s">
        <v>968</v>
      </c>
      <c r="K668" s="232">
        <v>46117.0</v>
      </c>
      <c r="L668" s="28" t="s">
        <v>50</v>
      </c>
      <c r="M668" s="23" t="s">
        <v>1751</v>
      </c>
      <c r="N668" s="33" t="s">
        <v>214</v>
      </c>
      <c r="O668" s="36" t="s">
        <v>1733</v>
      </c>
      <c r="P668" s="4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</row>
    <row r="669">
      <c r="A669" s="23">
        <v>666.0</v>
      </c>
      <c r="B669" s="225">
        <v>46092.0</v>
      </c>
      <c r="C669" s="26">
        <v>72.0</v>
      </c>
      <c r="D669" s="28" t="s">
        <v>45</v>
      </c>
      <c r="E669" s="28" t="s">
        <v>40</v>
      </c>
      <c r="F669" s="28" t="s">
        <v>1729</v>
      </c>
      <c r="G669" s="28" t="s">
        <v>1730</v>
      </c>
      <c r="H669" s="28" t="s">
        <v>87</v>
      </c>
      <c r="I669" s="240" t="s">
        <v>1752</v>
      </c>
      <c r="J669" s="36" t="s">
        <v>1753</v>
      </c>
      <c r="K669" s="232">
        <v>46117.0</v>
      </c>
      <c r="L669" s="28" t="s">
        <v>50</v>
      </c>
      <c r="M669" s="226"/>
      <c r="N669" s="33" t="s">
        <v>214</v>
      </c>
      <c r="O669" s="36" t="s">
        <v>1733</v>
      </c>
      <c r="P669" s="4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</row>
    <row r="670">
      <c r="A670" s="59">
        <v>667.0</v>
      </c>
      <c r="B670" s="225">
        <v>46092.0</v>
      </c>
      <c r="C670" s="26">
        <v>72.0</v>
      </c>
      <c r="D670" s="28" t="s">
        <v>45</v>
      </c>
      <c r="E670" s="28" t="s">
        <v>40</v>
      </c>
      <c r="F670" s="28" t="s">
        <v>1729</v>
      </c>
      <c r="G670" s="28" t="s">
        <v>1730</v>
      </c>
      <c r="H670" s="28" t="s">
        <v>87</v>
      </c>
      <c r="I670" s="33" t="s">
        <v>1754</v>
      </c>
      <c r="J670" s="36" t="s">
        <v>981</v>
      </c>
      <c r="K670" s="232">
        <v>46117.0</v>
      </c>
      <c r="L670" s="28" t="s">
        <v>50</v>
      </c>
      <c r="M670" s="226"/>
      <c r="N670" s="33" t="s">
        <v>214</v>
      </c>
      <c r="O670" s="36" t="s">
        <v>1733</v>
      </c>
      <c r="P670" s="4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</row>
    <row r="671">
      <c r="A671" s="23">
        <v>668.0</v>
      </c>
      <c r="B671" s="225">
        <v>46092.0</v>
      </c>
      <c r="C671" s="26">
        <v>73.0</v>
      </c>
      <c r="D671" s="28" t="s">
        <v>111</v>
      </c>
      <c r="E671" s="28" t="s">
        <v>40</v>
      </c>
      <c r="F671" s="28" t="s">
        <v>1729</v>
      </c>
      <c r="G671" s="28" t="s">
        <v>1730</v>
      </c>
      <c r="H671" s="28" t="s">
        <v>81</v>
      </c>
      <c r="I671" s="169" t="s">
        <v>997</v>
      </c>
      <c r="J671" s="245" t="s">
        <v>1755</v>
      </c>
      <c r="K671" s="232">
        <v>46122.0</v>
      </c>
      <c r="L671" s="28" t="s">
        <v>76</v>
      </c>
      <c r="M671" s="226"/>
      <c r="N671" s="33" t="s">
        <v>214</v>
      </c>
      <c r="O671" s="36" t="s">
        <v>1756</v>
      </c>
      <c r="P671" s="4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</row>
    <row r="672">
      <c r="A672" s="23">
        <v>669.0</v>
      </c>
      <c r="B672" s="225">
        <v>46092.0</v>
      </c>
      <c r="C672" s="26">
        <v>73.0</v>
      </c>
      <c r="D672" s="28" t="s">
        <v>111</v>
      </c>
      <c r="E672" s="28" t="s">
        <v>40</v>
      </c>
      <c r="F672" s="28" t="s">
        <v>1729</v>
      </c>
      <c r="G672" s="28" t="s">
        <v>1730</v>
      </c>
      <c r="H672" s="28" t="s">
        <v>75</v>
      </c>
      <c r="I672" s="33" t="s">
        <v>1757</v>
      </c>
      <c r="J672" s="245" t="s">
        <v>1758</v>
      </c>
      <c r="K672" s="232">
        <v>46122.0</v>
      </c>
      <c r="L672" s="28" t="s">
        <v>76</v>
      </c>
      <c r="M672" s="226"/>
      <c r="N672" s="33" t="s">
        <v>214</v>
      </c>
      <c r="O672" s="36" t="s">
        <v>1756</v>
      </c>
      <c r="P672" s="4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</row>
    <row r="673">
      <c r="A673" s="23">
        <v>670.0</v>
      </c>
      <c r="B673" s="225">
        <v>46092.0</v>
      </c>
      <c r="C673" s="26">
        <v>73.0</v>
      </c>
      <c r="D673" s="28" t="s">
        <v>111</v>
      </c>
      <c r="E673" s="28" t="s">
        <v>40</v>
      </c>
      <c r="F673" s="28" t="s">
        <v>1729</v>
      </c>
      <c r="G673" s="28" t="s">
        <v>1730</v>
      </c>
      <c r="H673" s="28" t="s">
        <v>75</v>
      </c>
      <c r="I673" s="33" t="s">
        <v>1759</v>
      </c>
      <c r="J673" s="36" t="s">
        <v>1760</v>
      </c>
      <c r="K673" s="232">
        <v>46122.0</v>
      </c>
      <c r="L673" s="28" t="s">
        <v>76</v>
      </c>
      <c r="M673" s="226"/>
      <c r="N673" s="33" t="s">
        <v>214</v>
      </c>
      <c r="O673" s="36" t="s">
        <v>1756</v>
      </c>
      <c r="P673" s="4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</row>
    <row r="674">
      <c r="A674" s="23">
        <v>671.0</v>
      </c>
      <c r="B674" s="225">
        <v>46092.0</v>
      </c>
      <c r="C674" s="26">
        <v>73.0</v>
      </c>
      <c r="D674" s="28" t="s">
        <v>111</v>
      </c>
      <c r="E674" s="28" t="s">
        <v>40</v>
      </c>
      <c r="F674" s="28" t="s">
        <v>1729</v>
      </c>
      <c r="G674" s="28" t="s">
        <v>1730</v>
      </c>
      <c r="H674" s="28" t="s">
        <v>87</v>
      </c>
      <c r="I674" s="33" t="s">
        <v>1384</v>
      </c>
      <c r="J674" s="36" t="s">
        <v>1761</v>
      </c>
      <c r="K674" s="232">
        <v>46122.0</v>
      </c>
      <c r="L674" s="28" t="s">
        <v>50</v>
      </c>
      <c r="M674" s="226"/>
      <c r="N674" s="33" t="s">
        <v>214</v>
      </c>
      <c r="O674" s="36" t="s">
        <v>1756</v>
      </c>
      <c r="P674" s="4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</row>
    <row r="675">
      <c r="A675" s="59">
        <v>672.0</v>
      </c>
      <c r="B675" s="225">
        <v>46092.0</v>
      </c>
      <c r="C675" s="26">
        <v>73.0</v>
      </c>
      <c r="D675" s="28" t="s">
        <v>111</v>
      </c>
      <c r="E675" s="28" t="s">
        <v>40</v>
      </c>
      <c r="F675" s="28" t="s">
        <v>1729</v>
      </c>
      <c r="G675" s="28" t="s">
        <v>1730</v>
      </c>
      <c r="H675" s="28" t="s">
        <v>87</v>
      </c>
      <c r="I675" s="33" t="s">
        <v>1762</v>
      </c>
      <c r="J675" s="36" t="s">
        <v>1763</v>
      </c>
      <c r="K675" s="232">
        <v>46122.0</v>
      </c>
      <c r="L675" s="28" t="s">
        <v>76</v>
      </c>
      <c r="M675" s="226"/>
      <c r="N675" s="33" t="s">
        <v>214</v>
      </c>
      <c r="O675" s="36" t="s">
        <v>1756</v>
      </c>
      <c r="P675" s="4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</row>
    <row r="676">
      <c r="A676" s="23">
        <v>673.0</v>
      </c>
      <c r="B676" s="225">
        <v>46092.0</v>
      </c>
      <c r="C676" s="26">
        <v>73.0</v>
      </c>
      <c r="D676" s="28" t="s">
        <v>111</v>
      </c>
      <c r="E676" s="28" t="s">
        <v>40</v>
      </c>
      <c r="F676" s="28" t="s">
        <v>1729</v>
      </c>
      <c r="G676" s="28" t="s">
        <v>1730</v>
      </c>
      <c r="H676" s="28" t="s">
        <v>87</v>
      </c>
      <c r="I676" s="33" t="s">
        <v>1764</v>
      </c>
      <c r="J676" s="36" t="s">
        <v>994</v>
      </c>
      <c r="K676" s="232">
        <v>46122.0</v>
      </c>
      <c r="L676" s="28" t="s">
        <v>50</v>
      </c>
      <c r="M676" s="226"/>
      <c r="N676" s="33" t="s">
        <v>214</v>
      </c>
      <c r="O676" s="36" t="s">
        <v>1756</v>
      </c>
      <c r="P676" s="4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</row>
    <row r="677">
      <c r="A677" s="23">
        <v>674.0</v>
      </c>
      <c r="B677" s="225">
        <v>46092.0</v>
      </c>
      <c r="C677" s="26">
        <v>73.0</v>
      </c>
      <c r="D677" s="28" t="s">
        <v>111</v>
      </c>
      <c r="E677" s="28" t="s">
        <v>40</v>
      </c>
      <c r="F677" s="28" t="s">
        <v>1729</v>
      </c>
      <c r="G677" s="28" t="s">
        <v>1730</v>
      </c>
      <c r="H677" s="28" t="s">
        <v>75</v>
      </c>
      <c r="I677" s="33" t="s">
        <v>1765</v>
      </c>
      <c r="J677" s="36" t="s">
        <v>1766</v>
      </c>
      <c r="K677" s="232">
        <v>46122.0</v>
      </c>
      <c r="L677" s="28" t="s">
        <v>76</v>
      </c>
      <c r="M677" s="226"/>
      <c r="N677" s="33" t="s">
        <v>214</v>
      </c>
      <c r="O677" s="36" t="s">
        <v>1756</v>
      </c>
      <c r="P677" s="4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</row>
    <row r="678">
      <c r="A678" s="23">
        <v>675.0</v>
      </c>
      <c r="B678" s="225">
        <v>46092.0</v>
      </c>
      <c r="C678" s="26">
        <v>73.0</v>
      </c>
      <c r="D678" s="28" t="s">
        <v>111</v>
      </c>
      <c r="E678" s="28" t="s">
        <v>40</v>
      </c>
      <c r="F678" s="28" t="s">
        <v>1729</v>
      </c>
      <c r="G678" s="28" t="s">
        <v>1730</v>
      </c>
      <c r="H678" s="28" t="s">
        <v>87</v>
      </c>
      <c r="I678" s="33" t="s">
        <v>1767</v>
      </c>
      <c r="J678" s="36" t="s">
        <v>1020</v>
      </c>
      <c r="K678" s="232">
        <v>46122.0</v>
      </c>
      <c r="L678" s="28" t="s">
        <v>50</v>
      </c>
      <c r="M678" s="226"/>
      <c r="N678" s="33" t="s">
        <v>214</v>
      </c>
      <c r="O678" s="36" t="s">
        <v>1756</v>
      </c>
      <c r="P678" s="4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</row>
    <row r="679">
      <c r="A679" s="23">
        <v>676.0</v>
      </c>
      <c r="B679" s="225">
        <v>46092.0</v>
      </c>
      <c r="C679" s="26">
        <v>73.0</v>
      </c>
      <c r="D679" s="28" t="s">
        <v>111</v>
      </c>
      <c r="E679" s="28" t="s">
        <v>40</v>
      </c>
      <c r="F679" s="28" t="s">
        <v>1729</v>
      </c>
      <c r="G679" s="28" t="s">
        <v>1730</v>
      </c>
      <c r="H679" s="28" t="s">
        <v>87</v>
      </c>
      <c r="I679" s="33" t="s">
        <v>1015</v>
      </c>
      <c r="J679" s="36" t="s">
        <v>1016</v>
      </c>
      <c r="K679" s="232">
        <v>46122.0</v>
      </c>
      <c r="L679" s="28" t="s">
        <v>76</v>
      </c>
      <c r="M679" s="226"/>
      <c r="N679" s="33" t="s">
        <v>214</v>
      </c>
      <c r="O679" s="36" t="s">
        <v>1756</v>
      </c>
      <c r="P679" s="4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</row>
    <row r="680">
      <c r="A680" s="59">
        <v>677.0</v>
      </c>
      <c r="B680" s="225">
        <v>46092.0</v>
      </c>
      <c r="C680" s="26">
        <v>73.0</v>
      </c>
      <c r="D680" s="28" t="s">
        <v>111</v>
      </c>
      <c r="E680" s="28" t="s">
        <v>40</v>
      </c>
      <c r="F680" s="28" t="s">
        <v>1729</v>
      </c>
      <c r="G680" s="28" t="s">
        <v>1730</v>
      </c>
      <c r="H680" s="28" t="s">
        <v>87</v>
      </c>
      <c r="I680" s="33" t="s">
        <v>1768</v>
      </c>
      <c r="J680" s="36" t="s">
        <v>1769</v>
      </c>
      <c r="K680" s="232">
        <v>46122.0</v>
      </c>
      <c r="L680" s="28" t="s">
        <v>76</v>
      </c>
      <c r="M680" s="226"/>
      <c r="N680" s="33" t="s">
        <v>214</v>
      </c>
      <c r="O680" s="36" t="s">
        <v>1756</v>
      </c>
      <c r="P680" s="4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</row>
    <row r="681">
      <c r="A681" s="23">
        <v>678.0</v>
      </c>
      <c r="B681" s="225">
        <v>46092.0</v>
      </c>
      <c r="C681" s="26">
        <v>73.0</v>
      </c>
      <c r="D681" s="28" t="s">
        <v>111</v>
      </c>
      <c r="E681" s="28" t="s">
        <v>40</v>
      </c>
      <c r="F681" s="28" t="s">
        <v>1729</v>
      </c>
      <c r="G681" s="28" t="s">
        <v>1730</v>
      </c>
      <c r="H681" s="28" t="s">
        <v>81</v>
      </c>
      <c r="I681" s="33" t="s">
        <v>337</v>
      </c>
      <c r="J681" s="36" t="s">
        <v>339</v>
      </c>
      <c r="K681" s="232">
        <v>46122.0</v>
      </c>
      <c r="L681" s="28" t="s">
        <v>50</v>
      </c>
      <c r="M681" s="226"/>
      <c r="N681" s="33" t="s">
        <v>214</v>
      </c>
      <c r="O681" s="36" t="s">
        <v>1756</v>
      </c>
      <c r="P681" s="4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</row>
    <row r="682">
      <c r="A682" s="23">
        <v>679.0</v>
      </c>
      <c r="B682" s="225">
        <v>46092.0</v>
      </c>
      <c r="C682" s="26">
        <v>73.0</v>
      </c>
      <c r="D682" s="28" t="s">
        <v>111</v>
      </c>
      <c r="E682" s="28" t="s">
        <v>40</v>
      </c>
      <c r="F682" s="28" t="s">
        <v>1729</v>
      </c>
      <c r="G682" s="28" t="s">
        <v>1730</v>
      </c>
      <c r="H682" s="28" t="s">
        <v>87</v>
      </c>
      <c r="I682" s="240" t="s">
        <v>1017</v>
      </c>
      <c r="J682" s="36" t="s">
        <v>409</v>
      </c>
      <c r="K682" s="232">
        <v>46122.0</v>
      </c>
      <c r="L682" s="28" t="s">
        <v>50</v>
      </c>
      <c r="M682" s="226"/>
      <c r="N682" s="33" t="s">
        <v>214</v>
      </c>
      <c r="O682" s="36" t="s">
        <v>1756</v>
      </c>
      <c r="P682" s="4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</row>
    <row r="683">
      <c r="A683" s="23">
        <v>680.0</v>
      </c>
      <c r="B683" s="225">
        <v>46092.0</v>
      </c>
      <c r="C683" s="26">
        <v>73.0</v>
      </c>
      <c r="D683" s="28" t="s">
        <v>111</v>
      </c>
      <c r="E683" s="28" t="s">
        <v>40</v>
      </c>
      <c r="F683" s="28" t="s">
        <v>1729</v>
      </c>
      <c r="G683" s="28" t="s">
        <v>1730</v>
      </c>
      <c r="H683" s="28" t="s">
        <v>81</v>
      </c>
      <c r="I683" s="240" t="s">
        <v>1770</v>
      </c>
      <c r="J683" s="36" t="s">
        <v>1766</v>
      </c>
      <c r="K683" s="232">
        <v>46122.0</v>
      </c>
      <c r="L683" s="28" t="s">
        <v>50</v>
      </c>
      <c r="M683" s="226"/>
      <c r="N683" s="33" t="s">
        <v>214</v>
      </c>
      <c r="O683" s="36" t="s">
        <v>1756</v>
      </c>
      <c r="P683" s="4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</row>
    <row r="684">
      <c r="A684" s="23">
        <v>681.0</v>
      </c>
      <c r="B684" s="225">
        <v>46085.0</v>
      </c>
      <c r="C684" s="26">
        <v>74.0</v>
      </c>
      <c r="D684" s="28" t="s">
        <v>45</v>
      </c>
      <c r="E684" s="28" t="s">
        <v>40</v>
      </c>
      <c r="F684" s="28" t="s">
        <v>320</v>
      </c>
      <c r="G684" s="28" t="s">
        <v>320</v>
      </c>
      <c r="H684" s="28" t="s">
        <v>43</v>
      </c>
      <c r="I684" s="169" t="s">
        <v>1771</v>
      </c>
      <c r="J684" s="245" t="s">
        <v>1772</v>
      </c>
      <c r="K684" s="260">
        <v>46085.0</v>
      </c>
      <c r="L684" s="28" t="s">
        <v>50</v>
      </c>
      <c r="M684" s="226"/>
      <c r="N684" s="403" t="s">
        <v>287</v>
      </c>
      <c r="O684" s="36" t="s">
        <v>425</v>
      </c>
      <c r="P684" s="340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</row>
    <row r="685">
      <c r="A685" s="59">
        <v>682.0</v>
      </c>
      <c r="B685" s="225">
        <v>46085.0</v>
      </c>
      <c r="C685" s="26">
        <v>74.0</v>
      </c>
      <c r="D685" s="28" t="s">
        <v>45</v>
      </c>
      <c r="E685" s="28" t="s">
        <v>40</v>
      </c>
      <c r="F685" s="28" t="s">
        <v>320</v>
      </c>
      <c r="G685" s="28" t="s">
        <v>320</v>
      </c>
      <c r="H685" s="28" t="s">
        <v>75</v>
      </c>
      <c r="I685" s="169" t="s">
        <v>1773</v>
      </c>
      <c r="J685" s="245" t="s">
        <v>1774</v>
      </c>
      <c r="K685" s="260">
        <v>46108.0</v>
      </c>
      <c r="L685" s="28" t="s">
        <v>50</v>
      </c>
      <c r="M685" s="226"/>
      <c r="N685" s="403" t="s">
        <v>287</v>
      </c>
      <c r="O685" s="36" t="s">
        <v>425</v>
      </c>
      <c r="P685" s="340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</row>
    <row r="686">
      <c r="A686" s="23">
        <v>683.0</v>
      </c>
      <c r="B686" s="225">
        <v>46085.0</v>
      </c>
      <c r="C686" s="26">
        <v>74.0</v>
      </c>
      <c r="D686" s="28" t="s">
        <v>45</v>
      </c>
      <c r="E686" s="28" t="s">
        <v>40</v>
      </c>
      <c r="F686" s="28" t="s">
        <v>320</v>
      </c>
      <c r="G686" s="28" t="s">
        <v>320</v>
      </c>
      <c r="H686" s="28" t="s">
        <v>75</v>
      </c>
      <c r="I686" s="169" t="s">
        <v>1775</v>
      </c>
      <c r="J686" s="245" t="s">
        <v>1776</v>
      </c>
      <c r="K686" s="260">
        <v>46108.0</v>
      </c>
      <c r="L686" s="28" t="s">
        <v>50</v>
      </c>
      <c r="M686" s="226"/>
      <c r="N686" s="403" t="s">
        <v>287</v>
      </c>
      <c r="O686" s="36" t="s">
        <v>425</v>
      </c>
      <c r="P686" s="340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</row>
    <row r="687">
      <c r="A687" s="23">
        <v>684.0</v>
      </c>
      <c r="B687" s="225">
        <v>46085.0</v>
      </c>
      <c r="C687" s="26">
        <v>74.0</v>
      </c>
      <c r="D687" s="28" t="s">
        <v>45</v>
      </c>
      <c r="E687" s="28" t="s">
        <v>40</v>
      </c>
      <c r="F687" s="28" t="s">
        <v>320</v>
      </c>
      <c r="G687" s="28" t="s">
        <v>320</v>
      </c>
      <c r="H687" s="28" t="s">
        <v>194</v>
      </c>
      <c r="I687" s="169" t="s">
        <v>1777</v>
      </c>
      <c r="J687" s="245" t="s">
        <v>1778</v>
      </c>
      <c r="K687" s="260">
        <v>46085.0</v>
      </c>
      <c r="L687" s="28" t="s">
        <v>50</v>
      </c>
      <c r="M687" s="226"/>
      <c r="N687" s="403" t="s">
        <v>287</v>
      </c>
      <c r="O687" s="36" t="s">
        <v>425</v>
      </c>
      <c r="P687" s="340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</row>
    <row r="688">
      <c r="A688" s="23">
        <v>685.0</v>
      </c>
      <c r="B688" s="225">
        <v>46085.0</v>
      </c>
      <c r="C688" s="26">
        <v>74.0</v>
      </c>
      <c r="D688" s="28" t="s">
        <v>45</v>
      </c>
      <c r="E688" s="28" t="s">
        <v>40</v>
      </c>
      <c r="F688" s="28" t="s">
        <v>320</v>
      </c>
      <c r="G688" s="28" t="s">
        <v>320</v>
      </c>
      <c r="H688" s="28" t="s">
        <v>75</v>
      </c>
      <c r="I688" s="169" t="s">
        <v>1779</v>
      </c>
      <c r="J688" s="245" t="s">
        <v>1780</v>
      </c>
      <c r="K688" s="260">
        <v>46108.0</v>
      </c>
      <c r="L688" s="28" t="s">
        <v>50</v>
      </c>
      <c r="M688" s="226"/>
      <c r="N688" s="403" t="s">
        <v>287</v>
      </c>
      <c r="O688" s="36" t="s">
        <v>425</v>
      </c>
      <c r="P688" s="340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</row>
    <row r="689">
      <c r="A689" s="23">
        <v>686.0</v>
      </c>
      <c r="B689" s="225">
        <v>46085.0</v>
      </c>
      <c r="C689" s="26">
        <v>74.0</v>
      </c>
      <c r="D689" s="28" t="s">
        <v>45</v>
      </c>
      <c r="E689" s="28" t="s">
        <v>40</v>
      </c>
      <c r="F689" s="28" t="s">
        <v>320</v>
      </c>
      <c r="G689" s="28" t="s">
        <v>320</v>
      </c>
      <c r="H689" s="28" t="s">
        <v>75</v>
      </c>
      <c r="I689" s="169" t="s">
        <v>1781</v>
      </c>
      <c r="J689" s="245" t="s">
        <v>1782</v>
      </c>
      <c r="K689" s="260">
        <v>46108.0</v>
      </c>
      <c r="L689" s="28" t="s">
        <v>50</v>
      </c>
      <c r="M689" s="226"/>
      <c r="N689" s="403" t="s">
        <v>287</v>
      </c>
      <c r="O689" s="36" t="s">
        <v>425</v>
      </c>
      <c r="P689" s="340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</row>
    <row r="690">
      <c r="A690" s="59">
        <v>687.0</v>
      </c>
      <c r="B690" s="225">
        <v>46085.0</v>
      </c>
      <c r="C690" s="26">
        <v>74.0</v>
      </c>
      <c r="D690" s="28" t="s">
        <v>45</v>
      </c>
      <c r="E690" s="28" t="s">
        <v>40</v>
      </c>
      <c r="F690" s="28" t="s">
        <v>320</v>
      </c>
      <c r="G690" s="28" t="s">
        <v>320</v>
      </c>
      <c r="H690" s="28" t="s">
        <v>87</v>
      </c>
      <c r="I690" s="169" t="s">
        <v>1783</v>
      </c>
      <c r="J690" s="245" t="s">
        <v>1784</v>
      </c>
      <c r="K690" s="260">
        <v>46108.0</v>
      </c>
      <c r="L690" s="28" t="s">
        <v>50</v>
      </c>
      <c r="M690" s="226"/>
      <c r="N690" s="403" t="s">
        <v>287</v>
      </c>
      <c r="O690" s="36" t="s">
        <v>425</v>
      </c>
      <c r="P690" s="340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</row>
    <row r="691">
      <c r="A691" s="23">
        <v>688.0</v>
      </c>
      <c r="B691" s="225">
        <v>46085.0</v>
      </c>
      <c r="C691" s="26">
        <v>74.0</v>
      </c>
      <c r="D691" s="28" t="s">
        <v>45</v>
      </c>
      <c r="E691" s="28" t="s">
        <v>40</v>
      </c>
      <c r="F691" s="28" t="s">
        <v>320</v>
      </c>
      <c r="G691" s="28" t="s">
        <v>320</v>
      </c>
      <c r="H691" s="28" t="s">
        <v>43</v>
      </c>
      <c r="I691" s="169" t="s">
        <v>736</v>
      </c>
      <c r="J691" s="245" t="s">
        <v>1785</v>
      </c>
      <c r="K691" s="260">
        <v>46108.0</v>
      </c>
      <c r="L691" s="28" t="s">
        <v>50</v>
      </c>
      <c r="M691" s="226"/>
      <c r="N691" s="403" t="s">
        <v>287</v>
      </c>
      <c r="O691" s="36" t="s">
        <v>425</v>
      </c>
      <c r="P691" s="340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</row>
    <row r="692">
      <c r="A692" s="23">
        <v>689.0</v>
      </c>
      <c r="B692" s="225">
        <v>46086.0</v>
      </c>
      <c r="C692" s="26">
        <v>75.0</v>
      </c>
      <c r="D692" s="28" t="s">
        <v>111</v>
      </c>
      <c r="E692" s="28" t="s">
        <v>40</v>
      </c>
      <c r="F692" s="28" t="s">
        <v>320</v>
      </c>
      <c r="G692" s="28" t="s">
        <v>320</v>
      </c>
      <c r="H692" s="28" t="s">
        <v>81</v>
      </c>
      <c r="I692" s="169" t="s">
        <v>1786</v>
      </c>
      <c r="J692" s="245" t="s">
        <v>1249</v>
      </c>
      <c r="K692" s="260">
        <v>46111.0</v>
      </c>
      <c r="L692" s="28" t="s">
        <v>50</v>
      </c>
      <c r="M692" s="226"/>
      <c r="N692" s="403" t="s">
        <v>287</v>
      </c>
      <c r="O692" s="36" t="s">
        <v>215</v>
      </c>
      <c r="P692" s="340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</row>
    <row r="693">
      <c r="A693" s="23">
        <v>690.0</v>
      </c>
      <c r="B693" s="225">
        <v>46086.0</v>
      </c>
      <c r="C693" s="26">
        <v>75.0</v>
      </c>
      <c r="D693" s="28" t="s">
        <v>111</v>
      </c>
      <c r="E693" s="28" t="s">
        <v>40</v>
      </c>
      <c r="F693" s="28" t="s">
        <v>320</v>
      </c>
      <c r="G693" s="28" t="s">
        <v>320</v>
      </c>
      <c r="H693" s="28" t="s">
        <v>87</v>
      </c>
      <c r="I693" s="169" t="s">
        <v>1787</v>
      </c>
      <c r="J693" s="245" t="s">
        <v>1788</v>
      </c>
      <c r="K693" s="260">
        <v>46111.0</v>
      </c>
      <c r="L693" s="28" t="s">
        <v>76</v>
      </c>
      <c r="M693" s="226"/>
      <c r="N693" s="403" t="s">
        <v>287</v>
      </c>
      <c r="O693" s="36" t="s">
        <v>215</v>
      </c>
      <c r="P693" s="340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</row>
    <row r="694">
      <c r="A694" s="23">
        <v>691.0</v>
      </c>
      <c r="B694" s="225">
        <v>46086.0</v>
      </c>
      <c r="C694" s="26">
        <v>75.0</v>
      </c>
      <c r="D694" s="28" t="s">
        <v>111</v>
      </c>
      <c r="E694" s="28" t="s">
        <v>40</v>
      </c>
      <c r="F694" s="28" t="s">
        <v>320</v>
      </c>
      <c r="G694" s="28" t="s">
        <v>320</v>
      </c>
      <c r="H694" s="28" t="s">
        <v>81</v>
      </c>
      <c r="I694" s="169" t="s">
        <v>1789</v>
      </c>
      <c r="J694" s="245" t="s">
        <v>1790</v>
      </c>
      <c r="K694" s="260">
        <v>46111.0</v>
      </c>
      <c r="L694" s="28" t="s">
        <v>76</v>
      </c>
      <c r="M694" s="226"/>
      <c r="N694" s="403" t="s">
        <v>287</v>
      </c>
      <c r="O694" s="36" t="s">
        <v>215</v>
      </c>
      <c r="P694" s="340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</row>
    <row r="695">
      <c r="A695" s="59">
        <v>692.0</v>
      </c>
      <c r="B695" s="225">
        <v>46086.0</v>
      </c>
      <c r="C695" s="26">
        <v>75.0</v>
      </c>
      <c r="D695" s="28" t="s">
        <v>111</v>
      </c>
      <c r="E695" s="28" t="s">
        <v>40</v>
      </c>
      <c r="F695" s="28" t="s">
        <v>320</v>
      </c>
      <c r="G695" s="28" t="s">
        <v>320</v>
      </c>
      <c r="H695" s="28" t="s">
        <v>87</v>
      </c>
      <c r="I695" s="169" t="s">
        <v>1791</v>
      </c>
      <c r="J695" s="245" t="s">
        <v>1792</v>
      </c>
      <c r="K695" s="260">
        <v>46111.0</v>
      </c>
      <c r="L695" s="28" t="s">
        <v>50</v>
      </c>
      <c r="M695" s="226"/>
      <c r="N695" s="403" t="s">
        <v>287</v>
      </c>
      <c r="O695" s="36" t="s">
        <v>215</v>
      </c>
      <c r="P695" s="340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</row>
    <row r="696">
      <c r="A696" s="23">
        <v>693.0</v>
      </c>
      <c r="B696" s="225">
        <v>46086.0</v>
      </c>
      <c r="C696" s="26">
        <v>75.0</v>
      </c>
      <c r="D696" s="28" t="s">
        <v>111</v>
      </c>
      <c r="E696" s="28" t="s">
        <v>40</v>
      </c>
      <c r="F696" s="28" t="s">
        <v>320</v>
      </c>
      <c r="G696" s="28" t="s">
        <v>320</v>
      </c>
      <c r="H696" s="28" t="s">
        <v>75</v>
      </c>
      <c r="I696" s="169" t="s">
        <v>1793</v>
      </c>
      <c r="J696" s="245" t="s">
        <v>1794</v>
      </c>
      <c r="K696" s="260">
        <v>46111.0</v>
      </c>
      <c r="L696" s="28" t="s">
        <v>76</v>
      </c>
      <c r="M696" s="226"/>
      <c r="N696" s="403" t="s">
        <v>287</v>
      </c>
      <c r="O696" s="36" t="s">
        <v>215</v>
      </c>
      <c r="P696" s="340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</row>
    <row r="697">
      <c r="A697" s="23">
        <v>694.0</v>
      </c>
      <c r="B697" s="225">
        <v>46086.0</v>
      </c>
      <c r="C697" s="26">
        <v>75.0</v>
      </c>
      <c r="D697" s="28" t="s">
        <v>111</v>
      </c>
      <c r="E697" s="28" t="s">
        <v>40</v>
      </c>
      <c r="F697" s="28" t="s">
        <v>320</v>
      </c>
      <c r="G697" s="28" t="s">
        <v>320</v>
      </c>
      <c r="H697" s="28" t="s">
        <v>43</v>
      </c>
      <c r="I697" s="169" t="s">
        <v>1795</v>
      </c>
      <c r="J697" s="245" t="s">
        <v>1107</v>
      </c>
      <c r="K697" s="260">
        <v>46111.0</v>
      </c>
      <c r="L697" s="28" t="s">
        <v>50</v>
      </c>
      <c r="M697" s="226"/>
      <c r="N697" s="403" t="s">
        <v>287</v>
      </c>
      <c r="O697" s="36" t="s">
        <v>215</v>
      </c>
      <c r="P697" s="340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</row>
    <row r="698">
      <c r="A698" s="23">
        <v>695.0</v>
      </c>
      <c r="B698" s="225">
        <v>46086.0</v>
      </c>
      <c r="C698" s="26">
        <v>75.0</v>
      </c>
      <c r="D698" s="28" t="s">
        <v>111</v>
      </c>
      <c r="E698" s="28" t="s">
        <v>40</v>
      </c>
      <c r="F698" s="28" t="s">
        <v>320</v>
      </c>
      <c r="G698" s="28" t="s">
        <v>320</v>
      </c>
      <c r="H698" s="28" t="s">
        <v>139</v>
      </c>
      <c r="I698" s="169" t="s">
        <v>1796</v>
      </c>
      <c r="J698" s="245" t="s">
        <v>1797</v>
      </c>
      <c r="K698" s="260">
        <v>46111.0</v>
      </c>
      <c r="L698" s="28" t="s">
        <v>50</v>
      </c>
      <c r="M698" s="226"/>
      <c r="N698" s="403" t="s">
        <v>287</v>
      </c>
      <c r="O698" s="36" t="s">
        <v>215</v>
      </c>
      <c r="P698" s="340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</row>
    <row r="699">
      <c r="A699" s="23">
        <v>696.0</v>
      </c>
      <c r="B699" s="225">
        <v>46086.0</v>
      </c>
      <c r="C699" s="26">
        <v>75.0</v>
      </c>
      <c r="D699" s="28" t="s">
        <v>111</v>
      </c>
      <c r="E699" s="28" t="s">
        <v>40</v>
      </c>
      <c r="F699" s="28" t="s">
        <v>320</v>
      </c>
      <c r="G699" s="28" t="s">
        <v>320</v>
      </c>
      <c r="H699" s="28" t="s">
        <v>75</v>
      </c>
      <c r="I699" s="169" t="s">
        <v>1798</v>
      </c>
      <c r="J699" s="245" t="s">
        <v>1799</v>
      </c>
      <c r="K699" s="260">
        <v>46111.0</v>
      </c>
      <c r="L699" s="28" t="s">
        <v>50</v>
      </c>
      <c r="M699" s="226"/>
      <c r="N699" s="403" t="s">
        <v>287</v>
      </c>
      <c r="O699" s="36" t="s">
        <v>215</v>
      </c>
      <c r="P699" s="340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</row>
    <row r="700">
      <c r="A700" s="59">
        <v>697.0</v>
      </c>
      <c r="B700" s="225">
        <v>46086.0</v>
      </c>
      <c r="C700" s="26">
        <v>75.0</v>
      </c>
      <c r="D700" s="28" t="s">
        <v>111</v>
      </c>
      <c r="E700" s="28" t="s">
        <v>40</v>
      </c>
      <c r="F700" s="28" t="s">
        <v>320</v>
      </c>
      <c r="G700" s="28" t="s">
        <v>320</v>
      </c>
      <c r="H700" s="28" t="s">
        <v>87</v>
      </c>
      <c r="I700" s="169" t="s">
        <v>1800</v>
      </c>
      <c r="J700" s="245" t="s">
        <v>1801</v>
      </c>
      <c r="K700" s="260">
        <v>46111.0</v>
      </c>
      <c r="L700" s="28" t="s">
        <v>50</v>
      </c>
      <c r="M700" s="226"/>
      <c r="N700" s="403" t="s">
        <v>287</v>
      </c>
      <c r="O700" s="36" t="s">
        <v>215</v>
      </c>
      <c r="P700" s="340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</row>
    <row r="701">
      <c r="A701" s="23">
        <v>698.0</v>
      </c>
      <c r="B701" s="225">
        <v>46086.0</v>
      </c>
      <c r="C701" s="26">
        <v>75.0</v>
      </c>
      <c r="D701" s="28" t="s">
        <v>111</v>
      </c>
      <c r="E701" s="28" t="s">
        <v>40</v>
      </c>
      <c r="F701" s="28" t="s">
        <v>320</v>
      </c>
      <c r="G701" s="28" t="s">
        <v>320</v>
      </c>
      <c r="H701" s="28" t="s">
        <v>75</v>
      </c>
      <c r="I701" s="169" t="s">
        <v>1802</v>
      </c>
      <c r="J701" s="245" t="s">
        <v>1803</v>
      </c>
      <c r="K701" s="260">
        <v>46111.0</v>
      </c>
      <c r="L701" s="28" t="s">
        <v>50</v>
      </c>
      <c r="M701" s="226"/>
      <c r="N701" s="403" t="s">
        <v>287</v>
      </c>
      <c r="O701" s="36" t="s">
        <v>215</v>
      </c>
      <c r="P701" s="340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</row>
    <row r="702">
      <c r="A702" s="23">
        <v>699.0</v>
      </c>
      <c r="B702" s="225">
        <v>46086.0</v>
      </c>
      <c r="C702" s="26">
        <v>75.0</v>
      </c>
      <c r="D702" s="28" t="s">
        <v>111</v>
      </c>
      <c r="E702" s="28" t="s">
        <v>40</v>
      </c>
      <c r="F702" s="28" t="s">
        <v>320</v>
      </c>
      <c r="G702" s="28" t="s">
        <v>320</v>
      </c>
      <c r="H702" s="28" t="s">
        <v>75</v>
      </c>
      <c r="I702" s="169" t="s">
        <v>1804</v>
      </c>
      <c r="J702" s="245" t="s">
        <v>1805</v>
      </c>
      <c r="K702" s="260">
        <v>46111.0</v>
      </c>
      <c r="L702" s="28" t="s">
        <v>50</v>
      </c>
      <c r="M702" s="226"/>
      <c r="N702" s="403" t="s">
        <v>287</v>
      </c>
      <c r="O702" s="36" t="s">
        <v>215</v>
      </c>
      <c r="P702" s="340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</row>
    <row r="703">
      <c r="A703" s="23">
        <v>700.0</v>
      </c>
      <c r="B703" s="225">
        <v>46086.0</v>
      </c>
      <c r="C703" s="26">
        <v>75.0</v>
      </c>
      <c r="D703" s="28" t="s">
        <v>111</v>
      </c>
      <c r="E703" s="28" t="s">
        <v>40</v>
      </c>
      <c r="F703" s="28" t="s">
        <v>320</v>
      </c>
      <c r="G703" s="28" t="s">
        <v>320</v>
      </c>
      <c r="H703" s="28" t="s">
        <v>75</v>
      </c>
      <c r="I703" s="169" t="s">
        <v>1806</v>
      </c>
      <c r="J703" s="245" t="s">
        <v>1807</v>
      </c>
      <c r="K703" s="260">
        <v>46111.0</v>
      </c>
      <c r="L703" s="28" t="s">
        <v>76</v>
      </c>
      <c r="M703" s="226"/>
      <c r="N703" s="403" t="s">
        <v>287</v>
      </c>
      <c r="O703" s="36" t="s">
        <v>215</v>
      </c>
      <c r="P703" s="340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</row>
    <row r="704">
      <c r="A704" s="23">
        <v>701.0</v>
      </c>
      <c r="B704" s="225">
        <v>46086.0</v>
      </c>
      <c r="C704" s="26">
        <v>75.0</v>
      </c>
      <c r="D704" s="28" t="s">
        <v>111</v>
      </c>
      <c r="E704" s="28" t="s">
        <v>40</v>
      </c>
      <c r="F704" s="28" t="s">
        <v>320</v>
      </c>
      <c r="G704" s="28" t="s">
        <v>320</v>
      </c>
      <c r="H704" s="28" t="s">
        <v>75</v>
      </c>
      <c r="I704" s="169" t="s">
        <v>1808</v>
      </c>
      <c r="J704" s="245" t="s">
        <v>1809</v>
      </c>
      <c r="K704" s="260">
        <v>46111.0</v>
      </c>
      <c r="L704" s="28" t="s">
        <v>50</v>
      </c>
      <c r="M704" s="226"/>
      <c r="N704" s="403" t="s">
        <v>287</v>
      </c>
      <c r="O704" s="36" t="s">
        <v>215</v>
      </c>
      <c r="P704" s="400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</row>
    <row r="705">
      <c r="A705" s="59">
        <v>702.0</v>
      </c>
      <c r="B705" s="225">
        <v>46087.0</v>
      </c>
      <c r="C705" s="26">
        <v>76.0</v>
      </c>
      <c r="D705" s="28" t="s">
        <v>45</v>
      </c>
      <c r="E705" s="28" t="s">
        <v>40</v>
      </c>
      <c r="F705" s="28" t="s">
        <v>320</v>
      </c>
      <c r="G705" s="28" t="s">
        <v>320</v>
      </c>
      <c r="H705" s="28" t="s">
        <v>139</v>
      </c>
      <c r="I705" s="169" t="s">
        <v>1808</v>
      </c>
      <c r="J705" s="245" t="s">
        <v>1809</v>
      </c>
      <c r="K705" s="260">
        <v>46111.0</v>
      </c>
      <c r="L705" s="28" t="s">
        <v>50</v>
      </c>
      <c r="M705" s="226"/>
      <c r="N705" s="403" t="s">
        <v>287</v>
      </c>
      <c r="O705" s="36" t="s">
        <v>1810</v>
      </c>
      <c r="P705" s="340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</row>
    <row r="706">
      <c r="A706" s="23">
        <v>703.0</v>
      </c>
      <c r="B706" s="225">
        <v>46087.0</v>
      </c>
      <c r="C706" s="26">
        <v>76.0</v>
      </c>
      <c r="D706" s="28" t="s">
        <v>45</v>
      </c>
      <c r="E706" s="28" t="s">
        <v>40</v>
      </c>
      <c r="F706" s="28" t="s">
        <v>320</v>
      </c>
      <c r="G706" s="28" t="s">
        <v>320</v>
      </c>
      <c r="H706" s="28" t="s">
        <v>87</v>
      </c>
      <c r="I706" s="421" t="s">
        <v>1811</v>
      </c>
      <c r="J706" s="245" t="s">
        <v>1812</v>
      </c>
      <c r="K706" s="260">
        <v>46111.0</v>
      </c>
      <c r="L706" s="28" t="s">
        <v>76</v>
      </c>
      <c r="M706" s="226"/>
      <c r="N706" s="403" t="s">
        <v>287</v>
      </c>
      <c r="O706" s="36" t="s">
        <v>1810</v>
      </c>
      <c r="P706" s="340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</row>
    <row r="707">
      <c r="A707" s="23">
        <v>704.0</v>
      </c>
      <c r="B707" s="225">
        <v>46087.0</v>
      </c>
      <c r="C707" s="26">
        <v>76.0</v>
      </c>
      <c r="D707" s="28" t="s">
        <v>45</v>
      </c>
      <c r="E707" s="28" t="s">
        <v>40</v>
      </c>
      <c r="F707" s="28" t="s">
        <v>320</v>
      </c>
      <c r="G707" s="28" t="s">
        <v>320</v>
      </c>
      <c r="H707" s="28" t="s">
        <v>87</v>
      </c>
      <c r="I707" s="169" t="s">
        <v>1813</v>
      </c>
      <c r="J707" s="245" t="s">
        <v>1814</v>
      </c>
      <c r="K707" s="260">
        <v>46111.0</v>
      </c>
      <c r="L707" s="28" t="s">
        <v>76</v>
      </c>
      <c r="M707" s="226"/>
      <c r="N707" s="403" t="s">
        <v>287</v>
      </c>
      <c r="O707" s="36" t="s">
        <v>1810</v>
      </c>
      <c r="P707" s="340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</row>
    <row r="708">
      <c r="A708" s="23">
        <v>705.0</v>
      </c>
      <c r="B708" s="225">
        <v>46087.0</v>
      </c>
      <c r="C708" s="26">
        <v>76.0</v>
      </c>
      <c r="D708" s="28" t="s">
        <v>45</v>
      </c>
      <c r="E708" s="28" t="s">
        <v>40</v>
      </c>
      <c r="F708" s="28" t="s">
        <v>320</v>
      </c>
      <c r="G708" s="28" t="s">
        <v>320</v>
      </c>
      <c r="H708" s="28" t="s">
        <v>98</v>
      </c>
      <c r="I708" s="169" t="s">
        <v>1815</v>
      </c>
      <c r="J708" s="245" t="s">
        <v>1816</v>
      </c>
      <c r="K708" s="260">
        <v>46111.0</v>
      </c>
      <c r="L708" s="28" t="s">
        <v>50</v>
      </c>
      <c r="M708" s="226"/>
      <c r="N708" s="403" t="s">
        <v>287</v>
      </c>
      <c r="O708" s="36" t="s">
        <v>1810</v>
      </c>
      <c r="P708" s="340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</row>
    <row r="709">
      <c r="A709" s="23">
        <v>706.0</v>
      </c>
      <c r="B709" s="225">
        <v>46087.0</v>
      </c>
      <c r="C709" s="26">
        <v>76.0</v>
      </c>
      <c r="D709" s="28" t="s">
        <v>45</v>
      </c>
      <c r="E709" s="28" t="s">
        <v>40</v>
      </c>
      <c r="F709" s="28" t="s">
        <v>320</v>
      </c>
      <c r="G709" s="28" t="s">
        <v>320</v>
      </c>
      <c r="H709" s="28" t="s">
        <v>98</v>
      </c>
      <c r="I709" s="169" t="s">
        <v>1817</v>
      </c>
      <c r="J709" s="170" t="s">
        <v>1818</v>
      </c>
      <c r="K709" s="260">
        <v>46111.0</v>
      </c>
      <c r="L709" s="28" t="s">
        <v>50</v>
      </c>
      <c r="M709" s="226"/>
      <c r="N709" s="403" t="s">
        <v>287</v>
      </c>
      <c r="O709" s="36" t="s">
        <v>1810</v>
      </c>
      <c r="P709" s="340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</row>
    <row r="710">
      <c r="A710" s="59">
        <v>707.0</v>
      </c>
      <c r="B710" s="225">
        <v>46087.0</v>
      </c>
      <c r="C710" s="26">
        <v>76.0</v>
      </c>
      <c r="D710" s="28" t="s">
        <v>45</v>
      </c>
      <c r="E710" s="28" t="s">
        <v>40</v>
      </c>
      <c r="F710" s="28" t="s">
        <v>320</v>
      </c>
      <c r="G710" s="28" t="s">
        <v>320</v>
      </c>
      <c r="H710" s="28" t="s">
        <v>81</v>
      </c>
      <c r="I710" s="169" t="s">
        <v>1819</v>
      </c>
      <c r="J710" s="170" t="s">
        <v>1178</v>
      </c>
      <c r="K710" s="260">
        <v>46111.0</v>
      </c>
      <c r="L710" s="28" t="s">
        <v>76</v>
      </c>
      <c r="M710" s="226"/>
      <c r="N710" s="403" t="s">
        <v>287</v>
      </c>
      <c r="O710" s="36" t="s">
        <v>1810</v>
      </c>
      <c r="P710" s="340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</row>
    <row r="711">
      <c r="A711" s="23">
        <v>708.0</v>
      </c>
      <c r="B711" s="225">
        <v>46087.0</v>
      </c>
      <c r="C711" s="26">
        <v>76.0</v>
      </c>
      <c r="D711" s="28" t="s">
        <v>45</v>
      </c>
      <c r="E711" s="28" t="s">
        <v>40</v>
      </c>
      <c r="F711" s="28" t="s">
        <v>320</v>
      </c>
      <c r="G711" s="28" t="s">
        <v>320</v>
      </c>
      <c r="H711" s="28" t="s">
        <v>207</v>
      </c>
      <c r="I711" s="169" t="s">
        <v>1820</v>
      </c>
      <c r="J711" s="245" t="s">
        <v>1821</v>
      </c>
      <c r="K711" s="260">
        <v>46111.0</v>
      </c>
      <c r="L711" s="28" t="s">
        <v>50</v>
      </c>
      <c r="M711" s="226"/>
      <c r="N711" s="403" t="s">
        <v>287</v>
      </c>
      <c r="O711" s="36" t="s">
        <v>1810</v>
      </c>
      <c r="P711" s="340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</row>
    <row r="712">
      <c r="A712" s="23">
        <v>709.0</v>
      </c>
      <c r="B712" s="225">
        <v>46087.0</v>
      </c>
      <c r="C712" s="26">
        <v>76.0</v>
      </c>
      <c r="D712" s="28" t="s">
        <v>45</v>
      </c>
      <c r="E712" s="28" t="s">
        <v>40</v>
      </c>
      <c r="F712" s="28" t="s">
        <v>320</v>
      </c>
      <c r="G712" s="28" t="s">
        <v>320</v>
      </c>
      <c r="H712" s="28" t="s">
        <v>43</v>
      </c>
      <c r="I712" s="422" t="s">
        <v>1822</v>
      </c>
      <c r="J712" s="245" t="s">
        <v>1823</v>
      </c>
      <c r="K712" s="260">
        <v>46111.0</v>
      </c>
      <c r="L712" s="28" t="s">
        <v>76</v>
      </c>
      <c r="M712" s="226"/>
      <c r="N712" s="403" t="s">
        <v>287</v>
      </c>
      <c r="O712" s="36" t="s">
        <v>1810</v>
      </c>
      <c r="P712" s="340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</row>
    <row r="713">
      <c r="A713" s="23">
        <v>710.0</v>
      </c>
      <c r="B713" s="225">
        <v>46087.0</v>
      </c>
      <c r="C713" s="26">
        <v>76.0</v>
      </c>
      <c r="D713" s="28" t="s">
        <v>45</v>
      </c>
      <c r="E713" s="28" t="s">
        <v>40</v>
      </c>
      <c r="F713" s="28" t="s">
        <v>320</v>
      </c>
      <c r="G713" s="28" t="s">
        <v>320</v>
      </c>
      <c r="H713" s="28" t="s">
        <v>43</v>
      </c>
      <c r="I713" s="169" t="s">
        <v>1824</v>
      </c>
      <c r="J713" s="245" t="s">
        <v>1825</v>
      </c>
      <c r="K713" s="260">
        <v>46111.0</v>
      </c>
      <c r="L713" s="28" t="s">
        <v>50</v>
      </c>
      <c r="M713" s="226"/>
      <c r="N713" s="403" t="s">
        <v>287</v>
      </c>
      <c r="O713" s="36" t="s">
        <v>1810</v>
      </c>
      <c r="P713" s="340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</row>
    <row r="714">
      <c r="A714" s="23">
        <v>711.0</v>
      </c>
      <c r="B714" s="225">
        <v>46087.0</v>
      </c>
      <c r="C714" s="26">
        <v>76.0</v>
      </c>
      <c r="D714" s="28" t="s">
        <v>45</v>
      </c>
      <c r="E714" s="28" t="s">
        <v>40</v>
      </c>
      <c r="F714" s="28" t="s">
        <v>320</v>
      </c>
      <c r="G714" s="28" t="s">
        <v>320</v>
      </c>
      <c r="H714" s="28" t="s">
        <v>87</v>
      </c>
      <c r="I714" s="240" t="s">
        <v>1826</v>
      </c>
      <c r="J714" s="245" t="s">
        <v>1827</v>
      </c>
      <c r="K714" s="260">
        <v>46111.0</v>
      </c>
      <c r="L714" s="28" t="s">
        <v>76</v>
      </c>
      <c r="M714" s="226"/>
      <c r="N714" s="403" t="s">
        <v>287</v>
      </c>
      <c r="O714" s="36" t="s">
        <v>1810</v>
      </c>
      <c r="P714" s="340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</row>
    <row r="715">
      <c r="A715" s="59">
        <v>712.0</v>
      </c>
      <c r="B715" s="225">
        <v>46094.0</v>
      </c>
      <c r="C715" s="26">
        <v>77.0</v>
      </c>
      <c r="D715" s="28" t="s">
        <v>39</v>
      </c>
      <c r="E715" s="28" t="s">
        <v>40</v>
      </c>
      <c r="F715" s="28" t="s">
        <v>1828</v>
      </c>
      <c r="G715" s="28" t="s">
        <v>1829</v>
      </c>
      <c r="H715" s="28" t="s">
        <v>43</v>
      </c>
      <c r="I715" s="33" t="s">
        <v>1830</v>
      </c>
      <c r="J715" s="36" t="s">
        <v>1831</v>
      </c>
      <c r="K715" s="260">
        <v>46126.0</v>
      </c>
      <c r="L715" s="28" t="s">
        <v>50</v>
      </c>
      <c r="M715" s="226"/>
      <c r="N715" s="33" t="s">
        <v>279</v>
      </c>
      <c r="O715" s="36" t="s">
        <v>1441</v>
      </c>
      <c r="P715" s="4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</row>
    <row r="716">
      <c r="A716" s="23">
        <v>713.0</v>
      </c>
      <c r="B716" s="225">
        <v>46094.0</v>
      </c>
      <c r="C716" s="26">
        <v>78.0</v>
      </c>
      <c r="D716" s="28" t="s">
        <v>45</v>
      </c>
      <c r="E716" s="28" t="s">
        <v>40</v>
      </c>
      <c r="F716" s="28" t="s">
        <v>1828</v>
      </c>
      <c r="G716" s="28" t="s">
        <v>1829</v>
      </c>
      <c r="H716" s="28" t="s">
        <v>98</v>
      </c>
      <c r="I716" s="33" t="s">
        <v>1832</v>
      </c>
      <c r="J716" s="36" t="s">
        <v>1833</v>
      </c>
      <c r="K716" s="260">
        <v>46125.0</v>
      </c>
      <c r="L716" s="28" t="s">
        <v>50</v>
      </c>
      <c r="M716" s="226"/>
      <c r="N716" s="33" t="s">
        <v>279</v>
      </c>
      <c r="O716" s="36" t="s">
        <v>886</v>
      </c>
      <c r="P716" s="4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</row>
    <row r="717">
      <c r="A717" s="23">
        <v>714.0</v>
      </c>
      <c r="B717" s="225">
        <v>46094.0</v>
      </c>
      <c r="C717" s="26">
        <v>78.0</v>
      </c>
      <c r="D717" s="28" t="s">
        <v>45</v>
      </c>
      <c r="E717" s="28" t="s">
        <v>40</v>
      </c>
      <c r="F717" s="28" t="s">
        <v>1828</v>
      </c>
      <c r="G717" s="28" t="s">
        <v>1829</v>
      </c>
      <c r="H717" s="28" t="s">
        <v>207</v>
      </c>
      <c r="I717" s="33" t="s">
        <v>1834</v>
      </c>
      <c r="J717" s="36" t="s">
        <v>1835</v>
      </c>
      <c r="K717" s="260">
        <v>46125.0</v>
      </c>
      <c r="L717" s="28" t="s">
        <v>50</v>
      </c>
      <c r="M717" s="226"/>
      <c r="N717" s="33" t="s">
        <v>279</v>
      </c>
      <c r="O717" s="36" t="s">
        <v>886</v>
      </c>
      <c r="P717" s="4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</row>
    <row r="718">
      <c r="A718" s="23">
        <v>715.0</v>
      </c>
      <c r="B718" s="225">
        <v>46094.0</v>
      </c>
      <c r="C718" s="26">
        <v>78.0</v>
      </c>
      <c r="D718" s="28" t="s">
        <v>45</v>
      </c>
      <c r="E718" s="28" t="s">
        <v>40</v>
      </c>
      <c r="F718" s="28" t="s">
        <v>1828</v>
      </c>
      <c r="G718" s="28" t="s">
        <v>1829</v>
      </c>
      <c r="H718" s="28" t="s">
        <v>207</v>
      </c>
      <c r="I718" s="33" t="s">
        <v>1836</v>
      </c>
      <c r="J718" s="36" t="s">
        <v>1837</v>
      </c>
      <c r="K718" s="260">
        <v>46125.0</v>
      </c>
      <c r="L718" s="28" t="s">
        <v>50</v>
      </c>
      <c r="M718" s="226"/>
      <c r="N718" s="33" t="s">
        <v>279</v>
      </c>
      <c r="O718" s="36" t="s">
        <v>886</v>
      </c>
      <c r="P718" s="4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</row>
    <row r="719">
      <c r="A719" s="23">
        <v>716.0</v>
      </c>
      <c r="B719" s="225">
        <v>46094.0</v>
      </c>
      <c r="C719" s="26">
        <v>78.0</v>
      </c>
      <c r="D719" s="28" t="s">
        <v>45</v>
      </c>
      <c r="E719" s="28" t="s">
        <v>40</v>
      </c>
      <c r="F719" s="28" t="s">
        <v>1828</v>
      </c>
      <c r="G719" s="28" t="s">
        <v>1829</v>
      </c>
      <c r="H719" s="28" t="s">
        <v>207</v>
      </c>
      <c r="I719" s="33" t="s">
        <v>1838</v>
      </c>
      <c r="J719" s="36" t="s">
        <v>1839</v>
      </c>
      <c r="K719" s="260">
        <v>46125.0</v>
      </c>
      <c r="L719" s="28" t="s">
        <v>50</v>
      </c>
      <c r="M719" s="226"/>
      <c r="N719" s="33" t="s">
        <v>279</v>
      </c>
      <c r="O719" s="36" t="s">
        <v>886</v>
      </c>
      <c r="P719" s="4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</row>
    <row r="720">
      <c r="A720" s="59">
        <v>717.0</v>
      </c>
      <c r="B720" s="225">
        <v>46094.0</v>
      </c>
      <c r="C720" s="26">
        <v>78.0</v>
      </c>
      <c r="D720" s="28" t="s">
        <v>45</v>
      </c>
      <c r="E720" s="28" t="s">
        <v>40</v>
      </c>
      <c r="F720" s="28" t="s">
        <v>1828</v>
      </c>
      <c r="G720" s="28" t="s">
        <v>1829</v>
      </c>
      <c r="H720" s="28" t="s">
        <v>75</v>
      </c>
      <c r="I720" s="33" t="s">
        <v>1840</v>
      </c>
      <c r="J720" s="36" t="s">
        <v>1841</v>
      </c>
      <c r="K720" s="260">
        <v>46125.0</v>
      </c>
      <c r="L720" s="28" t="s">
        <v>50</v>
      </c>
      <c r="M720" s="226"/>
      <c r="N720" s="33" t="s">
        <v>279</v>
      </c>
      <c r="O720" s="36" t="s">
        <v>886</v>
      </c>
      <c r="P720" s="4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</row>
    <row r="721">
      <c r="A721" s="23">
        <v>718.0</v>
      </c>
      <c r="B721" s="225">
        <v>46094.0</v>
      </c>
      <c r="C721" s="26">
        <v>78.0</v>
      </c>
      <c r="D721" s="28" t="s">
        <v>45</v>
      </c>
      <c r="E721" s="28" t="s">
        <v>40</v>
      </c>
      <c r="F721" s="28" t="s">
        <v>1828</v>
      </c>
      <c r="G721" s="28" t="s">
        <v>1829</v>
      </c>
      <c r="H721" s="28" t="s">
        <v>233</v>
      </c>
      <c r="I721" s="33" t="s">
        <v>1842</v>
      </c>
      <c r="J721" s="36" t="s">
        <v>1843</v>
      </c>
      <c r="K721" s="260">
        <v>46125.0</v>
      </c>
      <c r="L721" s="28" t="s">
        <v>50</v>
      </c>
      <c r="M721" s="226"/>
      <c r="N721" s="33" t="s">
        <v>279</v>
      </c>
      <c r="O721" s="36" t="s">
        <v>886</v>
      </c>
      <c r="P721" s="4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</row>
    <row r="722">
      <c r="A722" s="23">
        <v>719.0</v>
      </c>
      <c r="B722" s="225">
        <v>46094.0</v>
      </c>
      <c r="C722" s="26">
        <v>78.0</v>
      </c>
      <c r="D722" s="28" t="s">
        <v>45</v>
      </c>
      <c r="E722" s="28" t="s">
        <v>40</v>
      </c>
      <c r="F722" s="28" t="s">
        <v>1828</v>
      </c>
      <c r="G722" s="28" t="s">
        <v>1829</v>
      </c>
      <c r="H722" s="28" t="s">
        <v>233</v>
      </c>
      <c r="I722" s="33" t="s">
        <v>1844</v>
      </c>
      <c r="J722" s="36" t="s">
        <v>1843</v>
      </c>
      <c r="K722" s="260">
        <v>46125.0</v>
      </c>
      <c r="L722" s="28" t="s">
        <v>50</v>
      </c>
      <c r="M722" s="226"/>
      <c r="N722" s="33" t="s">
        <v>279</v>
      </c>
      <c r="O722" s="36" t="s">
        <v>886</v>
      </c>
      <c r="P722" s="4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</row>
    <row r="723">
      <c r="A723" s="23">
        <v>720.0</v>
      </c>
      <c r="B723" s="225">
        <v>46094.0</v>
      </c>
      <c r="C723" s="26">
        <v>78.0</v>
      </c>
      <c r="D723" s="28" t="s">
        <v>45</v>
      </c>
      <c r="E723" s="28" t="s">
        <v>40</v>
      </c>
      <c r="F723" s="28" t="s">
        <v>1828</v>
      </c>
      <c r="G723" s="28" t="s">
        <v>1829</v>
      </c>
      <c r="H723" s="28" t="s">
        <v>207</v>
      </c>
      <c r="I723" s="33" t="s">
        <v>1845</v>
      </c>
      <c r="J723" s="36" t="s">
        <v>1846</v>
      </c>
      <c r="K723" s="260">
        <v>46125.0</v>
      </c>
      <c r="L723" s="28" t="s">
        <v>50</v>
      </c>
      <c r="M723" s="226"/>
      <c r="N723" s="33" t="s">
        <v>279</v>
      </c>
      <c r="O723" s="36" t="s">
        <v>886</v>
      </c>
      <c r="P723" s="4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</row>
    <row r="724">
      <c r="A724" s="23">
        <v>721.0</v>
      </c>
      <c r="B724" s="225">
        <v>46094.0</v>
      </c>
      <c r="C724" s="26">
        <v>78.0</v>
      </c>
      <c r="D724" s="28" t="s">
        <v>45</v>
      </c>
      <c r="E724" s="28" t="s">
        <v>40</v>
      </c>
      <c r="F724" s="28" t="s">
        <v>1828</v>
      </c>
      <c r="G724" s="28" t="s">
        <v>1829</v>
      </c>
      <c r="H724" s="28" t="s">
        <v>207</v>
      </c>
      <c r="I724" s="33" t="s">
        <v>1847</v>
      </c>
      <c r="J724" s="36" t="s">
        <v>1848</v>
      </c>
      <c r="K724" s="260">
        <v>46125.0</v>
      </c>
      <c r="L724" s="28" t="s">
        <v>50</v>
      </c>
      <c r="M724" s="226"/>
      <c r="N724" s="33" t="s">
        <v>279</v>
      </c>
      <c r="O724" s="36" t="s">
        <v>886</v>
      </c>
      <c r="P724" s="4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</row>
    <row r="725">
      <c r="A725" s="59">
        <v>722.0</v>
      </c>
      <c r="B725" s="225">
        <v>46094.0</v>
      </c>
      <c r="C725" s="26">
        <v>78.0</v>
      </c>
      <c r="D725" s="28" t="s">
        <v>45</v>
      </c>
      <c r="E725" s="28" t="s">
        <v>40</v>
      </c>
      <c r="F725" s="28" t="s">
        <v>1828</v>
      </c>
      <c r="G725" s="28" t="s">
        <v>1829</v>
      </c>
      <c r="H725" s="28" t="s">
        <v>207</v>
      </c>
      <c r="I725" s="33" t="s">
        <v>1849</v>
      </c>
      <c r="J725" s="36" t="s">
        <v>1850</v>
      </c>
      <c r="K725" s="260">
        <v>46125.0</v>
      </c>
      <c r="L725" s="28" t="s">
        <v>50</v>
      </c>
      <c r="M725" s="226"/>
      <c r="N725" s="33" t="s">
        <v>279</v>
      </c>
      <c r="O725" s="36" t="s">
        <v>886</v>
      </c>
      <c r="P725" s="4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</row>
    <row r="726">
      <c r="A726" s="23">
        <v>723.0</v>
      </c>
      <c r="B726" s="225">
        <v>46094.0</v>
      </c>
      <c r="C726" s="26">
        <v>78.0</v>
      </c>
      <c r="D726" s="28" t="s">
        <v>45</v>
      </c>
      <c r="E726" s="28" t="s">
        <v>40</v>
      </c>
      <c r="F726" s="28" t="s">
        <v>1828</v>
      </c>
      <c r="G726" s="28" t="s">
        <v>1829</v>
      </c>
      <c r="H726" s="28" t="s">
        <v>43</v>
      </c>
      <c r="I726" s="33" t="s">
        <v>1851</v>
      </c>
      <c r="J726" s="36" t="s">
        <v>1852</v>
      </c>
      <c r="K726" s="260">
        <v>46125.0</v>
      </c>
      <c r="L726" s="28" t="s">
        <v>50</v>
      </c>
      <c r="M726" s="226"/>
      <c r="N726" s="33" t="s">
        <v>279</v>
      </c>
      <c r="O726" s="36" t="s">
        <v>886</v>
      </c>
      <c r="P726" s="4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</row>
    <row r="727">
      <c r="A727" s="23">
        <v>724.0</v>
      </c>
      <c r="B727" s="225">
        <v>46094.0</v>
      </c>
      <c r="C727" s="26">
        <v>78.0</v>
      </c>
      <c r="D727" s="28" t="s">
        <v>45</v>
      </c>
      <c r="E727" s="28" t="s">
        <v>40</v>
      </c>
      <c r="F727" s="28" t="s">
        <v>1828</v>
      </c>
      <c r="G727" s="28" t="s">
        <v>1829</v>
      </c>
      <c r="H727" s="28" t="s">
        <v>75</v>
      </c>
      <c r="I727" s="33" t="s">
        <v>1853</v>
      </c>
      <c r="J727" s="36" t="s">
        <v>1854</v>
      </c>
      <c r="K727" s="260">
        <v>46125.0</v>
      </c>
      <c r="L727" s="28" t="s">
        <v>50</v>
      </c>
      <c r="M727" s="226"/>
      <c r="N727" s="33" t="s">
        <v>279</v>
      </c>
      <c r="O727" s="36" t="s">
        <v>886</v>
      </c>
      <c r="P727" s="400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</row>
    <row r="728">
      <c r="A728" s="23">
        <v>725.0</v>
      </c>
      <c r="B728" s="225">
        <v>46094.0</v>
      </c>
      <c r="C728" s="26">
        <v>78.0</v>
      </c>
      <c r="D728" s="28" t="s">
        <v>45</v>
      </c>
      <c r="E728" s="28" t="s">
        <v>40</v>
      </c>
      <c r="F728" s="28" t="s">
        <v>1828</v>
      </c>
      <c r="G728" s="28" t="s">
        <v>1829</v>
      </c>
      <c r="H728" s="28" t="s">
        <v>207</v>
      </c>
      <c r="I728" s="423" t="s">
        <v>1855</v>
      </c>
      <c r="J728" s="423" t="s">
        <v>1856</v>
      </c>
      <c r="K728" s="260">
        <v>46125.0</v>
      </c>
      <c r="L728" s="28" t="s">
        <v>50</v>
      </c>
      <c r="M728" s="226"/>
      <c r="N728" s="33" t="s">
        <v>279</v>
      </c>
      <c r="O728" s="36" t="s">
        <v>886</v>
      </c>
      <c r="P728" s="400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</row>
    <row r="729">
      <c r="A729" s="23">
        <v>726.0</v>
      </c>
      <c r="B729" s="225">
        <v>46094.0</v>
      </c>
      <c r="C729" s="26">
        <v>78.0</v>
      </c>
      <c r="D729" s="28" t="s">
        <v>45</v>
      </c>
      <c r="E729" s="28" t="s">
        <v>40</v>
      </c>
      <c r="F729" s="28" t="s">
        <v>1828</v>
      </c>
      <c r="G729" s="28" t="s">
        <v>1829</v>
      </c>
      <c r="H729" s="28" t="s">
        <v>87</v>
      </c>
      <c r="I729" s="423" t="s">
        <v>1857</v>
      </c>
      <c r="J729" s="423" t="s">
        <v>1858</v>
      </c>
      <c r="K729" s="260">
        <v>46125.0</v>
      </c>
      <c r="L729" s="28" t="s">
        <v>50</v>
      </c>
      <c r="M729" s="226"/>
      <c r="N729" s="33" t="s">
        <v>279</v>
      </c>
      <c r="O729" s="36" t="s">
        <v>886</v>
      </c>
      <c r="P729" s="400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</row>
    <row r="730">
      <c r="A730" s="59">
        <v>727.0</v>
      </c>
      <c r="B730" s="225">
        <v>46094.0</v>
      </c>
      <c r="C730" s="26">
        <v>79.0</v>
      </c>
      <c r="D730" s="28" t="s">
        <v>111</v>
      </c>
      <c r="E730" s="28" t="s">
        <v>40</v>
      </c>
      <c r="F730" s="28" t="s">
        <v>1828</v>
      </c>
      <c r="G730" s="28" t="s">
        <v>1829</v>
      </c>
      <c r="H730" s="28" t="s">
        <v>139</v>
      </c>
      <c r="I730" s="424" t="s">
        <v>1859</v>
      </c>
      <c r="J730" s="36" t="s">
        <v>1860</v>
      </c>
      <c r="K730" s="425">
        <v>46155.0</v>
      </c>
      <c r="L730" s="28" t="s">
        <v>50</v>
      </c>
      <c r="M730" s="226"/>
      <c r="N730" s="33" t="s">
        <v>279</v>
      </c>
      <c r="O730" s="170" t="s">
        <v>1356</v>
      </c>
      <c r="P730" s="340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</row>
    <row r="731">
      <c r="A731" s="23">
        <v>728.0</v>
      </c>
      <c r="B731" s="225">
        <v>46094.0</v>
      </c>
      <c r="C731" s="26">
        <v>79.0</v>
      </c>
      <c r="D731" s="28" t="s">
        <v>111</v>
      </c>
      <c r="E731" s="28" t="s">
        <v>40</v>
      </c>
      <c r="F731" s="28" t="s">
        <v>1828</v>
      </c>
      <c r="G731" s="28" t="s">
        <v>1829</v>
      </c>
      <c r="H731" s="28" t="s">
        <v>139</v>
      </c>
      <c r="I731" s="424" t="s">
        <v>1661</v>
      </c>
      <c r="J731" s="423" t="s">
        <v>1861</v>
      </c>
      <c r="K731" s="425">
        <v>46155.0</v>
      </c>
      <c r="L731" s="28" t="s">
        <v>50</v>
      </c>
      <c r="M731" s="226"/>
      <c r="N731" s="33" t="s">
        <v>279</v>
      </c>
      <c r="O731" s="170" t="s">
        <v>1356</v>
      </c>
      <c r="P731" s="340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</row>
    <row r="732">
      <c r="A732" s="23">
        <v>729.0</v>
      </c>
      <c r="B732" s="225">
        <v>46094.0</v>
      </c>
      <c r="C732" s="26">
        <v>79.0</v>
      </c>
      <c r="D732" s="28" t="s">
        <v>111</v>
      </c>
      <c r="E732" s="28" t="s">
        <v>40</v>
      </c>
      <c r="F732" s="28" t="s">
        <v>1828</v>
      </c>
      <c r="G732" s="28" t="s">
        <v>1829</v>
      </c>
      <c r="H732" s="28" t="s">
        <v>87</v>
      </c>
      <c r="I732" s="424" t="s">
        <v>1665</v>
      </c>
      <c r="J732" s="423" t="s">
        <v>1666</v>
      </c>
      <c r="K732" s="425">
        <v>46155.0</v>
      </c>
      <c r="L732" s="28" t="s">
        <v>50</v>
      </c>
      <c r="M732" s="226"/>
      <c r="N732" s="33" t="s">
        <v>279</v>
      </c>
      <c r="O732" s="170" t="s">
        <v>1356</v>
      </c>
      <c r="P732" s="340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</row>
    <row r="733">
      <c r="A733" s="23">
        <v>730.0</v>
      </c>
      <c r="B733" s="225">
        <v>46094.0</v>
      </c>
      <c r="C733" s="26">
        <v>79.0</v>
      </c>
      <c r="D733" s="28" t="s">
        <v>111</v>
      </c>
      <c r="E733" s="28" t="s">
        <v>40</v>
      </c>
      <c r="F733" s="28" t="s">
        <v>1828</v>
      </c>
      <c r="G733" s="28" t="s">
        <v>1829</v>
      </c>
      <c r="H733" s="28" t="s">
        <v>87</v>
      </c>
      <c r="I733" s="424" t="s">
        <v>1862</v>
      </c>
      <c r="J733" s="423" t="s">
        <v>1863</v>
      </c>
      <c r="K733" s="425">
        <v>46155.0</v>
      </c>
      <c r="L733" s="28" t="s">
        <v>50</v>
      </c>
      <c r="M733" s="226"/>
      <c r="N733" s="33" t="s">
        <v>279</v>
      </c>
      <c r="O733" s="170" t="s">
        <v>1356</v>
      </c>
      <c r="P733" s="340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</row>
    <row r="734">
      <c r="A734" s="23">
        <v>731.0</v>
      </c>
      <c r="B734" s="225">
        <v>46094.0</v>
      </c>
      <c r="C734" s="26">
        <v>79.0</v>
      </c>
      <c r="D734" s="28" t="s">
        <v>111</v>
      </c>
      <c r="E734" s="28" t="s">
        <v>40</v>
      </c>
      <c r="F734" s="28" t="s">
        <v>1828</v>
      </c>
      <c r="G734" s="28" t="s">
        <v>1829</v>
      </c>
      <c r="H734" s="28" t="s">
        <v>87</v>
      </c>
      <c r="I734" s="424" t="s">
        <v>1864</v>
      </c>
      <c r="J734" s="423" t="s">
        <v>1865</v>
      </c>
      <c r="K734" s="425">
        <v>46155.0</v>
      </c>
      <c r="L734" s="28" t="s">
        <v>50</v>
      </c>
      <c r="M734" s="226"/>
      <c r="N734" s="33" t="s">
        <v>279</v>
      </c>
      <c r="O734" s="170" t="s">
        <v>1356</v>
      </c>
      <c r="P734" s="400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</row>
    <row r="735">
      <c r="A735" s="59">
        <v>732.0</v>
      </c>
      <c r="B735" s="398">
        <v>46093.0</v>
      </c>
      <c r="C735" s="26">
        <v>80.0</v>
      </c>
      <c r="D735" s="28" t="s">
        <v>45</v>
      </c>
      <c r="E735" s="28" t="s">
        <v>40</v>
      </c>
      <c r="F735" s="28" t="s">
        <v>46</v>
      </c>
      <c r="G735" s="28" t="s">
        <v>46</v>
      </c>
      <c r="H735" s="28" t="s">
        <v>87</v>
      </c>
      <c r="I735" s="169" t="s">
        <v>1067</v>
      </c>
      <c r="J735" s="399" t="s">
        <v>1119</v>
      </c>
      <c r="K735" s="232">
        <v>46122.0</v>
      </c>
      <c r="L735" s="28" t="s">
        <v>50</v>
      </c>
      <c r="M735" s="226"/>
      <c r="N735" s="33" t="s">
        <v>273</v>
      </c>
      <c r="O735" s="36" t="s">
        <v>1733</v>
      </c>
      <c r="P735" s="4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</row>
    <row r="736">
      <c r="A736" s="23">
        <v>733.0</v>
      </c>
      <c r="B736" s="398">
        <v>46093.0</v>
      </c>
      <c r="C736" s="26">
        <v>80.0</v>
      </c>
      <c r="D736" s="28" t="s">
        <v>45</v>
      </c>
      <c r="E736" s="28" t="s">
        <v>40</v>
      </c>
      <c r="F736" s="28" t="s">
        <v>46</v>
      </c>
      <c r="G736" s="28" t="s">
        <v>46</v>
      </c>
      <c r="H736" s="28" t="s">
        <v>87</v>
      </c>
      <c r="I736" s="169" t="s">
        <v>1071</v>
      </c>
      <c r="J736" s="399" t="s">
        <v>1119</v>
      </c>
      <c r="K736" s="264" t="s">
        <v>101</v>
      </c>
      <c r="L736" s="28" t="s">
        <v>50</v>
      </c>
      <c r="M736" s="226"/>
      <c r="N736" s="33" t="s">
        <v>273</v>
      </c>
      <c r="O736" s="36" t="s">
        <v>1733</v>
      </c>
      <c r="P736" s="4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</row>
    <row r="737">
      <c r="A737" s="23">
        <v>734.0</v>
      </c>
      <c r="B737" s="398">
        <v>46093.0</v>
      </c>
      <c r="C737" s="26">
        <v>80.0</v>
      </c>
      <c r="D737" s="28" t="s">
        <v>45</v>
      </c>
      <c r="E737" s="28" t="s">
        <v>40</v>
      </c>
      <c r="F737" s="28" t="s">
        <v>46</v>
      </c>
      <c r="G737" s="28" t="s">
        <v>46</v>
      </c>
      <c r="H737" s="28" t="s">
        <v>87</v>
      </c>
      <c r="I737" s="169" t="s">
        <v>1120</v>
      </c>
      <c r="J737" s="399" t="s">
        <v>1866</v>
      </c>
      <c r="K737" s="264" t="s">
        <v>101</v>
      </c>
      <c r="L737" s="28" t="s">
        <v>50</v>
      </c>
      <c r="M737" s="226"/>
      <c r="N737" s="33" t="s">
        <v>273</v>
      </c>
      <c r="O737" s="36" t="s">
        <v>1733</v>
      </c>
      <c r="P737" s="4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</row>
    <row r="738">
      <c r="A738" s="23">
        <v>735.0</v>
      </c>
      <c r="B738" s="398">
        <v>46093.0</v>
      </c>
      <c r="C738" s="26">
        <v>80.0</v>
      </c>
      <c r="D738" s="28" t="s">
        <v>45</v>
      </c>
      <c r="E738" s="28" t="s">
        <v>40</v>
      </c>
      <c r="F738" s="28" t="s">
        <v>46</v>
      </c>
      <c r="G738" s="28" t="s">
        <v>46</v>
      </c>
      <c r="H738" s="28" t="s">
        <v>233</v>
      </c>
      <c r="I738" s="240" t="s">
        <v>1867</v>
      </c>
      <c r="J738" s="399" t="s">
        <v>1868</v>
      </c>
      <c r="K738" s="264" t="s">
        <v>101</v>
      </c>
      <c r="L738" s="28" t="s">
        <v>50</v>
      </c>
      <c r="M738" s="226"/>
      <c r="N738" s="33" t="s">
        <v>273</v>
      </c>
      <c r="O738" s="36" t="s">
        <v>1733</v>
      </c>
      <c r="P738" s="4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</row>
    <row r="739">
      <c r="A739" s="23">
        <v>736.0</v>
      </c>
      <c r="B739" s="398">
        <v>46093.0</v>
      </c>
      <c r="C739" s="26">
        <v>80.0</v>
      </c>
      <c r="D739" s="28" t="s">
        <v>45</v>
      </c>
      <c r="E739" s="28" t="s">
        <v>40</v>
      </c>
      <c r="F739" s="28" t="s">
        <v>46</v>
      </c>
      <c r="G739" s="28" t="s">
        <v>46</v>
      </c>
      <c r="H739" s="28" t="s">
        <v>87</v>
      </c>
      <c r="I739" s="169" t="s">
        <v>1869</v>
      </c>
      <c r="J739" s="399" t="s">
        <v>1870</v>
      </c>
      <c r="K739" s="232">
        <v>46122.0</v>
      </c>
      <c r="L739" s="28" t="s">
        <v>50</v>
      </c>
      <c r="M739" s="264" t="s">
        <v>1871</v>
      </c>
      <c r="N739" s="33" t="s">
        <v>273</v>
      </c>
      <c r="O739" s="36" t="s">
        <v>1733</v>
      </c>
      <c r="P739" s="4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</row>
    <row r="740">
      <c r="A740" s="59">
        <v>737.0</v>
      </c>
      <c r="B740" s="398">
        <v>46093.0</v>
      </c>
      <c r="C740" s="26">
        <v>80.0</v>
      </c>
      <c r="D740" s="28" t="s">
        <v>45</v>
      </c>
      <c r="E740" s="28" t="s">
        <v>40</v>
      </c>
      <c r="F740" s="28" t="s">
        <v>46</v>
      </c>
      <c r="G740" s="28" t="s">
        <v>46</v>
      </c>
      <c r="H740" s="28" t="s">
        <v>207</v>
      </c>
      <c r="I740" s="169" t="s">
        <v>1872</v>
      </c>
      <c r="J740" s="399" t="s">
        <v>1873</v>
      </c>
      <c r="K740" s="232">
        <v>46122.0</v>
      </c>
      <c r="L740" s="28" t="s">
        <v>50</v>
      </c>
      <c r="M740" s="226"/>
      <c r="N740" s="33" t="s">
        <v>273</v>
      </c>
      <c r="O740" s="36" t="s">
        <v>1733</v>
      </c>
      <c r="P740" s="4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</row>
    <row r="741">
      <c r="A741" s="23">
        <v>738.0</v>
      </c>
      <c r="B741" s="398">
        <v>46093.0</v>
      </c>
      <c r="C741" s="26">
        <v>80.0</v>
      </c>
      <c r="D741" s="28" t="s">
        <v>45</v>
      </c>
      <c r="E741" s="28" t="s">
        <v>40</v>
      </c>
      <c r="F741" s="28" t="s">
        <v>46</v>
      </c>
      <c r="G741" s="28" t="s">
        <v>46</v>
      </c>
      <c r="H741" s="28" t="s">
        <v>207</v>
      </c>
      <c r="I741" s="169" t="s">
        <v>1874</v>
      </c>
      <c r="J741" s="399" t="s">
        <v>1875</v>
      </c>
      <c r="K741" s="232">
        <v>46122.0</v>
      </c>
      <c r="L741" s="28" t="s">
        <v>50</v>
      </c>
      <c r="M741" s="226"/>
      <c r="N741" s="33" t="s">
        <v>273</v>
      </c>
      <c r="O741" s="36" t="s">
        <v>1733</v>
      </c>
      <c r="P741" s="4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</row>
    <row r="742">
      <c r="A742" s="23">
        <v>739.0</v>
      </c>
      <c r="B742" s="398">
        <v>46093.0</v>
      </c>
      <c r="C742" s="26">
        <v>80.0</v>
      </c>
      <c r="D742" s="28" t="s">
        <v>45</v>
      </c>
      <c r="E742" s="28" t="s">
        <v>40</v>
      </c>
      <c r="F742" s="28" t="s">
        <v>46</v>
      </c>
      <c r="G742" s="28" t="s">
        <v>46</v>
      </c>
      <c r="H742" s="28" t="s">
        <v>87</v>
      </c>
      <c r="I742" s="240" t="s">
        <v>1876</v>
      </c>
      <c r="J742" s="399" t="s">
        <v>1325</v>
      </c>
      <c r="K742" s="232">
        <v>46122.0</v>
      </c>
      <c r="L742" s="28" t="s">
        <v>50</v>
      </c>
      <c r="M742" s="426" t="s">
        <v>1877</v>
      </c>
      <c r="N742" s="33" t="s">
        <v>273</v>
      </c>
      <c r="O742" s="36" t="s">
        <v>1733</v>
      </c>
      <c r="P742" s="4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</row>
    <row r="743">
      <c r="A743" s="23">
        <v>740.0</v>
      </c>
      <c r="B743" s="398">
        <v>46093.0</v>
      </c>
      <c r="C743" s="26">
        <v>80.0</v>
      </c>
      <c r="D743" s="28" t="s">
        <v>45</v>
      </c>
      <c r="E743" s="28" t="s">
        <v>40</v>
      </c>
      <c r="F743" s="28" t="s">
        <v>46</v>
      </c>
      <c r="G743" s="28" t="s">
        <v>46</v>
      </c>
      <c r="H743" s="28" t="s">
        <v>75</v>
      </c>
      <c r="I743" s="169" t="s">
        <v>1878</v>
      </c>
      <c r="J743" s="399" t="s">
        <v>1879</v>
      </c>
      <c r="K743" s="232">
        <v>46122.0</v>
      </c>
      <c r="L743" s="28" t="s">
        <v>50</v>
      </c>
      <c r="M743" s="226"/>
      <c r="N743" s="33" t="s">
        <v>273</v>
      </c>
      <c r="O743" s="36" t="s">
        <v>1733</v>
      </c>
      <c r="P743" s="4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</row>
    <row r="744">
      <c r="A744" s="23">
        <v>741.0</v>
      </c>
      <c r="B744" s="398">
        <v>46093.0</v>
      </c>
      <c r="C744" s="26">
        <v>80.0</v>
      </c>
      <c r="D744" s="28" t="s">
        <v>45</v>
      </c>
      <c r="E744" s="28" t="s">
        <v>40</v>
      </c>
      <c r="F744" s="28" t="s">
        <v>46</v>
      </c>
      <c r="G744" s="28" t="s">
        <v>46</v>
      </c>
      <c r="H744" s="28" t="s">
        <v>75</v>
      </c>
      <c r="I744" s="240" t="s">
        <v>1880</v>
      </c>
      <c r="J744" s="399" t="s">
        <v>1881</v>
      </c>
      <c r="K744" s="264" t="s">
        <v>101</v>
      </c>
      <c r="L744" s="28" t="s">
        <v>50</v>
      </c>
      <c r="M744" s="226"/>
      <c r="N744" s="33" t="s">
        <v>273</v>
      </c>
      <c r="O744" s="36" t="s">
        <v>1733</v>
      </c>
      <c r="P744" s="4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</row>
    <row r="745">
      <c r="A745" s="59">
        <v>742.0</v>
      </c>
      <c r="B745" s="398">
        <v>46093.0</v>
      </c>
      <c r="C745" s="26">
        <v>80.0</v>
      </c>
      <c r="D745" s="28" t="s">
        <v>45</v>
      </c>
      <c r="E745" s="28" t="s">
        <v>40</v>
      </c>
      <c r="F745" s="28" t="s">
        <v>46</v>
      </c>
      <c r="G745" s="28" t="s">
        <v>46</v>
      </c>
      <c r="H745" s="28" t="s">
        <v>75</v>
      </c>
      <c r="I745" s="240" t="s">
        <v>1882</v>
      </c>
      <c r="J745" s="399" t="s">
        <v>1883</v>
      </c>
      <c r="K745" s="232">
        <v>46122.0</v>
      </c>
      <c r="L745" s="28" t="s">
        <v>50</v>
      </c>
      <c r="M745" s="226"/>
      <c r="N745" s="33" t="s">
        <v>273</v>
      </c>
      <c r="O745" s="36" t="s">
        <v>1733</v>
      </c>
      <c r="P745" s="4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</row>
    <row r="746">
      <c r="A746" s="23">
        <v>743.0</v>
      </c>
      <c r="B746" s="398">
        <v>46093.0</v>
      </c>
      <c r="C746" s="26">
        <v>80.0</v>
      </c>
      <c r="D746" s="28" t="s">
        <v>45</v>
      </c>
      <c r="E746" s="28" t="s">
        <v>40</v>
      </c>
      <c r="F746" s="28" t="s">
        <v>46</v>
      </c>
      <c r="G746" s="28" t="s">
        <v>46</v>
      </c>
      <c r="H746" s="28" t="s">
        <v>81</v>
      </c>
      <c r="I746" s="240" t="s">
        <v>1884</v>
      </c>
      <c r="J746" s="399" t="s">
        <v>1885</v>
      </c>
      <c r="K746" s="264" t="s">
        <v>101</v>
      </c>
      <c r="L746" s="28" t="s">
        <v>50</v>
      </c>
      <c r="M746" s="226"/>
      <c r="N746" s="33" t="s">
        <v>273</v>
      </c>
      <c r="O746" s="36" t="s">
        <v>1733</v>
      </c>
      <c r="P746" s="4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</row>
    <row r="747">
      <c r="A747" s="23">
        <v>744.0</v>
      </c>
      <c r="B747" s="398">
        <v>46093.0</v>
      </c>
      <c r="C747" s="26">
        <v>80.0</v>
      </c>
      <c r="D747" s="28" t="s">
        <v>45</v>
      </c>
      <c r="E747" s="28" t="s">
        <v>40</v>
      </c>
      <c r="F747" s="28" t="s">
        <v>46</v>
      </c>
      <c r="G747" s="28" t="s">
        <v>46</v>
      </c>
      <c r="H747" s="28" t="s">
        <v>81</v>
      </c>
      <c r="I747" s="240" t="s">
        <v>1886</v>
      </c>
      <c r="J747" s="399" t="s">
        <v>1887</v>
      </c>
      <c r="K747" s="264" t="s">
        <v>101</v>
      </c>
      <c r="L747" s="28" t="s">
        <v>50</v>
      </c>
      <c r="M747" s="226"/>
      <c r="N747" s="33" t="s">
        <v>273</v>
      </c>
      <c r="O747" s="36" t="s">
        <v>1733</v>
      </c>
      <c r="P747" s="4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</row>
    <row r="748">
      <c r="A748" s="23">
        <v>745.0</v>
      </c>
      <c r="B748" s="398">
        <v>46093.0</v>
      </c>
      <c r="C748" s="26">
        <v>80.0</v>
      </c>
      <c r="D748" s="28" t="s">
        <v>45</v>
      </c>
      <c r="E748" s="28" t="s">
        <v>40</v>
      </c>
      <c r="F748" s="28" t="s">
        <v>46</v>
      </c>
      <c r="G748" s="28" t="s">
        <v>46</v>
      </c>
      <c r="H748" s="28" t="s">
        <v>75</v>
      </c>
      <c r="I748" s="240" t="s">
        <v>1888</v>
      </c>
      <c r="J748" s="399" t="s">
        <v>1544</v>
      </c>
      <c r="K748" s="232">
        <v>46122.0</v>
      </c>
      <c r="L748" s="28" t="s">
        <v>76</v>
      </c>
      <c r="M748" s="426" t="s">
        <v>1889</v>
      </c>
      <c r="N748" s="33" t="s">
        <v>273</v>
      </c>
      <c r="O748" s="36" t="s">
        <v>1733</v>
      </c>
      <c r="P748" s="4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</row>
    <row r="749">
      <c r="A749" s="23">
        <v>746.0</v>
      </c>
      <c r="B749" s="398">
        <v>46093.0</v>
      </c>
      <c r="C749" s="26">
        <v>80.0</v>
      </c>
      <c r="D749" s="28" t="s">
        <v>45</v>
      </c>
      <c r="E749" s="28" t="s">
        <v>40</v>
      </c>
      <c r="F749" s="28" t="s">
        <v>46</v>
      </c>
      <c r="G749" s="28" t="s">
        <v>46</v>
      </c>
      <c r="H749" s="28" t="s">
        <v>87</v>
      </c>
      <c r="I749" s="240" t="s">
        <v>1890</v>
      </c>
      <c r="J749" s="399" t="s">
        <v>1891</v>
      </c>
      <c r="K749" s="264" t="s">
        <v>101</v>
      </c>
      <c r="L749" s="28" t="s">
        <v>50</v>
      </c>
      <c r="M749" s="226"/>
      <c r="N749" s="33" t="s">
        <v>273</v>
      </c>
      <c r="O749" s="36" t="s">
        <v>1733</v>
      </c>
      <c r="P749" s="4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</row>
    <row r="750">
      <c r="A750" s="59">
        <v>747.0</v>
      </c>
      <c r="B750" s="398">
        <v>46093.0</v>
      </c>
      <c r="C750" s="26">
        <v>80.0</v>
      </c>
      <c r="D750" s="28" t="s">
        <v>45</v>
      </c>
      <c r="E750" s="28" t="s">
        <v>40</v>
      </c>
      <c r="F750" s="28" t="s">
        <v>46</v>
      </c>
      <c r="G750" s="28" t="s">
        <v>46</v>
      </c>
      <c r="H750" s="28" t="s">
        <v>81</v>
      </c>
      <c r="I750" s="240" t="s">
        <v>1892</v>
      </c>
      <c r="J750" s="399" t="s">
        <v>1893</v>
      </c>
      <c r="K750" s="232">
        <v>46122.0</v>
      </c>
      <c r="L750" s="28" t="s">
        <v>76</v>
      </c>
      <c r="M750" s="264" t="s">
        <v>1894</v>
      </c>
      <c r="N750" s="33" t="s">
        <v>273</v>
      </c>
      <c r="O750" s="36" t="s">
        <v>1733</v>
      </c>
      <c r="P750" s="4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</row>
    <row r="751">
      <c r="A751" s="23">
        <v>748.0</v>
      </c>
      <c r="B751" s="398">
        <v>46093.0</v>
      </c>
      <c r="C751" s="26">
        <v>80.0</v>
      </c>
      <c r="D751" s="28" t="s">
        <v>45</v>
      </c>
      <c r="E751" s="28" t="s">
        <v>40</v>
      </c>
      <c r="F751" s="28" t="s">
        <v>46</v>
      </c>
      <c r="G751" s="28" t="s">
        <v>46</v>
      </c>
      <c r="H751" s="28" t="s">
        <v>87</v>
      </c>
      <c r="I751" s="240" t="s">
        <v>1895</v>
      </c>
      <c r="J751" s="399" t="s">
        <v>1896</v>
      </c>
      <c r="K751" s="264" t="s">
        <v>101</v>
      </c>
      <c r="L751" s="28" t="s">
        <v>50</v>
      </c>
      <c r="M751" s="226"/>
      <c r="N751" s="33" t="s">
        <v>273</v>
      </c>
      <c r="O751" s="36" t="s">
        <v>1733</v>
      </c>
      <c r="P751" s="4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</row>
    <row r="752">
      <c r="A752" s="23">
        <v>749.0</v>
      </c>
      <c r="B752" s="225">
        <v>46097.0</v>
      </c>
      <c r="C752" s="26">
        <v>81.0</v>
      </c>
      <c r="D752" s="28" t="s">
        <v>45</v>
      </c>
      <c r="E752" s="28" t="s">
        <v>40</v>
      </c>
      <c r="F752" s="28" t="s">
        <v>1729</v>
      </c>
      <c r="G752" s="28" t="s">
        <v>1730</v>
      </c>
      <c r="H752" s="28" t="s">
        <v>207</v>
      </c>
      <c r="I752" s="169" t="s">
        <v>1897</v>
      </c>
      <c r="J752" s="170" t="s">
        <v>1898</v>
      </c>
      <c r="K752" s="232">
        <v>46122.0</v>
      </c>
      <c r="L752" s="28" t="s">
        <v>50</v>
      </c>
      <c r="M752" s="226"/>
      <c r="N752" s="33" t="s">
        <v>214</v>
      </c>
      <c r="O752" s="36" t="s">
        <v>1351</v>
      </c>
      <c r="P752" s="4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</row>
    <row r="753">
      <c r="A753" s="23">
        <v>750.0</v>
      </c>
      <c r="B753" s="225">
        <v>46097.0</v>
      </c>
      <c r="C753" s="26">
        <v>81.0</v>
      </c>
      <c r="D753" s="28" t="s">
        <v>45</v>
      </c>
      <c r="E753" s="28" t="s">
        <v>40</v>
      </c>
      <c r="F753" s="28" t="s">
        <v>1729</v>
      </c>
      <c r="G753" s="28" t="s">
        <v>1730</v>
      </c>
      <c r="H753" s="28" t="s">
        <v>75</v>
      </c>
      <c r="I753" s="169" t="s">
        <v>1899</v>
      </c>
      <c r="J753" s="36" t="s">
        <v>1900</v>
      </c>
      <c r="K753" s="232">
        <v>46122.0</v>
      </c>
      <c r="L753" s="28" t="s">
        <v>50</v>
      </c>
      <c r="M753" s="226"/>
      <c r="N753" s="33" t="s">
        <v>214</v>
      </c>
      <c r="O753" s="36" t="s">
        <v>1901</v>
      </c>
      <c r="P753" s="4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</row>
    <row r="754">
      <c r="A754" s="23">
        <v>751.0</v>
      </c>
      <c r="B754" s="225">
        <v>46097.0</v>
      </c>
      <c r="C754" s="26">
        <v>81.0</v>
      </c>
      <c r="D754" s="28" t="s">
        <v>45</v>
      </c>
      <c r="E754" s="28" t="s">
        <v>40</v>
      </c>
      <c r="F754" s="28" t="s">
        <v>1729</v>
      </c>
      <c r="G754" s="28" t="s">
        <v>1730</v>
      </c>
      <c r="H754" s="28" t="s">
        <v>81</v>
      </c>
      <c r="I754" s="169" t="s">
        <v>1902</v>
      </c>
      <c r="J754" s="36" t="s">
        <v>1903</v>
      </c>
      <c r="K754" s="232">
        <v>46122.0</v>
      </c>
      <c r="L754" s="28" t="s">
        <v>50</v>
      </c>
      <c r="M754" s="226"/>
      <c r="N754" s="33" t="s">
        <v>214</v>
      </c>
      <c r="O754" s="36" t="s">
        <v>1351</v>
      </c>
      <c r="P754" s="4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</row>
    <row r="755">
      <c r="A755" s="59">
        <v>752.0</v>
      </c>
      <c r="B755" s="225">
        <v>46097.0</v>
      </c>
      <c r="C755" s="26">
        <v>81.0</v>
      </c>
      <c r="D755" s="28" t="s">
        <v>45</v>
      </c>
      <c r="E755" s="28" t="s">
        <v>40</v>
      </c>
      <c r="F755" s="28" t="s">
        <v>1729</v>
      </c>
      <c r="G755" s="28" t="s">
        <v>1730</v>
      </c>
      <c r="H755" s="28" t="s">
        <v>87</v>
      </c>
      <c r="I755" s="169" t="s">
        <v>1904</v>
      </c>
      <c r="J755" s="36" t="s">
        <v>1905</v>
      </c>
      <c r="K755" s="232">
        <v>46122.0</v>
      </c>
      <c r="L755" s="28" t="s">
        <v>50</v>
      </c>
      <c r="M755" s="226"/>
      <c r="N755" s="33" t="s">
        <v>214</v>
      </c>
      <c r="O755" s="36" t="s">
        <v>1351</v>
      </c>
      <c r="P755" s="4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</row>
    <row r="756">
      <c r="A756" s="23">
        <v>753.0</v>
      </c>
      <c r="B756" s="225">
        <v>46097.0</v>
      </c>
      <c r="C756" s="26">
        <v>81.0</v>
      </c>
      <c r="D756" s="28" t="s">
        <v>45</v>
      </c>
      <c r="E756" s="28" t="s">
        <v>40</v>
      </c>
      <c r="F756" s="28" t="s">
        <v>1729</v>
      </c>
      <c r="G756" s="28" t="s">
        <v>1730</v>
      </c>
      <c r="H756" s="28" t="s">
        <v>81</v>
      </c>
      <c r="I756" s="169" t="s">
        <v>1906</v>
      </c>
      <c r="J756" s="36" t="s">
        <v>1602</v>
      </c>
      <c r="K756" s="232">
        <v>46122.0</v>
      </c>
      <c r="L756" s="28" t="s">
        <v>50</v>
      </c>
      <c r="M756" s="226"/>
      <c r="N756" s="33" t="s">
        <v>214</v>
      </c>
      <c r="O756" s="36" t="s">
        <v>1351</v>
      </c>
      <c r="P756" s="4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</row>
    <row r="757">
      <c r="A757" s="23">
        <v>754.0</v>
      </c>
      <c r="B757" s="225">
        <v>46097.0</v>
      </c>
      <c r="C757" s="26">
        <v>81.0</v>
      </c>
      <c r="D757" s="28" t="s">
        <v>45</v>
      </c>
      <c r="E757" s="28" t="s">
        <v>40</v>
      </c>
      <c r="F757" s="28" t="s">
        <v>1729</v>
      </c>
      <c r="G757" s="28" t="s">
        <v>1730</v>
      </c>
      <c r="H757" s="28" t="s">
        <v>81</v>
      </c>
      <c r="I757" s="169" t="s">
        <v>1907</v>
      </c>
      <c r="J757" s="36" t="s">
        <v>1908</v>
      </c>
      <c r="K757" s="232">
        <v>46122.0</v>
      </c>
      <c r="L757" s="28" t="s">
        <v>50</v>
      </c>
      <c r="M757" s="23" t="s">
        <v>1909</v>
      </c>
      <c r="N757" s="33" t="s">
        <v>214</v>
      </c>
      <c r="O757" s="36" t="s">
        <v>1351</v>
      </c>
      <c r="P757" s="4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</row>
    <row r="758">
      <c r="A758" s="23">
        <v>755.0</v>
      </c>
      <c r="B758" s="225">
        <v>46097.0</v>
      </c>
      <c r="C758" s="26">
        <v>81.0</v>
      </c>
      <c r="D758" s="28" t="s">
        <v>45</v>
      </c>
      <c r="E758" s="28" t="s">
        <v>40</v>
      </c>
      <c r="F758" s="28" t="s">
        <v>1729</v>
      </c>
      <c r="G758" s="28" t="s">
        <v>1730</v>
      </c>
      <c r="H758" s="28" t="s">
        <v>81</v>
      </c>
      <c r="I758" s="33" t="s">
        <v>1910</v>
      </c>
      <c r="J758" s="36" t="s">
        <v>1766</v>
      </c>
      <c r="K758" s="232">
        <v>46122.0</v>
      </c>
      <c r="L758" s="28" t="s">
        <v>50</v>
      </c>
      <c r="M758" s="23" t="s">
        <v>1911</v>
      </c>
      <c r="N758" s="33" t="s">
        <v>214</v>
      </c>
      <c r="O758" s="36" t="s">
        <v>1351</v>
      </c>
      <c r="P758" s="4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</row>
    <row r="759">
      <c r="A759" s="23">
        <v>756.0</v>
      </c>
      <c r="B759" s="225">
        <v>46097.0</v>
      </c>
      <c r="C759" s="26">
        <v>81.0</v>
      </c>
      <c r="D759" s="28" t="s">
        <v>45</v>
      </c>
      <c r="E759" s="28" t="s">
        <v>40</v>
      </c>
      <c r="F759" s="28" t="s">
        <v>1729</v>
      </c>
      <c r="G759" s="28" t="s">
        <v>1730</v>
      </c>
      <c r="H759" s="28" t="s">
        <v>81</v>
      </c>
      <c r="I759" s="33" t="s">
        <v>1912</v>
      </c>
      <c r="J759" s="104" t="s">
        <v>1913</v>
      </c>
      <c r="K759" s="232">
        <v>46122.0</v>
      </c>
      <c r="L759" s="28" t="s">
        <v>50</v>
      </c>
      <c r="M759" s="23" t="s">
        <v>1914</v>
      </c>
      <c r="N759" s="33" t="s">
        <v>214</v>
      </c>
      <c r="O759" s="36" t="s">
        <v>1351</v>
      </c>
      <c r="P759" s="4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</row>
    <row r="760">
      <c r="A760" s="59">
        <v>757.0</v>
      </c>
      <c r="B760" s="398">
        <v>46100.0</v>
      </c>
      <c r="C760" s="26">
        <v>82.0</v>
      </c>
      <c r="D760" s="28" t="s">
        <v>45</v>
      </c>
      <c r="E760" s="28" t="s">
        <v>94</v>
      </c>
      <c r="F760" s="28" t="s">
        <v>369</v>
      </c>
      <c r="G760" s="28" t="s">
        <v>369</v>
      </c>
      <c r="H760" s="28" t="s">
        <v>233</v>
      </c>
      <c r="I760" s="245" t="s">
        <v>1915</v>
      </c>
      <c r="J760" s="170" t="s">
        <v>1916</v>
      </c>
      <c r="K760" s="232">
        <v>46112.0</v>
      </c>
      <c r="L760" s="28" t="s">
        <v>50</v>
      </c>
      <c r="M760" s="226"/>
      <c r="N760" s="33" t="s">
        <v>271</v>
      </c>
      <c r="O760" s="36" t="s">
        <v>1701</v>
      </c>
      <c r="P760" s="4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</row>
    <row r="761">
      <c r="A761" s="23">
        <v>758.0</v>
      </c>
      <c r="B761" s="398">
        <v>46100.0</v>
      </c>
      <c r="C761" s="26">
        <v>82.0</v>
      </c>
      <c r="D761" s="28" t="s">
        <v>45</v>
      </c>
      <c r="E761" s="28" t="s">
        <v>94</v>
      </c>
      <c r="F761" s="28" t="s">
        <v>369</v>
      </c>
      <c r="G761" s="28" t="s">
        <v>369</v>
      </c>
      <c r="H761" s="28" t="s">
        <v>43</v>
      </c>
      <c r="I761" s="245" t="s">
        <v>1917</v>
      </c>
      <c r="J761" s="245" t="s">
        <v>1918</v>
      </c>
      <c r="K761" s="232">
        <v>46101.0</v>
      </c>
      <c r="L761" s="28" t="s">
        <v>50</v>
      </c>
      <c r="M761" s="226"/>
      <c r="N761" s="33" t="s">
        <v>271</v>
      </c>
      <c r="O761" s="36" t="s">
        <v>1701</v>
      </c>
      <c r="P761" s="4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</row>
    <row r="762">
      <c r="A762" s="23">
        <v>759.0</v>
      </c>
      <c r="B762" s="398">
        <v>46100.0</v>
      </c>
      <c r="C762" s="26">
        <v>82.0</v>
      </c>
      <c r="D762" s="28" t="s">
        <v>45</v>
      </c>
      <c r="E762" s="28" t="s">
        <v>94</v>
      </c>
      <c r="F762" s="28" t="s">
        <v>369</v>
      </c>
      <c r="G762" s="28" t="s">
        <v>369</v>
      </c>
      <c r="H762" s="28" t="s">
        <v>233</v>
      </c>
      <c r="I762" s="245" t="s">
        <v>1919</v>
      </c>
      <c r="J762" s="170" t="s">
        <v>1920</v>
      </c>
      <c r="K762" s="232">
        <v>46122.0</v>
      </c>
      <c r="L762" s="28" t="s">
        <v>50</v>
      </c>
      <c r="M762" s="226"/>
      <c r="N762" s="33" t="s">
        <v>271</v>
      </c>
      <c r="O762" s="36" t="s">
        <v>1701</v>
      </c>
      <c r="P762" s="4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</row>
    <row r="763">
      <c r="A763" s="23">
        <v>760.0</v>
      </c>
      <c r="B763" s="398">
        <v>46100.0</v>
      </c>
      <c r="C763" s="26">
        <v>82.0</v>
      </c>
      <c r="D763" s="28" t="s">
        <v>45</v>
      </c>
      <c r="E763" s="28" t="s">
        <v>94</v>
      </c>
      <c r="F763" s="28" t="s">
        <v>369</v>
      </c>
      <c r="G763" s="28" t="s">
        <v>369</v>
      </c>
      <c r="H763" s="28" t="s">
        <v>87</v>
      </c>
      <c r="I763" s="170" t="s">
        <v>759</v>
      </c>
      <c r="J763" s="170" t="s">
        <v>1921</v>
      </c>
      <c r="K763" s="232">
        <v>46122.0</v>
      </c>
      <c r="L763" s="28" t="s">
        <v>50</v>
      </c>
      <c r="M763" s="226"/>
      <c r="N763" s="33" t="s">
        <v>271</v>
      </c>
      <c r="O763" s="36" t="s">
        <v>1701</v>
      </c>
      <c r="P763" s="4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</row>
    <row r="764">
      <c r="A764" s="23">
        <v>761.0</v>
      </c>
      <c r="B764" s="398">
        <v>46100.0</v>
      </c>
      <c r="C764" s="26">
        <v>82.0</v>
      </c>
      <c r="D764" s="28" t="s">
        <v>45</v>
      </c>
      <c r="E764" s="28" t="s">
        <v>94</v>
      </c>
      <c r="F764" s="28" t="s">
        <v>369</v>
      </c>
      <c r="G764" s="28" t="s">
        <v>369</v>
      </c>
      <c r="H764" s="28" t="s">
        <v>207</v>
      </c>
      <c r="I764" s="245" t="s">
        <v>1705</v>
      </c>
      <c r="J764" s="245" t="s">
        <v>1706</v>
      </c>
      <c r="K764" s="232">
        <v>46122.0</v>
      </c>
      <c r="L764" s="28" t="s">
        <v>50</v>
      </c>
      <c r="M764" s="226"/>
      <c r="N764" s="33" t="s">
        <v>271</v>
      </c>
      <c r="O764" s="36" t="s">
        <v>1701</v>
      </c>
      <c r="P764" s="4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</row>
    <row r="765">
      <c r="A765" s="59">
        <v>762.0</v>
      </c>
      <c r="B765" s="398">
        <v>46100.0</v>
      </c>
      <c r="C765" s="26">
        <v>82.0</v>
      </c>
      <c r="D765" s="28" t="s">
        <v>45</v>
      </c>
      <c r="E765" s="28" t="s">
        <v>94</v>
      </c>
      <c r="F765" s="28" t="s">
        <v>369</v>
      </c>
      <c r="G765" s="28" t="s">
        <v>369</v>
      </c>
      <c r="H765" s="28" t="s">
        <v>207</v>
      </c>
      <c r="I765" s="170" t="s">
        <v>1922</v>
      </c>
      <c r="J765" s="245" t="s">
        <v>1923</v>
      </c>
      <c r="K765" s="232">
        <v>46122.0</v>
      </c>
      <c r="L765" s="28" t="s">
        <v>50</v>
      </c>
      <c r="M765" s="226"/>
      <c r="N765" s="33" t="s">
        <v>271</v>
      </c>
      <c r="O765" s="36" t="s">
        <v>1701</v>
      </c>
      <c r="P765" s="4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</row>
    <row r="766">
      <c r="A766" s="23">
        <v>763.0</v>
      </c>
      <c r="B766" s="398">
        <v>46100.0</v>
      </c>
      <c r="C766" s="26">
        <v>82.0</v>
      </c>
      <c r="D766" s="28" t="s">
        <v>45</v>
      </c>
      <c r="E766" s="28" t="s">
        <v>94</v>
      </c>
      <c r="F766" s="28" t="s">
        <v>369</v>
      </c>
      <c r="G766" s="28" t="s">
        <v>369</v>
      </c>
      <c r="H766" s="28" t="s">
        <v>87</v>
      </c>
      <c r="I766" s="170" t="s">
        <v>1924</v>
      </c>
      <c r="J766" s="245" t="s">
        <v>1925</v>
      </c>
      <c r="K766" s="232">
        <v>46122.0</v>
      </c>
      <c r="L766" s="28" t="s">
        <v>50</v>
      </c>
      <c r="M766" s="226"/>
      <c r="N766" s="33" t="s">
        <v>271</v>
      </c>
      <c r="O766" s="36" t="s">
        <v>1302</v>
      </c>
      <c r="P766" s="4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</row>
    <row r="767">
      <c r="A767" s="23">
        <v>764.0</v>
      </c>
      <c r="B767" s="398">
        <v>46100.0</v>
      </c>
      <c r="C767" s="26">
        <v>82.0</v>
      </c>
      <c r="D767" s="28" t="s">
        <v>45</v>
      </c>
      <c r="E767" s="28" t="s">
        <v>94</v>
      </c>
      <c r="F767" s="28" t="s">
        <v>369</v>
      </c>
      <c r="G767" s="28" t="s">
        <v>369</v>
      </c>
      <c r="H767" s="28" t="s">
        <v>43</v>
      </c>
      <c r="I767" s="170" t="s">
        <v>1926</v>
      </c>
      <c r="J767" s="170" t="s">
        <v>1927</v>
      </c>
      <c r="K767" s="232">
        <v>46122.0</v>
      </c>
      <c r="L767" s="28" t="s">
        <v>50</v>
      </c>
      <c r="M767" s="226"/>
      <c r="N767" s="33" t="s">
        <v>271</v>
      </c>
      <c r="O767" s="36" t="s">
        <v>1701</v>
      </c>
      <c r="P767" s="4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</row>
    <row r="768">
      <c r="A768" s="23">
        <v>765.0</v>
      </c>
      <c r="B768" s="398">
        <v>46087.0</v>
      </c>
      <c r="C768" s="26">
        <v>83.0</v>
      </c>
      <c r="D768" s="28" t="s">
        <v>45</v>
      </c>
      <c r="E768" s="28" t="s">
        <v>94</v>
      </c>
      <c r="F768" s="28" t="s">
        <v>370</v>
      </c>
      <c r="G768" s="28" t="s">
        <v>1928</v>
      </c>
      <c r="H768" s="28" t="s">
        <v>233</v>
      </c>
      <c r="I768" s="33" t="s">
        <v>1468</v>
      </c>
      <c r="J768" s="36" t="s">
        <v>1469</v>
      </c>
      <c r="K768" s="232">
        <v>46113.0</v>
      </c>
      <c r="L768" s="28" t="s">
        <v>50</v>
      </c>
      <c r="M768" s="226"/>
      <c r="N768" s="33" t="s">
        <v>104</v>
      </c>
      <c r="O768" s="36" t="s">
        <v>479</v>
      </c>
      <c r="P768" s="4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</row>
    <row r="769">
      <c r="A769" s="23">
        <v>766.0</v>
      </c>
      <c r="B769" s="398">
        <v>46087.0</v>
      </c>
      <c r="C769" s="26">
        <v>83.0</v>
      </c>
      <c r="D769" s="28" t="s">
        <v>45</v>
      </c>
      <c r="E769" s="28" t="s">
        <v>94</v>
      </c>
      <c r="F769" s="28" t="s">
        <v>370</v>
      </c>
      <c r="G769" s="28" t="s">
        <v>1928</v>
      </c>
      <c r="H769" s="28" t="s">
        <v>233</v>
      </c>
      <c r="I769" s="33" t="s">
        <v>1470</v>
      </c>
      <c r="J769" s="36" t="s">
        <v>1471</v>
      </c>
      <c r="K769" s="232">
        <v>46113.0</v>
      </c>
      <c r="L769" s="28" t="s">
        <v>50</v>
      </c>
      <c r="M769" s="226"/>
      <c r="N769" s="33" t="s">
        <v>104</v>
      </c>
      <c r="O769" s="36" t="s">
        <v>479</v>
      </c>
      <c r="P769" s="4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</row>
    <row r="770">
      <c r="A770" s="59">
        <v>767.0</v>
      </c>
      <c r="B770" s="398">
        <v>46087.0</v>
      </c>
      <c r="C770" s="26">
        <v>83.0</v>
      </c>
      <c r="D770" s="28" t="s">
        <v>45</v>
      </c>
      <c r="E770" s="28" t="s">
        <v>94</v>
      </c>
      <c r="F770" s="28" t="s">
        <v>370</v>
      </c>
      <c r="G770" s="28" t="s">
        <v>1928</v>
      </c>
      <c r="H770" s="28" t="s">
        <v>75</v>
      </c>
      <c r="I770" s="33" t="s">
        <v>1929</v>
      </c>
      <c r="J770" s="36" t="s">
        <v>1930</v>
      </c>
      <c r="K770" s="232">
        <v>46113.0</v>
      </c>
      <c r="L770" s="28" t="s">
        <v>50</v>
      </c>
      <c r="M770" s="226"/>
      <c r="N770" s="33" t="s">
        <v>104</v>
      </c>
      <c r="O770" s="36" t="s">
        <v>479</v>
      </c>
      <c r="P770" s="4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</row>
    <row r="771">
      <c r="A771" s="23">
        <v>768.0</v>
      </c>
      <c r="B771" s="398">
        <v>46087.0</v>
      </c>
      <c r="C771" s="26">
        <v>83.0</v>
      </c>
      <c r="D771" s="28" t="s">
        <v>45</v>
      </c>
      <c r="E771" s="28" t="s">
        <v>94</v>
      </c>
      <c r="F771" s="28" t="s">
        <v>370</v>
      </c>
      <c r="G771" s="28" t="s">
        <v>1928</v>
      </c>
      <c r="H771" s="28" t="s">
        <v>75</v>
      </c>
      <c r="I771" s="33" t="s">
        <v>1527</v>
      </c>
      <c r="J771" s="36" t="s">
        <v>1931</v>
      </c>
      <c r="K771" s="232">
        <v>46113.0</v>
      </c>
      <c r="L771" s="28" t="s">
        <v>50</v>
      </c>
      <c r="M771" s="226"/>
      <c r="N771" s="33" t="s">
        <v>104</v>
      </c>
      <c r="O771" s="36" t="s">
        <v>479</v>
      </c>
      <c r="P771" s="4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</row>
    <row r="772">
      <c r="A772" s="23">
        <v>769.0</v>
      </c>
      <c r="B772" s="398">
        <v>46087.0</v>
      </c>
      <c r="C772" s="26">
        <v>83.0</v>
      </c>
      <c r="D772" s="28" t="s">
        <v>45</v>
      </c>
      <c r="E772" s="28" t="s">
        <v>94</v>
      </c>
      <c r="F772" s="28" t="s">
        <v>370</v>
      </c>
      <c r="G772" s="28" t="s">
        <v>1928</v>
      </c>
      <c r="H772" s="28" t="s">
        <v>194</v>
      </c>
      <c r="I772" s="33" t="s">
        <v>1932</v>
      </c>
      <c r="J772" s="36" t="s">
        <v>1933</v>
      </c>
      <c r="K772" s="232">
        <v>46113.0</v>
      </c>
      <c r="L772" s="28" t="s">
        <v>50</v>
      </c>
      <c r="M772" s="226"/>
      <c r="N772" s="33" t="s">
        <v>104</v>
      </c>
      <c r="O772" s="36" t="s">
        <v>479</v>
      </c>
      <c r="P772" s="4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</row>
    <row r="773">
      <c r="A773" s="23">
        <v>770.0</v>
      </c>
      <c r="B773" s="398">
        <v>46087.0</v>
      </c>
      <c r="C773" s="26">
        <v>83.0</v>
      </c>
      <c r="D773" s="28" t="s">
        <v>45</v>
      </c>
      <c r="E773" s="28" t="s">
        <v>94</v>
      </c>
      <c r="F773" s="28" t="s">
        <v>370</v>
      </c>
      <c r="G773" s="28" t="s">
        <v>1928</v>
      </c>
      <c r="H773" s="28" t="s">
        <v>194</v>
      </c>
      <c r="I773" s="33" t="s">
        <v>1481</v>
      </c>
      <c r="J773" s="36" t="s">
        <v>1482</v>
      </c>
      <c r="K773" s="232">
        <v>46113.0</v>
      </c>
      <c r="L773" s="28" t="s">
        <v>50</v>
      </c>
      <c r="M773" s="226"/>
      <c r="N773" s="33" t="s">
        <v>104</v>
      </c>
      <c r="O773" s="36" t="s">
        <v>479</v>
      </c>
      <c r="P773" s="4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</row>
    <row r="774">
      <c r="A774" s="23">
        <v>771.0</v>
      </c>
      <c r="B774" s="398">
        <v>46087.0</v>
      </c>
      <c r="C774" s="26">
        <v>83.0</v>
      </c>
      <c r="D774" s="28" t="s">
        <v>45</v>
      </c>
      <c r="E774" s="28" t="s">
        <v>94</v>
      </c>
      <c r="F774" s="28" t="s">
        <v>370</v>
      </c>
      <c r="G774" s="28" t="s">
        <v>1928</v>
      </c>
      <c r="H774" s="28" t="s">
        <v>194</v>
      </c>
      <c r="I774" s="33" t="s">
        <v>1483</v>
      </c>
      <c r="J774" s="36" t="s">
        <v>1484</v>
      </c>
      <c r="K774" s="232">
        <v>46113.0</v>
      </c>
      <c r="L774" s="28" t="s">
        <v>50</v>
      </c>
      <c r="M774" s="264" t="s">
        <v>1480</v>
      </c>
      <c r="N774" s="33" t="s">
        <v>104</v>
      </c>
      <c r="O774" s="36" t="s">
        <v>479</v>
      </c>
      <c r="P774" s="4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</row>
    <row r="775">
      <c r="A775" s="59">
        <v>772.0</v>
      </c>
      <c r="B775" s="398">
        <v>46087.0</v>
      </c>
      <c r="C775" s="26">
        <v>83.0</v>
      </c>
      <c r="D775" s="28" t="s">
        <v>45</v>
      </c>
      <c r="E775" s="28" t="s">
        <v>94</v>
      </c>
      <c r="F775" s="28" t="s">
        <v>370</v>
      </c>
      <c r="G775" s="28" t="s">
        <v>1928</v>
      </c>
      <c r="H775" s="28" t="s">
        <v>98</v>
      </c>
      <c r="I775" s="33" t="s">
        <v>1934</v>
      </c>
      <c r="J775" s="36" t="s">
        <v>1935</v>
      </c>
      <c r="K775" s="232">
        <v>46143.0</v>
      </c>
      <c r="L775" s="28" t="s">
        <v>50</v>
      </c>
      <c r="M775" s="226"/>
      <c r="N775" s="33" t="s">
        <v>104</v>
      </c>
      <c r="O775" s="36" t="s">
        <v>479</v>
      </c>
      <c r="P775" s="4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</row>
    <row r="776">
      <c r="A776" s="23">
        <v>773.0</v>
      </c>
      <c r="B776" s="398">
        <v>46087.0</v>
      </c>
      <c r="C776" s="26">
        <v>83.0</v>
      </c>
      <c r="D776" s="28" t="s">
        <v>45</v>
      </c>
      <c r="E776" s="28" t="s">
        <v>94</v>
      </c>
      <c r="F776" s="28" t="s">
        <v>370</v>
      </c>
      <c r="G776" s="28" t="s">
        <v>1928</v>
      </c>
      <c r="H776" s="28" t="s">
        <v>98</v>
      </c>
      <c r="I776" s="33" t="s">
        <v>1936</v>
      </c>
      <c r="J776" s="36" t="s">
        <v>1937</v>
      </c>
      <c r="K776" s="232">
        <v>46113.0</v>
      </c>
      <c r="L776" s="28" t="s">
        <v>50</v>
      </c>
      <c r="M776" s="226"/>
      <c r="N776" s="33" t="s">
        <v>104</v>
      </c>
      <c r="O776" s="36" t="s">
        <v>479</v>
      </c>
      <c r="P776" s="4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</row>
    <row r="777">
      <c r="A777" s="23">
        <v>774.0</v>
      </c>
      <c r="B777" s="398">
        <v>46087.0</v>
      </c>
      <c r="C777" s="26">
        <v>83.0</v>
      </c>
      <c r="D777" s="28" t="s">
        <v>45</v>
      </c>
      <c r="E777" s="28" t="s">
        <v>94</v>
      </c>
      <c r="F777" s="28" t="s">
        <v>370</v>
      </c>
      <c r="G777" s="28" t="s">
        <v>1928</v>
      </c>
      <c r="H777" s="28" t="s">
        <v>98</v>
      </c>
      <c r="I777" s="33" t="s">
        <v>1938</v>
      </c>
      <c r="J777" s="36" t="s">
        <v>1486</v>
      </c>
      <c r="K777" s="232">
        <v>46113.0</v>
      </c>
      <c r="L777" s="28" t="s">
        <v>50</v>
      </c>
      <c r="M777" s="226"/>
      <c r="N777" s="33" t="s">
        <v>104</v>
      </c>
      <c r="O777" s="36" t="s">
        <v>479</v>
      </c>
      <c r="P777" s="4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</row>
    <row r="778">
      <c r="A778" s="23">
        <v>775.0</v>
      </c>
      <c r="B778" s="398">
        <v>46087.0</v>
      </c>
      <c r="C778" s="26">
        <v>83.0</v>
      </c>
      <c r="D778" s="28" t="s">
        <v>45</v>
      </c>
      <c r="E778" s="28" t="s">
        <v>94</v>
      </c>
      <c r="F778" s="28" t="s">
        <v>370</v>
      </c>
      <c r="G778" s="28" t="s">
        <v>1928</v>
      </c>
      <c r="H778" s="28" t="s">
        <v>75</v>
      </c>
      <c r="I778" s="33" t="s">
        <v>1474</v>
      </c>
      <c r="J778" s="36" t="s">
        <v>1475</v>
      </c>
      <c r="K778" s="232">
        <v>46113.0</v>
      </c>
      <c r="L778" s="28" t="s">
        <v>50</v>
      </c>
      <c r="M778" s="226"/>
      <c r="N778" s="33" t="s">
        <v>104</v>
      </c>
      <c r="O778" s="36" t="s">
        <v>479</v>
      </c>
      <c r="P778" s="4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</row>
    <row r="779">
      <c r="A779" s="23">
        <v>776.0</v>
      </c>
      <c r="B779" s="398">
        <v>46087.0</v>
      </c>
      <c r="C779" s="26">
        <v>84.0</v>
      </c>
      <c r="D779" s="28" t="s">
        <v>111</v>
      </c>
      <c r="E779" s="28" t="s">
        <v>94</v>
      </c>
      <c r="F779" s="28" t="s">
        <v>370</v>
      </c>
      <c r="G779" s="28" t="s">
        <v>1928</v>
      </c>
      <c r="H779" s="28" t="s">
        <v>75</v>
      </c>
      <c r="I779" s="33" t="s">
        <v>1939</v>
      </c>
      <c r="J779" s="36" t="s">
        <v>1940</v>
      </c>
      <c r="K779" s="232">
        <v>46113.0</v>
      </c>
      <c r="L779" s="28" t="s">
        <v>50</v>
      </c>
      <c r="M779" s="226"/>
      <c r="N779" s="33" t="s">
        <v>104</v>
      </c>
      <c r="O779" s="36" t="s">
        <v>215</v>
      </c>
      <c r="P779" s="4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</row>
    <row r="780">
      <c r="A780" s="59">
        <v>777.0</v>
      </c>
      <c r="B780" s="398">
        <v>46087.0</v>
      </c>
      <c r="C780" s="26">
        <v>84.0</v>
      </c>
      <c r="D780" s="28" t="s">
        <v>111</v>
      </c>
      <c r="E780" s="28" t="s">
        <v>94</v>
      </c>
      <c r="F780" s="28" t="s">
        <v>370</v>
      </c>
      <c r="G780" s="28" t="s">
        <v>1928</v>
      </c>
      <c r="H780" s="28" t="s">
        <v>87</v>
      </c>
      <c r="I780" s="33" t="s">
        <v>1941</v>
      </c>
      <c r="J780" s="36" t="s">
        <v>1942</v>
      </c>
      <c r="K780" s="232">
        <v>46113.0</v>
      </c>
      <c r="L780" s="28" t="s">
        <v>50</v>
      </c>
      <c r="M780" s="226"/>
      <c r="N780" s="33" t="s">
        <v>104</v>
      </c>
      <c r="O780" s="36" t="s">
        <v>215</v>
      </c>
      <c r="P780" s="4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</row>
    <row r="781">
      <c r="A781" s="23">
        <v>778.0</v>
      </c>
      <c r="B781" s="398">
        <v>46087.0</v>
      </c>
      <c r="C781" s="26">
        <v>84.0</v>
      </c>
      <c r="D781" s="28" t="s">
        <v>111</v>
      </c>
      <c r="E781" s="28" t="s">
        <v>94</v>
      </c>
      <c r="F781" s="28" t="s">
        <v>370</v>
      </c>
      <c r="G781" s="28" t="s">
        <v>1928</v>
      </c>
      <c r="H781" s="28" t="s">
        <v>87</v>
      </c>
      <c r="I781" s="33" t="s">
        <v>1943</v>
      </c>
      <c r="J781" s="36" t="s">
        <v>1944</v>
      </c>
      <c r="K781" s="232">
        <v>46113.0</v>
      </c>
      <c r="L781" s="28" t="s">
        <v>50</v>
      </c>
      <c r="M781" s="226"/>
      <c r="N781" s="33" t="s">
        <v>104</v>
      </c>
      <c r="O781" s="36" t="s">
        <v>215</v>
      </c>
      <c r="P781" s="4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</row>
    <row r="782">
      <c r="A782" s="23">
        <v>779.0</v>
      </c>
      <c r="B782" s="398">
        <v>46087.0</v>
      </c>
      <c r="C782" s="26">
        <v>84.0</v>
      </c>
      <c r="D782" s="28" t="s">
        <v>111</v>
      </c>
      <c r="E782" s="28" t="s">
        <v>94</v>
      </c>
      <c r="F782" s="28" t="s">
        <v>370</v>
      </c>
      <c r="G782" s="28" t="s">
        <v>1928</v>
      </c>
      <c r="H782" s="28" t="s">
        <v>75</v>
      </c>
      <c r="I782" s="33" t="s">
        <v>1945</v>
      </c>
      <c r="J782" s="36" t="s">
        <v>1946</v>
      </c>
      <c r="K782" s="232">
        <v>46113.0</v>
      </c>
      <c r="L782" s="28" t="s">
        <v>76</v>
      </c>
      <c r="M782" s="348" t="s">
        <v>1947</v>
      </c>
      <c r="N782" s="33" t="s">
        <v>104</v>
      </c>
      <c r="O782" s="36" t="s">
        <v>215</v>
      </c>
      <c r="P782" s="4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</row>
    <row r="783">
      <c r="A783" s="23">
        <v>780.0</v>
      </c>
      <c r="B783" s="398">
        <v>46087.0</v>
      </c>
      <c r="C783" s="26">
        <v>84.0</v>
      </c>
      <c r="D783" s="28" t="s">
        <v>111</v>
      </c>
      <c r="E783" s="28" t="s">
        <v>94</v>
      </c>
      <c r="F783" s="28" t="s">
        <v>370</v>
      </c>
      <c r="G783" s="28" t="s">
        <v>1928</v>
      </c>
      <c r="H783" s="28" t="s">
        <v>139</v>
      </c>
      <c r="I783" s="33" t="s">
        <v>1494</v>
      </c>
      <c r="J783" s="36" t="s">
        <v>1495</v>
      </c>
      <c r="K783" s="232">
        <v>46113.0</v>
      </c>
      <c r="L783" s="28" t="s">
        <v>50</v>
      </c>
      <c r="M783" s="226"/>
      <c r="N783" s="33" t="s">
        <v>104</v>
      </c>
      <c r="O783" s="36" t="s">
        <v>215</v>
      </c>
      <c r="P783" s="4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</row>
    <row r="784">
      <c r="A784" s="23">
        <v>781.0</v>
      </c>
      <c r="B784" s="398">
        <v>46087.0</v>
      </c>
      <c r="C784" s="26">
        <v>84.0</v>
      </c>
      <c r="D784" s="28" t="s">
        <v>111</v>
      </c>
      <c r="E784" s="28" t="s">
        <v>94</v>
      </c>
      <c r="F784" s="28" t="s">
        <v>370</v>
      </c>
      <c r="G784" s="28" t="s">
        <v>1928</v>
      </c>
      <c r="H784" s="28" t="s">
        <v>87</v>
      </c>
      <c r="I784" s="33" t="s">
        <v>1498</v>
      </c>
      <c r="J784" s="104" t="s">
        <v>1016</v>
      </c>
      <c r="K784" s="232">
        <v>46113.0</v>
      </c>
      <c r="L784" s="28" t="s">
        <v>50</v>
      </c>
      <c r="M784" s="226"/>
      <c r="N784" s="33" t="s">
        <v>104</v>
      </c>
      <c r="O784" s="36" t="s">
        <v>215</v>
      </c>
      <c r="P784" s="4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</row>
    <row r="785">
      <c r="A785" s="59">
        <v>782.0</v>
      </c>
      <c r="B785" s="398">
        <v>46087.0</v>
      </c>
      <c r="C785" s="26">
        <v>84.0</v>
      </c>
      <c r="D785" s="28" t="s">
        <v>111</v>
      </c>
      <c r="E785" s="28" t="s">
        <v>94</v>
      </c>
      <c r="F785" s="28" t="s">
        <v>370</v>
      </c>
      <c r="G785" s="28" t="s">
        <v>1928</v>
      </c>
      <c r="H785" s="28" t="s">
        <v>87</v>
      </c>
      <c r="I785" s="33" t="s">
        <v>1535</v>
      </c>
      <c r="J785" s="104" t="s">
        <v>1500</v>
      </c>
      <c r="K785" s="232">
        <v>46113.0</v>
      </c>
      <c r="L785" s="28" t="s">
        <v>50</v>
      </c>
      <c r="M785" s="226"/>
      <c r="N785" s="33" t="s">
        <v>104</v>
      </c>
      <c r="O785" s="36" t="s">
        <v>215</v>
      </c>
      <c r="P785" s="4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</row>
    <row r="786">
      <c r="A786" s="23">
        <v>783.0</v>
      </c>
      <c r="B786" s="398">
        <v>46087.0</v>
      </c>
      <c r="C786" s="26">
        <v>84.0</v>
      </c>
      <c r="D786" s="28" t="s">
        <v>111</v>
      </c>
      <c r="E786" s="28" t="s">
        <v>94</v>
      </c>
      <c r="F786" s="28" t="s">
        <v>370</v>
      </c>
      <c r="G786" s="28" t="s">
        <v>1928</v>
      </c>
      <c r="H786" s="28" t="s">
        <v>87</v>
      </c>
      <c r="I786" s="33" t="s">
        <v>1507</v>
      </c>
      <c r="J786" s="104" t="s">
        <v>1948</v>
      </c>
      <c r="K786" s="232">
        <v>46174.0</v>
      </c>
      <c r="L786" s="28" t="s">
        <v>76</v>
      </c>
      <c r="M786" s="226"/>
      <c r="N786" s="33" t="s">
        <v>104</v>
      </c>
      <c r="O786" s="36" t="s">
        <v>215</v>
      </c>
      <c r="P786" s="4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</row>
    <row r="787">
      <c r="A787" s="23">
        <v>784.0</v>
      </c>
      <c r="B787" s="398">
        <v>46087.0</v>
      </c>
      <c r="C787" s="26">
        <v>84.0</v>
      </c>
      <c r="D787" s="28" t="s">
        <v>111</v>
      </c>
      <c r="E787" s="28" t="s">
        <v>94</v>
      </c>
      <c r="F787" s="28" t="s">
        <v>370</v>
      </c>
      <c r="G787" s="28" t="s">
        <v>1928</v>
      </c>
      <c r="H787" s="28" t="s">
        <v>81</v>
      </c>
      <c r="I787" s="33" t="s">
        <v>1539</v>
      </c>
      <c r="J787" s="104" t="s">
        <v>1432</v>
      </c>
      <c r="K787" s="232">
        <v>46143.0</v>
      </c>
      <c r="L787" s="28" t="s">
        <v>76</v>
      </c>
      <c r="M787" s="226"/>
      <c r="N787" s="33" t="s">
        <v>104</v>
      </c>
      <c r="O787" s="36" t="s">
        <v>215</v>
      </c>
      <c r="P787" s="4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</row>
    <row r="788">
      <c r="A788" s="23">
        <v>785.0</v>
      </c>
      <c r="B788" s="398">
        <v>46087.0</v>
      </c>
      <c r="C788" s="26">
        <v>84.0</v>
      </c>
      <c r="D788" s="28" t="s">
        <v>111</v>
      </c>
      <c r="E788" s="28" t="s">
        <v>94</v>
      </c>
      <c r="F788" s="28" t="s">
        <v>370</v>
      </c>
      <c r="G788" s="28" t="s">
        <v>1928</v>
      </c>
      <c r="H788" s="28" t="s">
        <v>75</v>
      </c>
      <c r="I788" s="33" t="s">
        <v>1949</v>
      </c>
      <c r="J788" s="104" t="s">
        <v>1502</v>
      </c>
      <c r="K788" s="232">
        <v>46143.0</v>
      </c>
      <c r="L788" s="28" t="s">
        <v>50</v>
      </c>
      <c r="M788" s="226"/>
      <c r="N788" s="33" t="s">
        <v>104</v>
      </c>
      <c r="O788" s="36" t="s">
        <v>215</v>
      </c>
      <c r="P788" s="4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</row>
    <row r="789">
      <c r="A789" s="23">
        <v>786.0</v>
      </c>
      <c r="B789" s="398">
        <v>46087.0</v>
      </c>
      <c r="C789" s="26">
        <v>84.0</v>
      </c>
      <c r="D789" s="28" t="s">
        <v>111</v>
      </c>
      <c r="E789" s="28" t="s">
        <v>94</v>
      </c>
      <c r="F789" s="28" t="s">
        <v>370</v>
      </c>
      <c r="G789" s="28" t="s">
        <v>1928</v>
      </c>
      <c r="H789" s="28" t="s">
        <v>75</v>
      </c>
      <c r="I789" s="33" t="s">
        <v>1950</v>
      </c>
      <c r="J789" s="104" t="s">
        <v>1951</v>
      </c>
      <c r="K789" s="232">
        <v>46143.0</v>
      </c>
      <c r="L789" s="28" t="s">
        <v>76</v>
      </c>
      <c r="M789" s="226"/>
      <c r="N789" s="33" t="s">
        <v>104</v>
      </c>
      <c r="O789" s="36" t="s">
        <v>215</v>
      </c>
      <c r="P789" s="4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</row>
    <row r="790">
      <c r="A790" s="59">
        <v>787.0</v>
      </c>
      <c r="B790" s="398">
        <v>46087.0</v>
      </c>
      <c r="C790" s="26">
        <v>84.0</v>
      </c>
      <c r="D790" s="28" t="s">
        <v>111</v>
      </c>
      <c r="E790" s="28" t="s">
        <v>94</v>
      </c>
      <c r="F790" s="28" t="s">
        <v>370</v>
      </c>
      <c r="G790" s="28" t="s">
        <v>1928</v>
      </c>
      <c r="H790" s="28" t="s">
        <v>75</v>
      </c>
      <c r="I790" s="33" t="s">
        <v>1503</v>
      </c>
      <c r="J790" s="104" t="s">
        <v>1504</v>
      </c>
      <c r="K790" s="232">
        <v>46143.0</v>
      </c>
      <c r="L790" s="28" t="s">
        <v>76</v>
      </c>
      <c r="M790" s="226"/>
      <c r="N790" s="33" t="s">
        <v>104</v>
      </c>
      <c r="O790" s="36" t="s">
        <v>215</v>
      </c>
      <c r="P790" s="4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</row>
    <row r="791">
      <c r="A791" s="23">
        <v>788.0</v>
      </c>
      <c r="B791" s="398">
        <v>46087.0</v>
      </c>
      <c r="C791" s="26">
        <v>84.0</v>
      </c>
      <c r="D791" s="28" t="s">
        <v>111</v>
      </c>
      <c r="E791" s="28" t="s">
        <v>94</v>
      </c>
      <c r="F791" s="28" t="s">
        <v>370</v>
      </c>
      <c r="G791" s="28" t="s">
        <v>1928</v>
      </c>
      <c r="H791" s="28" t="s">
        <v>98</v>
      </c>
      <c r="I791" s="33" t="s">
        <v>1952</v>
      </c>
      <c r="J791" s="104" t="s">
        <v>1953</v>
      </c>
      <c r="K791" s="232">
        <v>46113.0</v>
      </c>
      <c r="L791" s="28" t="s">
        <v>50</v>
      </c>
      <c r="M791" s="226"/>
      <c r="N791" s="33" t="s">
        <v>104</v>
      </c>
      <c r="O791" s="36" t="s">
        <v>215</v>
      </c>
      <c r="P791" s="4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</row>
    <row r="792">
      <c r="A792" s="23">
        <v>789.0</v>
      </c>
      <c r="B792" s="398">
        <v>46087.0</v>
      </c>
      <c r="C792" s="26">
        <v>84.0</v>
      </c>
      <c r="D792" s="28" t="s">
        <v>111</v>
      </c>
      <c r="E792" s="28" t="s">
        <v>94</v>
      </c>
      <c r="F792" s="28" t="s">
        <v>370</v>
      </c>
      <c r="G792" s="28" t="s">
        <v>1928</v>
      </c>
      <c r="H792" s="28" t="s">
        <v>194</v>
      </c>
      <c r="I792" s="33" t="s">
        <v>1954</v>
      </c>
      <c r="J792" s="104" t="s">
        <v>1517</v>
      </c>
      <c r="K792" s="232">
        <v>46113.0</v>
      </c>
      <c r="L792" s="28" t="s">
        <v>76</v>
      </c>
      <c r="M792" s="226"/>
      <c r="N792" s="33" t="s">
        <v>104</v>
      </c>
      <c r="O792" s="36" t="s">
        <v>215</v>
      </c>
      <c r="P792" s="4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</row>
    <row r="793">
      <c r="A793" s="23">
        <v>790.0</v>
      </c>
      <c r="B793" s="225">
        <v>46097.0</v>
      </c>
      <c r="C793" s="26">
        <v>85.0</v>
      </c>
      <c r="D793" s="28" t="s">
        <v>111</v>
      </c>
      <c r="E793" s="28" t="s">
        <v>40</v>
      </c>
      <c r="F793" s="28" t="s">
        <v>46</v>
      </c>
      <c r="G793" s="28" t="s">
        <v>46</v>
      </c>
      <c r="H793" s="28" t="s">
        <v>75</v>
      </c>
      <c r="I793" s="169" t="s">
        <v>1955</v>
      </c>
      <c r="J793" s="245" t="s">
        <v>1956</v>
      </c>
      <c r="K793" s="260">
        <v>46125.0</v>
      </c>
      <c r="L793" s="28" t="s">
        <v>50</v>
      </c>
      <c r="M793" s="226"/>
      <c r="N793" s="33" t="s">
        <v>273</v>
      </c>
      <c r="O793" s="36" t="s">
        <v>215</v>
      </c>
      <c r="P793" s="400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</row>
    <row r="794">
      <c r="A794" s="23">
        <v>791.0</v>
      </c>
      <c r="B794" s="225">
        <v>46097.0</v>
      </c>
      <c r="C794" s="26">
        <v>85.0</v>
      </c>
      <c r="D794" s="28" t="s">
        <v>111</v>
      </c>
      <c r="E794" s="28" t="s">
        <v>40</v>
      </c>
      <c r="F794" s="28" t="s">
        <v>46</v>
      </c>
      <c r="G794" s="28" t="s">
        <v>46</v>
      </c>
      <c r="H794" s="28" t="s">
        <v>75</v>
      </c>
      <c r="I794" s="421" t="s">
        <v>1957</v>
      </c>
      <c r="J794" s="245" t="s">
        <v>1958</v>
      </c>
      <c r="K794" s="260">
        <v>46125.0</v>
      </c>
      <c r="L794" s="28" t="s">
        <v>50</v>
      </c>
      <c r="M794" s="226"/>
      <c r="N794" s="33" t="s">
        <v>273</v>
      </c>
      <c r="O794" s="36" t="s">
        <v>215</v>
      </c>
      <c r="P794" s="400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</row>
    <row r="795">
      <c r="A795" s="59">
        <v>792.0</v>
      </c>
      <c r="B795" s="225">
        <v>46097.0</v>
      </c>
      <c r="C795" s="26">
        <v>85.0</v>
      </c>
      <c r="D795" s="28" t="s">
        <v>111</v>
      </c>
      <c r="E795" s="28" t="s">
        <v>40</v>
      </c>
      <c r="F795" s="28" t="s">
        <v>46</v>
      </c>
      <c r="G795" s="28" t="s">
        <v>46</v>
      </c>
      <c r="H795" s="28" t="s">
        <v>75</v>
      </c>
      <c r="I795" s="421" t="s">
        <v>1959</v>
      </c>
      <c r="J795" s="245" t="s">
        <v>1960</v>
      </c>
      <c r="K795" s="260">
        <v>46125.0</v>
      </c>
      <c r="L795" s="28" t="s">
        <v>50</v>
      </c>
      <c r="M795" s="226"/>
      <c r="N795" s="33" t="s">
        <v>273</v>
      </c>
      <c r="O795" s="36" t="s">
        <v>215</v>
      </c>
      <c r="P795" s="400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</row>
    <row r="796">
      <c r="A796" s="23">
        <v>793.0</v>
      </c>
      <c r="B796" s="225">
        <v>46097.0</v>
      </c>
      <c r="C796" s="26">
        <v>85.0</v>
      </c>
      <c r="D796" s="28" t="s">
        <v>111</v>
      </c>
      <c r="E796" s="28" t="s">
        <v>40</v>
      </c>
      <c r="F796" s="28" t="s">
        <v>46</v>
      </c>
      <c r="G796" s="28" t="s">
        <v>46</v>
      </c>
      <c r="H796" s="28" t="s">
        <v>75</v>
      </c>
      <c r="I796" s="421" t="s">
        <v>1961</v>
      </c>
      <c r="J796" s="245" t="s">
        <v>1962</v>
      </c>
      <c r="K796" s="260">
        <v>46125.0</v>
      </c>
      <c r="L796" s="28" t="s">
        <v>50</v>
      </c>
      <c r="M796" s="226"/>
      <c r="N796" s="33" t="s">
        <v>273</v>
      </c>
      <c r="O796" s="36" t="s">
        <v>215</v>
      </c>
      <c r="P796" s="400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</row>
    <row r="797">
      <c r="A797" s="23">
        <v>794.0</v>
      </c>
      <c r="B797" s="225">
        <v>46097.0</v>
      </c>
      <c r="C797" s="26">
        <v>85.0</v>
      </c>
      <c r="D797" s="28" t="s">
        <v>111</v>
      </c>
      <c r="E797" s="28" t="s">
        <v>40</v>
      </c>
      <c r="F797" s="28" t="s">
        <v>46</v>
      </c>
      <c r="G797" s="28" t="s">
        <v>46</v>
      </c>
      <c r="H797" s="28" t="s">
        <v>75</v>
      </c>
      <c r="I797" s="421" t="s">
        <v>1963</v>
      </c>
      <c r="J797" s="245" t="s">
        <v>1964</v>
      </c>
      <c r="K797" s="260">
        <v>46125.0</v>
      </c>
      <c r="L797" s="28" t="s">
        <v>50</v>
      </c>
      <c r="M797" s="226"/>
      <c r="N797" s="33" t="s">
        <v>273</v>
      </c>
      <c r="O797" s="36" t="s">
        <v>215</v>
      </c>
      <c r="P797" s="400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</row>
    <row r="798">
      <c r="A798" s="23">
        <v>795.0</v>
      </c>
      <c r="B798" s="225">
        <v>46097.0</v>
      </c>
      <c r="C798" s="26">
        <v>85.0</v>
      </c>
      <c r="D798" s="28" t="s">
        <v>111</v>
      </c>
      <c r="E798" s="28" t="s">
        <v>40</v>
      </c>
      <c r="F798" s="28" t="s">
        <v>46</v>
      </c>
      <c r="G798" s="28" t="s">
        <v>46</v>
      </c>
      <c r="H798" s="28" t="s">
        <v>81</v>
      </c>
      <c r="I798" s="421" t="s">
        <v>1965</v>
      </c>
      <c r="J798" s="245" t="s">
        <v>1387</v>
      </c>
      <c r="K798" s="260">
        <v>46125.0</v>
      </c>
      <c r="L798" s="28" t="s">
        <v>50</v>
      </c>
      <c r="M798" s="226"/>
      <c r="N798" s="33" t="s">
        <v>273</v>
      </c>
      <c r="O798" s="36" t="s">
        <v>215</v>
      </c>
      <c r="P798" s="400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</row>
    <row r="799">
      <c r="A799" s="23">
        <v>796.0</v>
      </c>
      <c r="B799" s="225">
        <v>46097.0</v>
      </c>
      <c r="C799" s="26">
        <v>85.0</v>
      </c>
      <c r="D799" s="28" t="s">
        <v>111</v>
      </c>
      <c r="E799" s="28" t="s">
        <v>40</v>
      </c>
      <c r="F799" s="28" t="s">
        <v>46</v>
      </c>
      <c r="G799" s="28" t="s">
        <v>46</v>
      </c>
      <c r="H799" s="28" t="s">
        <v>81</v>
      </c>
      <c r="I799" s="421" t="s">
        <v>1966</v>
      </c>
      <c r="J799" s="245" t="s">
        <v>1387</v>
      </c>
      <c r="K799" s="260">
        <v>46125.0</v>
      </c>
      <c r="L799" s="28" t="s">
        <v>50</v>
      </c>
      <c r="M799" s="226"/>
      <c r="N799" s="33" t="s">
        <v>273</v>
      </c>
      <c r="O799" s="36" t="s">
        <v>215</v>
      </c>
      <c r="P799" s="400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</row>
    <row r="800">
      <c r="A800" s="59">
        <v>797.0</v>
      </c>
      <c r="B800" s="225">
        <v>46097.0</v>
      </c>
      <c r="C800" s="26">
        <v>85.0</v>
      </c>
      <c r="D800" s="28" t="s">
        <v>111</v>
      </c>
      <c r="E800" s="28" t="s">
        <v>40</v>
      </c>
      <c r="F800" s="28" t="s">
        <v>46</v>
      </c>
      <c r="G800" s="28" t="s">
        <v>46</v>
      </c>
      <c r="H800" s="28" t="s">
        <v>81</v>
      </c>
      <c r="I800" s="421" t="s">
        <v>1967</v>
      </c>
      <c r="J800" s="245" t="s">
        <v>1387</v>
      </c>
      <c r="K800" s="260">
        <v>46125.0</v>
      </c>
      <c r="L800" s="28" t="s">
        <v>50</v>
      </c>
      <c r="M800" s="226"/>
      <c r="N800" s="33" t="s">
        <v>273</v>
      </c>
      <c r="O800" s="36" t="s">
        <v>215</v>
      </c>
      <c r="P800" s="400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</row>
    <row r="801">
      <c r="A801" s="23">
        <v>798.0</v>
      </c>
      <c r="B801" s="225">
        <v>46097.0</v>
      </c>
      <c r="C801" s="26">
        <v>85.0</v>
      </c>
      <c r="D801" s="28" t="s">
        <v>111</v>
      </c>
      <c r="E801" s="28" t="s">
        <v>40</v>
      </c>
      <c r="F801" s="28" t="s">
        <v>46</v>
      </c>
      <c r="G801" s="28" t="s">
        <v>46</v>
      </c>
      <c r="H801" s="28" t="s">
        <v>75</v>
      </c>
      <c r="I801" s="421" t="s">
        <v>1968</v>
      </c>
      <c r="J801" s="245" t="s">
        <v>1602</v>
      </c>
      <c r="K801" s="260">
        <v>46125.0</v>
      </c>
      <c r="L801" s="28" t="s">
        <v>50</v>
      </c>
      <c r="M801" s="226"/>
      <c r="N801" s="33" t="s">
        <v>273</v>
      </c>
      <c r="O801" s="36" t="s">
        <v>215</v>
      </c>
      <c r="P801" s="400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</row>
    <row r="802">
      <c r="A802" s="23">
        <v>799.0</v>
      </c>
      <c r="B802" s="225">
        <v>46097.0</v>
      </c>
      <c r="C802" s="26">
        <v>85.0</v>
      </c>
      <c r="D802" s="28" t="s">
        <v>111</v>
      </c>
      <c r="E802" s="28" t="s">
        <v>40</v>
      </c>
      <c r="F802" s="28" t="s">
        <v>46</v>
      </c>
      <c r="G802" s="28" t="s">
        <v>46</v>
      </c>
      <c r="H802" s="28" t="s">
        <v>75</v>
      </c>
      <c r="I802" s="422" t="s">
        <v>1969</v>
      </c>
      <c r="J802" s="245" t="s">
        <v>1958</v>
      </c>
      <c r="K802" s="260">
        <v>46125.0</v>
      </c>
      <c r="L802" s="28" t="s">
        <v>50</v>
      </c>
      <c r="M802" s="226"/>
      <c r="N802" s="33" t="s">
        <v>273</v>
      </c>
      <c r="O802" s="36" t="s">
        <v>215</v>
      </c>
      <c r="P802" s="400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</row>
    <row r="803">
      <c r="A803" s="23">
        <v>800.0</v>
      </c>
      <c r="B803" s="225">
        <v>46097.0</v>
      </c>
      <c r="C803" s="26">
        <v>85.0</v>
      </c>
      <c r="D803" s="28" t="s">
        <v>111</v>
      </c>
      <c r="E803" s="28" t="s">
        <v>40</v>
      </c>
      <c r="F803" s="28" t="s">
        <v>46</v>
      </c>
      <c r="G803" s="28" t="s">
        <v>46</v>
      </c>
      <c r="H803" s="28" t="s">
        <v>75</v>
      </c>
      <c r="I803" s="422" t="s">
        <v>1970</v>
      </c>
      <c r="J803" s="245" t="s">
        <v>1188</v>
      </c>
      <c r="K803" s="260">
        <v>46125.0</v>
      </c>
      <c r="L803" s="28" t="s">
        <v>50</v>
      </c>
      <c r="M803" s="226"/>
      <c r="N803" s="33" t="s">
        <v>273</v>
      </c>
      <c r="O803" s="36" t="s">
        <v>215</v>
      </c>
      <c r="P803" s="400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</row>
    <row r="804">
      <c r="A804" s="23">
        <v>801.0</v>
      </c>
      <c r="B804" s="225">
        <v>46097.0</v>
      </c>
      <c r="C804" s="26">
        <v>85.0</v>
      </c>
      <c r="D804" s="28" t="s">
        <v>111</v>
      </c>
      <c r="E804" s="28" t="s">
        <v>40</v>
      </c>
      <c r="F804" s="28" t="s">
        <v>46</v>
      </c>
      <c r="G804" s="28" t="s">
        <v>46</v>
      </c>
      <c r="H804" s="28" t="s">
        <v>207</v>
      </c>
      <c r="I804" s="422" t="s">
        <v>1971</v>
      </c>
      <c r="J804" s="245" t="s">
        <v>1972</v>
      </c>
      <c r="K804" s="260">
        <v>46125.0</v>
      </c>
      <c r="L804" s="28" t="s">
        <v>50</v>
      </c>
      <c r="M804" s="226"/>
      <c r="N804" s="33" t="s">
        <v>273</v>
      </c>
      <c r="O804" s="36" t="s">
        <v>215</v>
      </c>
      <c r="P804" s="400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</row>
    <row r="805">
      <c r="A805" s="59">
        <v>802.0</v>
      </c>
      <c r="B805" s="225">
        <v>46097.0</v>
      </c>
      <c r="C805" s="26">
        <v>85.0</v>
      </c>
      <c r="D805" s="28" t="s">
        <v>111</v>
      </c>
      <c r="E805" s="28" t="s">
        <v>40</v>
      </c>
      <c r="F805" s="28" t="s">
        <v>46</v>
      </c>
      <c r="G805" s="28" t="s">
        <v>46</v>
      </c>
      <c r="H805" s="28" t="s">
        <v>139</v>
      </c>
      <c r="I805" s="422" t="s">
        <v>1973</v>
      </c>
      <c r="J805" s="245" t="s">
        <v>1974</v>
      </c>
      <c r="K805" s="260">
        <v>46125.0</v>
      </c>
      <c r="L805" s="28" t="s">
        <v>50</v>
      </c>
      <c r="M805" s="226"/>
      <c r="N805" s="33" t="s">
        <v>273</v>
      </c>
      <c r="O805" s="36" t="s">
        <v>215</v>
      </c>
      <c r="P805" s="400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</row>
    <row r="806">
      <c r="A806" s="23">
        <v>803.0</v>
      </c>
      <c r="B806" s="225">
        <v>46097.0</v>
      </c>
      <c r="C806" s="26">
        <v>85.0</v>
      </c>
      <c r="D806" s="28" t="s">
        <v>111</v>
      </c>
      <c r="E806" s="28" t="s">
        <v>40</v>
      </c>
      <c r="F806" s="28" t="s">
        <v>46</v>
      </c>
      <c r="G806" s="28" t="s">
        <v>46</v>
      </c>
      <c r="H806" s="28" t="s">
        <v>43</v>
      </c>
      <c r="I806" s="422" t="s">
        <v>1975</v>
      </c>
      <c r="J806" s="245" t="s">
        <v>1976</v>
      </c>
      <c r="K806" s="260">
        <v>46125.0</v>
      </c>
      <c r="L806" s="28" t="s">
        <v>50</v>
      </c>
      <c r="M806" s="226"/>
      <c r="N806" s="33" t="s">
        <v>273</v>
      </c>
      <c r="O806" s="36" t="s">
        <v>215</v>
      </c>
      <c r="P806" s="400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</row>
    <row r="807">
      <c r="A807" s="23">
        <v>804.0</v>
      </c>
      <c r="B807" s="225">
        <v>46097.0</v>
      </c>
      <c r="C807" s="26">
        <v>85.0</v>
      </c>
      <c r="D807" s="28" t="s">
        <v>111</v>
      </c>
      <c r="E807" s="28" t="s">
        <v>40</v>
      </c>
      <c r="F807" s="28" t="s">
        <v>46</v>
      </c>
      <c r="G807" s="28" t="s">
        <v>46</v>
      </c>
      <c r="H807" s="28" t="s">
        <v>87</v>
      </c>
      <c r="I807" s="427" t="s">
        <v>1977</v>
      </c>
      <c r="J807" s="245" t="s">
        <v>1978</v>
      </c>
      <c r="K807" s="260">
        <v>46125.0</v>
      </c>
      <c r="L807" s="28" t="s">
        <v>50</v>
      </c>
      <c r="M807" s="226"/>
      <c r="N807" s="33" t="s">
        <v>273</v>
      </c>
      <c r="O807" s="36" t="s">
        <v>215</v>
      </c>
      <c r="P807" s="400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</row>
    <row r="808">
      <c r="A808" s="23">
        <v>805.0</v>
      </c>
      <c r="B808" s="225">
        <v>46097.0</v>
      </c>
      <c r="C808" s="26">
        <v>85.0</v>
      </c>
      <c r="D808" s="28" t="s">
        <v>111</v>
      </c>
      <c r="E808" s="28" t="s">
        <v>40</v>
      </c>
      <c r="F808" s="28" t="s">
        <v>46</v>
      </c>
      <c r="G808" s="28" t="s">
        <v>46</v>
      </c>
      <c r="H808" s="28" t="s">
        <v>87</v>
      </c>
      <c r="I808" s="427" t="s">
        <v>1979</v>
      </c>
      <c r="J808" s="245" t="s">
        <v>1978</v>
      </c>
      <c r="K808" s="260">
        <v>46125.0</v>
      </c>
      <c r="L808" s="28" t="s">
        <v>50</v>
      </c>
      <c r="M808" s="226"/>
      <c r="N808" s="33" t="s">
        <v>273</v>
      </c>
      <c r="O808" s="36" t="s">
        <v>215</v>
      </c>
      <c r="P808" s="400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</row>
    <row r="809">
      <c r="A809" s="23">
        <v>806.0</v>
      </c>
      <c r="B809" s="225">
        <v>46097.0</v>
      </c>
      <c r="C809" s="26">
        <v>85.0</v>
      </c>
      <c r="D809" s="28" t="s">
        <v>111</v>
      </c>
      <c r="E809" s="28" t="s">
        <v>40</v>
      </c>
      <c r="F809" s="28" t="s">
        <v>46</v>
      </c>
      <c r="G809" s="28" t="s">
        <v>46</v>
      </c>
      <c r="H809" s="28" t="s">
        <v>87</v>
      </c>
      <c r="I809" s="422" t="s">
        <v>1139</v>
      </c>
      <c r="J809" s="245" t="s">
        <v>1980</v>
      </c>
      <c r="K809" s="260">
        <v>46125.0</v>
      </c>
      <c r="L809" s="28" t="s">
        <v>50</v>
      </c>
      <c r="M809" s="226"/>
      <c r="N809" s="33" t="s">
        <v>273</v>
      </c>
      <c r="O809" s="36" t="s">
        <v>215</v>
      </c>
      <c r="P809" s="400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</row>
    <row r="810">
      <c r="A810" s="59">
        <v>807.0</v>
      </c>
      <c r="B810" s="225">
        <v>46097.0</v>
      </c>
      <c r="C810" s="26">
        <v>85.0</v>
      </c>
      <c r="D810" s="28" t="s">
        <v>111</v>
      </c>
      <c r="E810" s="28" t="s">
        <v>40</v>
      </c>
      <c r="F810" s="28" t="s">
        <v>46</v>
      </c>
      <c r="G810" s="28" t="s">
        <v>46</v>
      </c>
      <c r="H810" s="28" t="s">
        <v>207</v>
      </c>
      <c r="I810" s="427" t="s">
        <v>1981</v>
      </c>
      <c r="J810" s="245" t="s">
        <v>1982</v>
      </c>
      <c r="K810" s="260">
        <v>46125.0</v>
      </c>
      <c r="L810" s="28" t="s">
        <v>50</v>
      </c>
      <c r="M810" s="226"/>
      <c r="N810" s="33" t="s">
        <v>273</v>
      </c>
      <c r="O810" s="36" t="s">
        <v>215</v>
      </c>
      <c r="P810" s="400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</row>
    <row r="811">
      <c r="A811" s="23">
        <v>808.0</v>
      </c>
      <c r="B811" s="225">
        <v>46097.0</v>
      </c>
      <c r="C811" s="26">
        <v>85.0</v>
      </c>
      <c r="D811" s="28" t="s">
        <v>111</v>
      </c>
      <c r="E811" s="28" t="s">
        <v>40</v>
      </c>
      <c r="F811" s="28" t="s">
        <v>46</v>
      </c>
      <c r="G811" s="28" t="s">
        <v>46</v>
      </c>
      <c r="H811" s="28" t="s">
        <v>75</v>
      </c>
      <c r="I811" s="428" t="s">
        <v>1983</v>
      </c>
      <c r="J811" s="245" t="s">
        <v>1984</v>
      </c>
      <c r="K811" s="260">
        <v>46125.0</v>
      </c>
      <c r="L811" s="28" t="s">
        <v>50</v>
      </c>
      <c r="M811" s="226"/>
      <c r="N811" s="33" t="s">
        <v>273</v>
      </c>
      <c r="O811" s="36" t="s">
        <v>215</v>
      </c>
      <c r="P811" s="400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</row>
    <row r="812">
      <c r="A812" s="23">
        <v>809.0</v>
      </c>
      <c r="B812" s="225">
        <v>46097.0</v>
      </c>
      <c r="C812" s="26">
        <v>85.0</v>
      </c>
      <c r="D812" s="28" t="s">
        <v>111</v>
      </c>
      <c r="E812" s="28" t="s">
        <v>40</v>
      </c>
      <c r="F812" s="28" t="s">
        <v>46</v>
      </c>
      <c r="G812" s="28" t="s">
        <v>46</v>
      </c>
      <c r="H812" s="28" t="s">
        <v>43</v>
      </c>
      <c r="I812" s="428" t="s">
        <v>1985</v>
      </c>
      <c r="J812" s="170" t="s">
        <v>1986</v>
      </c>
      <c r="K812" s="260">
        <v>46125.0</v>
      </c>
      <c r="L812" s="28" t="s">
        <v>50</v>
      </c>
      <c r="M812" s="226"/>
      <c r="N812" s="33" t="s">
        <v>273</v>
      </c>
      <c r="O812" s="36" t="s">
        <v>215</v>
      </c>
      <c r="P812" s="400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</row>
    <row r="813">
      <c r="A813" s="23">
        <v>810.0</v>
      </c>
      <c r="B813" s="225">
        <v>46097.0</v>
      </c>
      <c r="C813" s="26">
        <v>85.0</v>
      </c>
      <c r="D813" s="28" t="s">
        <v>111</v>
      </c>
      <c r="E813" s="28" t="s">
        <v>40</v>
      </c>
      <c r="F813" s="28" t="s">
        <v>46</v>
      </c>
      <c r="G813" s="28" t="s">
        <v>46</v>
      </c>
      <c r="H813" s="28" t="s">
        <v>43</v>
      </c>
      <c r="I813" s="428" t="s">
        <v>1987</v>
      </c>
      <c r="J813" s="170" t="s">
        <v>1988</v>
      </c>
      <c r="K813" s="260">
        <v>46125.0</v>
      </c>
      <c r="L813" s="28" t="s">
        <v>50</v>
      </c>
      <c r="M813" s="226"/>
      <c r="N813" s="33" t="s">
        <v>273</v>
      </c>
      <c r="O813" s="36" t="s">
        <v>215</v>
      </c>
      <c r="P813" s="400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</row>
    <row r="814">
      <c r="A814" s="23">
        <v>811.0</v>
      </c>
      <c r="B814" s="225">
        <v>46097.0</v>
      </c>
      <c r="C814" s="26">
        <v>85.0</v>
      </c>
      <c r="D814" s="28" t="s">
        <v>111</v>
      </c>
      <c r="E814" s="28" t="s">
        <v>40</v>
      </c>
      <c r="F814" s="28" t="s">
        <v>46</v>
      </c>
      <c r="G814" s="28" t="s">
        <v>46</v>
      </c>
      <c r="H814" s="28" t="s">
        <v>81</v>
      </c>
      <c r="I814" s="428" t="s">
        <v>1989</v>
      </c>
      <c r="J814" s="245" t="s">
        <v>1990</v>
      </c>
      <c r="K814" s="260">
        <v>46125.0</v>
      </c>
      <c r="L814" s="28" t="s">
        <v>50</v>
      </c>
      <c r="M814" s="226"/>
      <c r="N814" s="33" t="s">
        <v>273</v>
      </c>
      <c r="O814" s="36" t="s">
        <v>215</v>
      </c>
      <c r="P814" s="400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</row>
    <row r="815">
      <c r="A815" s="59">
        <v>812.0</v>
      </c>
      <c r="B815" s="225">
        <v>46097.0</v>
      </c>
      <c r="C815" s="26">
        <v>85.0</v>
      </c>
      <c r="D815" s="28" t="s">
        <v>111</v>
      </c>
      <c r="E815" s="28" t="s">
        <v>40</v>
      </c>
      <c r="F815" s="28" t="s">
        <v>46</v>
      </c>
      <c r="G815" s="28" t="s">
        <v>46</v>
      </c>
      <c r="H815" s="28" t="s">
        <v>98</v>
      </c>
      <c r="I815" s="422" t="s">
        <v>1991</v>
      </c>
      <c r="J815" s="245" t="s">
        <v>1992</v>
      </c>
      <c r="K815" s="260">
        <v>46125.0</v>
      </c>
      <c r="L815" s="28" t="s">
        <v>50</v>
      </c>
      <c r="M815" s="226"/>
      <c r="N815" s="33" t="s">
        <v>273</v>
      </c>
      <c r="O815" s="36" t="s">
        <v>215</v>
      </c>
      <c r="P815" s="400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</row>
    <row r="816">
      <c r="A816" s="23">
        <v>813.0</v>
      </c>
      <c r="B816" s="225">
        <v>46097.0</v>
      </c>
      <c r="C816" s="26">
        <v>85.0</v>
      </c>
      <c r="D816" s="28" t="s">
        <v>111</v>
      </c>
      <c r="E816" s="28" t="s">
        <v>40</v>
      </c>
      <c r="F816" s="28" t="s">
        <v>46</v>
      </c>
      <c r="G816" s="28" t="s">
        <v>46</v>
      </c>
      <c r="H816" s="28" t="s">
        <v>207</v>
      </c>
      <c r="I816" s="422" t="s">
        <v>1993</v>
      </c>
      <c r="J816" s="245" t="s">
        <v>1994</v>
      </c>
      <c r="K816" s="260">
        <v>46125.0</v>
      </c>
      <c r="L816" s="28" t="s">
        <v>50</v>
      </c>
      <c r="M816" s="226"/>
      <c r="N816" s="33" t="s">
        <v>273</v>
      </c>
      <c r="O816" s="36" t="s">
        <v>215</v>
      </c>
      <c r="P816" s="400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</row>
    <row r="817">
      <c r="A817" s="23">
        <v>814.0</v>
      </c>
      <c r="B817" s="225">
        <v>46097.0</v>
      </c>
      <c r="C817" s="26">
        <v>85.0</v>
      </c>
      <c r="D817" s="28" t="s">
        <v>111</v>
      </c>
      <c r="E817" s="28" t="s">
        <v>40</v>
      </c>
      <c r="F817" s="28" t="s">
        <v>46</v>
      </c>
      <c r="G817" s="28" t="s">
        <v>46</v>
      </c>
      <c r="H817" s="28" t="s">
        <v>75</v>
      </c>
      <c r="I817" s="422" t="s">
        <v>1995</v>
      </c>
      <c r="J817" s="245" t="s">
        <v>1996</v>
      </c>
      <c r="K817" s="260">
        <v>46125.0</v>
      </c>
      <c r="L817" s="28" t="s">
        <v>50</v>
      </c>
      <c r="M817" s="226"/>
      <c r="N817" s="33" t="s">
        <v>273</v>
      </c>
      <c r="O817" s="36" t="s">
        <v>215</v>
      </c>
      <c r="P817" s="340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</row>
    <row r="818">
      <c r="A818" s="23">
        <v>815.0</v>
      </c>
      <c r="B818" s="225">
        <v>46097.0</v>
      </c>
      <c r="C818" s="26">
        <v>85.0</v>
      </c>
      <c r="D818" s="28" t="s">
        <v>111</v>
      </c>
      <c r="E818" s="28" t="s">
        <v>40</v>
      </c>
      <c r="F818" s="28" t="s">
        <v>46</v>
      </c>
      <c r="G818" s="28" t="s">
        <v>46</v>
      </c>
      <c r="H818" s="28" t="s">
        <v>87</v>
      </c>
      <c r="I818" s="428" t="s">
        <v>1997</v>
      </c>
      <c r="J818" s="245" t="s">
        <v>1998</v>
      </c>
      <c r="K818" s="260">
        <v>46125.0</v>
      </c>
      <c r="L818" s="28" t="s">
        <v>50</v>
      </c>
      <c r="M818" s="226"/>
      <c r="N818" s="33" t="s">
        <v>273</v>
      </c>
      <c r="O818" s="36" t="s">
        <v>215</v>
      </c>
      <c r="P818" s="340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</row>
    <row r="819">
      <c r="A819" s="23">
        <v>816.0</v>
      </c>
      <c r="B819" s="225">
        <v>46097.0</v>
      </c>
      <c r="C819" s="26">
        <v>85.0</v>
      </c>
      <c r="D819" s="28" t="s">
        <v>111</v>
      </c>
      <c r="E819" s="28" t="s">
        <v>40</v>
      </c>
      <c r="F819" s="28" t="s">
        <v>46</v>
      </c>
      <c r="G819" s="28" t="s">
        <v>46</v>
      </c>
      <c r="H819" s="28" t="s">
        <v>207</v>
      </c>
      <c r="I819" s="422" t="s">
        <v>1999</v>
      </c>
      <c r="J819" s="245" t="s">
        <v>2000</v>
      </c>
      <c r="K819" s="260">
        <v>46125.0</v>
      </c>
      <c r="L819" s="28" t="s">
        <v>50</v>
      </c>
      <c r="M819" s="226"/>
      <c r="N819" s="33" t="s">
        <v>273</v>
      </c>
      <c r="O819" s="36" t="s">
        <v>215</v>
      </c>
      <c r="P819" s="340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</row>
    <row r="820">
      <c r="A820" s="59">
        <v>817.0</v>
      </c>
      <c r="B820" s="225">
        <v>46097.0</v>
      </c>
      <c r="C820" s="26">
        <v>85.0</v>
      </c>
      <c r="D820" s="28" t="s">
        <v>111</v>
      </c>
      <c r="E820" s="28" t="s">
        <v>40</v>
      </c>
      <c r="F820" s="28" t="s">
        <v>46</v>
      </c>
      <c r="G820" s="28" t="s">
        <v>46</v>
      </c>
      <c r="H820" s="28" t="s">
        <v>207</v>
      </c>
      <c r="I820" s="422" t="s">
        <v>2001</v>
      </c>
      <c r="J820" s="245" t="s">
        <v>2002</v>
      </c>
      <c r="K820" s="260">
        <v>46125.0</v>
      </c>
      <c r="L820" s="28" t="s">
        <v>50</v>
      </c>
      <c r="M820" s="226"/>
      <c r="N820" s="33" t="s">
        <v>273</v>
      </c>
      <c r="O820" s="36" t="s">
        <v>215</v>
      </c>
      <c r="P820" s="340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</row>
    <row r="821">
      <c r="A821" s="23">
        <v>818.0</v>
      </c>
      <c r="B821" s="225">
        <v>46097.0</v>
      </c>
      <c r="C821" s="26">
        <v>85.0</v>
      </c>
      <c r="D821" s="28" t="s">
        <v>111</v>
      </c>
      <c r="E821" s="28" t="s">
        <v>40</v>
      </c>
      <c r="F821" s="28" t="s">
        <v>46</v>
      </c>
      <c r="G821" s="28" t="s">
        <v>46</v>
      </c>
      <c r="H821" s="28" t="s">
        <v>207</v>
      </c>
      <c r="I821" s="422" t="s">
        <v>2003</v>
      </c>
      <c r="J821" s="245" t="s">
        <v>2004</v>
      </c>
      <c r="K821" s="260">
        <v>46125.0</v>
      </c>
      <c r="L821" s="28" t="s">
        <v>50</v>
      </c>
      <c r="M821" s="226"/>
      <c r="N821" s="33" t="s">
        <v>273</v>
      </c>
      <c r="O821" s="36" t="s">
        <v>215</v>
      </c>
      <c r="P821" s="340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</row>
    <row r="822">
      <c r="A822" s="23">
        <v>819.0</v>
      </c>
      <c r="B822" s="225">
        <v>46097.0</v>
      </c>
      <c r="C822" s="26">
        <v>85.0</v>
      </c>
      <c r="D822" s="28" t="s">
        <v>111</v>
      </c>
      <c r="E822" s="28" t="s">
        <v>40</v>
      </c>
      <c r="F822" s="28" t="s">
        <v>46</v>
      </c>
      <c r="G822" s="28" t="s">
        <v>46</v>
      </c>
      <c r="H822" s="28" t="s">
        <v>207</v>
      </c>
      <c r="I822" s="422" t="s">
        <v>2005</v>
      </c>
      <c r="J822" s="245" t="s">
        <v>2006</v>
      </c>
      <c r="K822" s="260">
        <v>46125.0</v>
      </c>
      <c r="L822" s="28" t="s">
        <v>50</v>
      </c>
      <c r="M822" s="226"/>
      <c r="N822" s="33" t="s">
        <v>273</v>
      </c>
      <c r="O822" s="36" t="s">
        <v>215</v>
      </c>
      <c r="P822" s="340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</row>
    <row r="823">
      <c r="A823" s="23">
        <v>820.0</v>
      </c>
      <c r="B823" s="225">
        <v>46097.0</v>
      </c>
      <c r="C823" s="26">
        <v>85.0</v>
      </c>
      <c r="D823" s="28" t="s">
        <v>111</v>
      </c>
      <c r="E823" s="28" t="s">
        <v>40</v>
      </c>
      <c r="F823" s="28" t="s">
        <v>46</v>
      </c>
      <c r="G823" s="28" t="s">
        <v>46</v>
      </c>
      <c r="H823" s="28" t="s">
        <v>75</v>
      </c>
      <c r="I823" s="422" t="s">
        <v>1143</v>
      </c>
      <c r="J823" s="245" t="s">
        <v>2007</v>
      </c>
      <c r="K823" s="260">
        <v>46125.0</v>
      </c>
      <c r="L823" s="28" t="s">
        <v>50</v>
      </c>
      <c r="M823" s="226"/>
      <c r="N823" s="33" t="s">
        <v>273</v>
      </c>
      <c r="O823" s="36" t="s">
        <v>215</v>
      </c>
      <c r="P823" s="340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</row>
    <row r="824">
      <c r="A824" s="23">
        <v>821.0</v>
      </c>
      <c r="B824" s="225">
        <v>46097.0</v>
      </c>
      <c r="C824" s="26">
        <v>85.0</v>
      </c>
      <c r="D824" s="28" t="s">
        <v>111</v>
      </c>
      <c r="E824" s="28" t="s">
        <v>40</v>
      </c>
      <c r="F824" s="28" t="s">
        <v>46</v>
      </c>
      <c r="G824" s="28" t="s">
        <v>46</v>
      </c>
      <c r="H824" s="28" t="s">
        <v>207</v>
      </c>
      <c r="I824" s="422" t="s">
        <v>2008</v>
      </c>
      <c r="J824" s="245" t="s">
        <v>2009</v>
      </c>
      <c r="K824" s="260">
        <v>46125.0</v>
      </c>
      <c r="L824" s="28" t="s">
        <v>50</v>
      </c>
      <c r="M824" s="226"/>
      <c r="N824" s="33" t="s">
        <v>273</v>
      </c>
      <c r="O824" s="36" t="s">
        <v>215</v>
      </c>
      <c r="P824" s="340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</row>
    <row r="825">
      <c r="A825" s="59">
        <v>822.0</v>
      </c>
      <c r="B825" s="225">
        <v>46097.0</v>
      </c>
      <c r="C825" s="26">
        <v>85.0</v>
      </c>
      <c r="D825" s="28" t="s">
        <v>111</v>
      </c>
      <c r="E825" s="28" t="s">
        <v>40</v>
      </c>
      <c r="F825" s="28" t="s">
        <v>46</v>
      </c>
      <c r="G825" s="28" t="s">
        <v>46</v>
      </c>
      <c r="H825" s="28" t="s">
        <v>87</v>
      </c>
      <c r="I825" s="422" t="s">
        <v>2010</v>
      </c>
      <c r="J825" s="245" t="s">
        <v>2011</v>
      </c>
      <c r="K825" s="260">
        <v>46125.0</v>
      </c>
      <c r="L825" s="28" t="s">
        <v>76</v>
      </c>
      <c r="M825" s="226"/>
      <c r="N825" s="33" t="s">
        <v>273</v>
      </c>
      <c r="O825" s="36" t="s">
        <v>215</v>
      </c>
      <c r="P825" s="340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</row>
    <row r="826">
      <c r="A826" s="23">
        <v>823.0</v>
      </c>
      <c r="B826" s="225">
        <v>46097.0</v>
      </c>
      <c r="C826" s="26">
        <v>85.0</v>
      </c>
      <c r="D826" s="28" t="s">
        <v>111</v>
      </c>
      <c r="E826" s="28" t="s">
        <v>40</v>
      </c>
      <c r="F826" s="28" t="s">
        <v>46</v>
      </c>
      <c r="G826" s="28" t="s">
        <v>46</v>
      </c>
      <c r="H826" s="28" t="s">
        <v>75</v>
      </c>
      <c r="I826" s="422" t="s">
        <v>1134</v>
      </c>
      <c r="J826" s="245" t="s">
        <v>2012</v>
      </c>
      <c r="K826" s="260">
        <v>46125.0</v>
      </c>
      <c r="L826" s="28" t="s">
        <v>50</v>
      </c>
      <c r="M826" s="226"/>
      <c r="N826" s="33" t="s">
        <v>273</v>
      </c>
      <c r="O826" s="36" t="s">
        <v>215</v>
      </c>
      <c r="P826" s="340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</row>
    <row r="827">
      <c r="A827" s="23">
        <v>824.0</v>
      </c>
      <c r="B827" s="225">
        <v>46097.0</v>
      </c>
      <c r="C827" s="26">
        <v>85.0</v>
      </c>
      <c r="D827" s="28" t="s">
        <v>111</v>
      </c>
      <c r="E827" s="28" t="s">
        <v>40</v>
      </c>
      <c r="F827" s="28" t="s">
        <v>46</v>
      </c>
      <c r="G827" s="28" t="s">
        <v>46</v>
      </c>
      <c r="H827" s="28" t="s">
        <v>43</v>
      </c>
      <c r="I827" s="422" t="s">
        <v>2013</v>
      </c>
      <c r="J827" s="245" t="s">
        <v>2014</v>
      </c>
      <c r="K827" s="260">
        <v>46125.0</v>
      </c>
      <c r="L827" s="28" t="s">
        <v>50</v>
      </c>
      <c r="M827" s="226"/>
      <c r="N827" s="33" t="s">
        <v>273</v>
      </c>
      <c r="O827" s="36" t="s">
        <v>215</v>
      </c>
      <c r="P827" s="340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</row>
    <row r="828">
      <c r="A828" s="23">
        <v>825.0</v>
      </c>
      <c r="B828" s="225">
        <v>46097.0</v>
      </c>
      <c r="C828" s="26">
        <v>85.0</v>
      </c>
      <c r="D828" s="28" t="s">
        <v>111</v>
      </c>
      <c r="E828" s="28" t="s">
        <v>40</v>
      </c>
      <c r="F828" s="28" t="s">
        <v>46</v>
      </c>
      <c r="G828" s="28" t="s">
        <v>46</v>
      </c>
      <c r="H828" s="28" t="s">
        <v>75</v>
      </c>
      <c r="I828" s="422" t="s">
        <v>2015</v>
      </c>
      <c r="J828" s="245" t="s">
        <v>2016</v>
      </c>
      <c r="K828" s="260">
        <v>46125.0</v>
      </c>
      <c r="L828" s="28" t="s">
        <v>50</v>
      </c>
      <c r="M828" s="226"/>
      <c r="N828" s="33" t="s">
        <v>273</v>
      </c>
      <c r="O828" s="36" t="s">
        <v>215</v>
      </c>
      <c r="P828" s="340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</row>
    <row r="829">
      <c r="A829" s="23">
        <v>826.0</v>
      </c>
      <c r="B829" s="225">
        <v>46097.0</v>
      </c>
      <c r="C829" s="26">
        <v>85.0</v>
      </c>
      <c r="D829" s="28" t="s">
        <v>111</v>
      </c>
      <c r="E829" s="28" t="s">
        <v>40</v>
      </c>
      <c r="F829" s="28" t="s">
        <v>46</v>
      </c>
      <c r="G829" s="28" t="s">
        <v>46</v>
      </c>
      <c r="H829" s="28" t="s">
        <v>75</v>
      </c>
      <c r="I829" s="422" t="s">
        <v>2017</v>
      </c>
      <c r="J829" s="245" t="s">
        <v>2018</v>
      </c>
      <c r="K829" s="260">
        <v>46125.0</v>
      </c>
      <c r="L829" s="28" t="s">
        <v>76</v>
      </c>
      <c r="M829" s="226"/>
      <c r="N829" s="33" t="s">
        <v>273</v>
      </c>
      <c r="O829" s="36" t="s">
        <v>215</v>
      </c>
      <c r="P829" s="340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</row>
    <row r="830">
      <c r="A830" s="59">
        <v>827.0</v>
      </c>
      <c r="B830" s="225">
        <v>46097.0</v>
      </c>
      <c r="C830" s="26">
        <v>85.0</v>
      </c>
      <c r="D830" s="28" t="s">
        <v>111</v>
      </c>
      <c r="E830" s="28" t="s">
        <v>40</v>
      </c>
      <c r="F830" s="28" t="s">
        <v>46</v>
      </c>
      <c r="G830" s="28" t="s">
        <v>46</v>
      </c>
      <c r="H830" s="28" t="s">
        <v>75</v>
      </c>
      <c r="I830" s="422" t="s">
        <v>2019</v>
      </c>
      <c r="J830" s="245" t="s">
        <v>2020</v>
      </c>
      <c r="K830" s="260">
        <v>46125.0</v>
      </c>
      <c r="L830" s="28" t="s">
        <v>50</v>
      </c>
      <c r="M830" s="226"/>
      <c r="N830" s="33" t="s">
        <v>273</v>
      </c>
      <c r="O830" s="36" t="s">
        <v>215</v>
      </c>
      <c r="P830" s="340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</row>
    <row r="831">
      <c r="A831" s="23">
        <v>828.0</v>
      </c>
      <c r="B831" s="225">
        <v>46097.0</v>
      </c>
      <c r="C831" s="26">
        <v>85.0</v>
      </c>
      <c r="D831" s="28" t="s">
        <v>111</v>
      </c>
      <c r="E831" s="28" t="s">
        <v>40</v>
      </c>
      <c r="F831" s="28" t="s">
        <v>46</v>
      </c>
      <c r="G831" s="28" t="s">
        <v>46</v>
      </c>
      <c r="H831" s="28" t="s">
        <v>75</v>
      </c>
      <c r="I831" s="422" t="s">
        <v>2021</v>
      </c>
      <c r="J831" s="245" t="s">
        <v>1893</v>
      </c>
      <c r="K831" s="260">
        <v>46125.0</v>
      </c>
      <c r="L831" s="28" t="s">
        <v>76</v>
      </c>
      <c r="M831" s="226"/>
      <c r="N831" s="33" t="s">
        <v>273</v>
      </c>
      <c r="O831" s="36" t="s">
        <v>215</v>
      </c>
      <c r="P831" s="340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</row>
    <row r="832">
      <c r="A832" s="23">
        <v>829.0</v>
      </c>
      <c r="B832" s="225">
        <v>46098.0</v>
      </c>
      <c r="C832" s="26">
        <v>86.0</v>
      </c>
      <c r="D832" s="28" t="s">
        <v>45</v>
      </c>
      <c r="E832" s="28" t="s">
        <v>40</v>
      </c>
      <c r="F832" s="28" t="s">
        <v>949</v>
      </c>
      <c r="G832" s="28" t="s">
        <v>950</v>
      </c>
      <c r="H832" s="28" t="s">
        <v>207</v>
      </c>
      <c r="I832" s="240" t="s">
        <v>2022</v>
      </c>
      <c r="J832" s="36" t="s">
        <v>1367</v>
      </c>
      <c r="K832" s="232">
        <v>46122.0</v>
      </c>
      <c r="L832" s="28" t="s">
        <v>50</v>
      </c>
      <c r="M832" s="226"/>
      <c r="N832" s="33" t="s">
        <v>214</v>
      </c>
      <c r="O832" s="36" t="s">
        <v>425</v>
      </c>
      <c r="P832" s="4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</row>
    <row r="833">
      <c r="A833" s="23">
        <v>830.0</v>
      </c>
      <c r="B833" s="225">
        <v>46098.0</v>
      </c>
      <c r="C833" s="26">
        <v>86.0</v>
      </c>
      <c r="D833" s="28" t="s">
        <v>45</v>
      </c>
      <c r="E833" s="28" t="s">
        <v>40</v>
      </c>
      <c r="F833" s="28" t="s">
        <v>949</v>
      </c>
      <c r="G833" s="28" t="s">
        <v>950</v>
      </c>
      <c r="H833" s="28" t="s">
        <v>81</v>
      </c>
      <c r="I833" s="240" t="s">
        <v>2023</v>
      </c>
      <c r="J833" s="36" t="s">
        <v>2024</v>
      </c>
      <c r="K833" s="232">
        <v>46127.0</v>
      </c>
      <c r="L833" s="28" t="s">
        <v>50</v>
      </c>
      <c r="M833" s="226"/>
      <c r="N833" s="33" t="s">
        <v>214</v>
      </c>
      <c r="O833" s="36" t="s">
        <v>425</v>
      </c>
      <c r="P833" s="4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</row>
    <row r="834">
      <c r="A834" s="23">
        <v>831.0</v>
      </c>
      <c r="B834" s="225">
        <v>46098.0</v>
      </c>
      <c r="C834" s="26">
        <v>86.0</v>
      </c>
      <c r="D834" s="28" t="s">
        <v>45</v>
      </c>
      <c r="E834" s="28" t="s">
        <v>40</v>
      </c>
      <c r="F834" s="28" t="s">
        <v>949</v>
      </c>
      <c r="G834" s="28" t="s">
        <v>950</v>
      </c>
      <c r="H834" s="28" t="s">
        <v>87</v>
      </c>
      <c r="I834" s="33" t="s">
        <v>2025</v>
      </c>
      <c r="J834" s="170" t="s">
        <v>2026</v>
      </c>
      <c r="K834" s="232">
        <v>46127.0</v>
      </c>
      <c r="L834" s="28" t="s">
        <v>50</v>
      </c>
      <c r="M834" s="264" t="s">
        <v>2027</v>
      </c>
      <c r="N834" s="33" t="s">
        <v>214</v>
      </c>
      <c r="O834" s="36" t="s">
        <v>425</v>
      </c>
      <c r="P834" s="4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</row>
    <row r="835">
      <c r="A835" s="59">
        <v>832.0</v>
      </c>
      <c r="B835" s="225">
        <v>46098.0</v>
      </c>
      <c r="C835" s="26">
        <v>86.0</v>
      </c>
      <c r="D835" s="28" t="s">
        <v>45</v>
      </c>
      <c r="E835" s="28" t="s">
        <v>40</v>
      </c>
      <c r="F835" s="28" t="s">
        <v>949</v>
      </c>
      <c r="G835" s="28" t="s">
        <v>950</v>
      </c>
      <c r="H835" s="28" t="s">
        <v>87</v>
      </c>
      <c r="I835" s="33" t="s">
        <v>2028</v>
      </c>
      <c r="J835" s="36" t="s">
        <v>2029</v>
      </c>
      <c r="K835" s="232">
        <v>46127.0</v>
      </c>
      <c r="L835" s="28" t="s">
        <v>50</v>
      </c>
      <c r="M835" s="226"/>
      <c r="N835" s="33" t="s">
        <v>214</v>
      </c>
      <c r="O835" s="36" t="s">
        <v>425</v>
      </c>
      <c r="P835" s="4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</row>
    <row r="836">
      <c r="A836" s="23">
        <v>833.0</v>
      </c>
      <c r="B836" s="225">
        <v>46098.0</v>
      </c>
      <c r="C836" s="26">
        <v>86.0</v>
      </c>
      <c r="D836" s="28" t="s">
        <v>45</v>
      </c>
      <c r="E836" s="28" t="s">
        <v>40</v>
      </c>
      <c r="F836" s="28" t="s">
        <v>949</v>
      </c>
      <c r="G836" s="28" t="s">
        <v>950</v>
      </c>
      <c r="H836" s="28" t="s">
        <v>81</v>
      </c>
      <c r="I836" s="169" t="s">
        <v>2030</v>
      </c>
      <c r="J836" s="104" t="s">
        <v>2031</v>
      </c>
      <c r="K836" s="232">
        <v>46122.0</v>
      </c>
      <c r="L836" s="28" t="s">
        <v>50</v>
      </c>
      <c r="M836" s="226"/>
      <c r="N836" s="33" t="s">
        <v>214</v>
      </c>
      <c r="O836" s="36" t="s">
        <v>425</v>
      </c>
      <c r="P836" s="4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</row>
    <row r="837">
      <c r="A837" s="23">
        <v>834.0</v>
      </c>
      <c r="B837" s="225">
        <v>46098.0</v>
      </c>
      <c r="C837" s="26">
        <v>86.0</v>
      </c>
      <c r="D837" s="28" t="s">
        <v>45</v>
      </c>
      <c r="E837" s="28" t="s">
        <v>40</v>
      </c>
      <c r="F837" s="28" t="s">
        <v>949</v>
      </c>
      <c r="G837" s="28" t="s">
        <v>950</v>
      </c>
      <c r="H837" s="28" t="s">
        <v>207</v>
      </c>
      <c r="I837" s="33" t="s">
        <v>2032</v>
      </c>
      <c r="J837" s="36" t="s">
        <v>1640</v>
      </c>
      <c r="K837" s="232">
        <v>46117.0</v>
      </c>
      <c r="L837" s="28" t="s">
        <v>50</v>
      </c>
      <c r="M837" s="226"/>
      <c r="N837" s="33" t="s">
        <v>214</v>
      </c>
      <c r="O837" s="36" t="s">
        <v>425</v>
      </c>
      <c r="P837" s="4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</row>
    <row r="838">
      <c r="A838" s="23">
        <v>835.0</v>
      </c>
      <c r="B838" s="225">
        <v>46098.0</v>
      </c>
      <c r="C838" s="26">
        <v>86.0</v>
      </c>
      <c r="D838" s="28" t="s">
        <v>45</v>
      </c>
      <c r="E838" s="28" t="s">
        <v>40</v>
      </c>
      <c r="F838" s="28" t="s">
        <v>949</v>
      </c>
      <c r="G838" s="28" t="s">
        <v>950</v>
      </c>
      <c r="H838" s="28" t="s">
        <v>81</v>
      </c>
      <c r="I838" s="33" t="s">
        <v>1748</v>
      </c>
      <c r="J838" s="36" t="s">
        <v>2033</v>
      </c>
      <c r="K838" s="232">
        <v>46127.0</v>
      </c>
      <c r="L838" s="28" t="s">
        <v>50</v>
      </c>
      <c r="M838" s="226"/>
      <c r="N838" s="33" t="s">
        <v>214</v>
      </c>
      <c r="O838" s="36" t="s">
        <v>425</v>
      </c>
      <c r="P838" s="4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</row>
    <row r="839">
      <c r="A839" s="23">
        <v>836.0</v>
      </c>
      <c r="B839" s="225">
        <v>46098.0</v>
      </c>
      <c r="C839" s="26">
        <v>86.0</v>
      </c>
      <c r="D839" s="28" t="s">
        <v>45</v>
      </c>
      <c r="E839" s="28" t="s">
        <v>40</v>
      </c>
      <c r="F839" s="28" t="s">
        <v>949</v>
      </c>
      <c r="G839" s="28" t="s">
        <v>950</v>
      </c>
      <c r="H839" s="28" t="s">
        <v>81</v>
      </c>
      <c r="I839" s="240" t="s">
        <v>2034</v>
      </c>
      <c r="J839" s="36" t="s">
        <v>968</v>
      </c>
      <c r="K839" s="232">
        <v>46127.0</v>
      </c>
      <c r="L839" s="28" t="s">
        <v>50</v>
      </c>
      <c r="M839" s="23" t="s">
        <v>2035</v>
      </c>
      <c r="N839" s="33" t="s">
        <v>214</v>
      </c>
      <c r="O839" s="36" t="s">
        <v>425</v>
      </c>
      <c r="P839" s="4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</row>
    <row r="840">
      <c r="A840" s="59">
        <v>837.0</v>
      </c>
      <c r="B840" s="225">
        <v>46098.0</v>
      </c>
      <c r="C840" s="26">
        <v>86.0</v>
      </c>
      <c r="D840" s="28" t="s">
        <v>45</v>
      </c>
      <c r="E840" s="28" t="s">
        <v>40</v>
      </c>
      <c r="F840" s="28" t="s">
        <v>949</v>
      </c>
      <c r="G840" s="28" t="s">
        <v>950</v>
      </c>
      <c r="H840" s="28" t="s">
        <v>81</v>
      </c>
      <c r="I840" s="33" t="s">
        <v>2036</v>
      </c>
      <c r="J840" s="36" t="s">
        <v>2037</v>
      </c>
      <c r="K840" s="232">
        <v>46127.0</v>
      </c>
      <c r="L840" s="28" t="s">
        <v>50</v>
      </c>
      <c r="M840" s="226"/>
      <c r="N840" s="33" t="s">
        <v>214</v>
      </c>
      <c r="O840" s="36" t="s">
        <v>425</v>
      </c>
      <c r="P840" s="4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</row>
    <row r="841">
      <c r="A841" s="23">
        <v>838.0</v>
      </c>
      <c r="B841" s="225">
        <v>46098.0</v>
      </c>
      <c r="C841" s="26">
        <v>86.0</v>
      </c>
      <c r="D841" s="28" t="s">
        <v>45</v>
      </c>
      <c r="E841" s="28" t="s">
        <v>40</v>
      </c>
      <c r="F841" s="28" t="s">
        <v>949</v>
      </c>
      <c r="G841" s="28" t="s">
        <v>950</v>
      </c>
      <c r="H841" s="28" t="s">
        <v>81</v>
      </c>
      <c r="I841" s="33" t="s">
        <v>975</v>
      </c>
      <c r="J841" s="36" t="s">
        <v>976</v>
      </c>
      <c r="K841" s="232">
        <v>46127.0</v>
      </c>
      <c r="L841" s="28" t="s">
        <v>50</v>
      </c>
      <c r="M841" s="226"/>
      <c r="N841" s="33" t="s">
        <v>214</v>
      </c>
      <c r="O841" s="36" t="s">
        <v>425</v>
      </c>
      <c r="P841" s="4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</row>
    <row r="842">
      <c r="A842" s="23">
        <v>839.0</v>
      </c>
      <c r="B842" s="225">
        <v>46098.0</v>
      </c>
      <c r="C842" s="26">
        <v>86.0</v>
      </c>
      <c r="D842" s="28" t="s">
        <v>45</v>
      </c>
      <c r="E842" s="28" t="s">
        <v>40</v>
      </c>
      <c r="F842" s="28" t="s">
        <v>949</v>
      </c>
      <c r="G842" s="28" t="s">
        <v>950</v>
      </c>
      <c r="H842" s="28" t="s">
        <v>81</v>
      </c>
      <c r="I842" s="33" t="s">
        <v>2038</v>
      </c>
      <c r="J842" s="36" t="s">
        <v>2031</v>
      </c>
      <c r="K842" s="232">
        <v>46117.0</v>
      </c>
      <c r="L842" s="28" t="s">
        <v>50</v>
      </c>
      <c r="M842" s="226"/>
      <c r="N842" s="33" t="s">
        <v>214</v>
      </c>
      <c r="O842" s="36" t="s">
        <v>425</v>
      </c>
      <c r="P842" s="4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</row>
    <row r="843">
      <c r="A843" s="23">
        <v>840.0</v>
      </c>
      <c r="B843" s="225">
        <v>46098.0</v>
      </c>
      <c r="C843" s="26">
        <v>86.0</v>
      </c>
      <c r="D843" s="28" t="s">
        <v>45</v>
      </c>
      <c r="E843" s="28" t="s">
        <v>40</v>
      </c>
      <c r="F843" s="28" t="s">
        <v>949</v>
      </c>
      <c r="G843" s="28" t="s">
        <v>950</v>
      </c>
      <c r="H843" s="28" t="s">
        <v>81</v>
      </c>
      <c r="I843" s="33" t="s">
        <v>977</v>
      </c>
      <c r="J843" s="36" t="s">
        <v>978</v>
      </c>
      <c r="K843" s="232">
        <v>46127.0</v>
      </c>
      <c r="L843" s="28" t="s">
        <v>50</v>
      </c>
      <c r="M843" s="226"/>
      <c r="N843" s="33" t="s">
        <v>214</v>
      </c>
      <c r="O843" s="36" t="s">
        <v>425</v>
      </c>
      <c r="P843" s="4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</row>
    <row r="844">
      <c r="A844" s="23">
        <v>841.0</v>
      </c>
      <c r="B844" s="225">
        <v>46098.0</v>
      </c>
      <c r="C844" s="26">
        <v>86.0</v>
      </c>
      <c r="D844" s="28" t="s">
        <v>45</v>
      </c>
      <c r="E844" s="28" t="s">
        <v>40</v>
      </c>
      <c r="F844" s="28" t="s">
        <v>949</v>
      </c>
      <c r="G844" s="28" t="s">
        <v>950</v>
      </c>
      <c r="H844" s="28" t="s">
        <v>81</v>
      </c>
      <c r="I844" s="33" t="s">
        <v>2039</v>
      </c>
      <c r="J844" s="36" t="s">
        <v>981</v>
      </c>
      <c r="K844" s="232">
        <v>46127.0</v>
      </c>
      <c r="L844" s="28" t="s">
        <v>50</v>
      </c>
      <c r="M844" s="226"/>
      <c r="N844" s="33" t="s">
        <v>214</v>
      </c>
      <c r="O844" s="36" t="s">
        <v>425</v>
      </c>
      <c r="P844" s="4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</row>
    <row r="845">
      <c r="A845" s="59">
        <v>842.0</v>
      </c>
      <c r="B845" s="225">
        <v>46098.0</v>
      </c>
      <c r="C845" s="26">
        <v>86.0</v>
      </c>
      <c r="D845" s="28" t="s">
        <v>45</v>
      </c>
      <c r="E845" s="28" t="s">
        <v>40</v>
      </c>
      <c r="F845" s="28" t="s">
        <v>949</v>
      </c>
      <c r="G845" s="28" t="s">
        <v>950</v>
      </c>
      <c r="H845" s="28" t="s">
        <v>81</v>
      </c>
      <c r="I845" s="33" t="s">
        <v>2040</v>
      </c>
      <c r="J845" s="36" t="s">
        <v>978</v>
      </c>
      <c r="K845" s="232">
        <v>46127.0</v>
      </c>
      <c r="L845" s="28" t="s">
        <v>50</v>
      </c>
      <c r="M845" s="226"/>
      <c r="N845" s="33" t="s">
        <v>214</v>
      </c>
      <c r="O845" s="36" t="s">
        <v>425</v>
      </c>
      <c r="P845" s="4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</row>
    <row r="846">
      <c r="A846" s="23">
        <v>843.0</v>
      </c>
      <c r="B846" s="225">
        <v>46098.0</v>
      </c>
      <c r="C846" s="26">
        <v>87.0</v>
      </c>
      <c r="D846" s="28" t="s">
        <v>111</v>
      </c>
      <c r="E846" s="28" t="s">
        <v>40</v>
      </c>
      <c r="F846" s="28" t="s">
        <v>949</v>
      </c>
      <c r="G846" s="28" t="s">
        <v>950</v>
      </c>
      <c r="H846" s="28" t="s">
        <v>81</v>
      </c>
      <c r="I846" s="169" t="s">
        <v>997</v>
      </c>
      <c r="J846" s="245" t="s">
        <v>1755</v>
      </c>
      <c r="K846" s="232">
        <v>46127.0</v>
      </c>
      <c r="L846" s="28" t="s">
        <v>76</v>
      </c>
      <c r="M846" s="226"/>
      <c r="N846" s="33" t="s">
        <v>214</v>
      </c>
      <c r="O846" s="36" t="s">
        <v>1756</v>
      </c>
      <c r="P846" s="4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</row>
    <row r="847">
      <c r="A847" s="23">
        <v>844.0</v>
      </c>
      <c r="B847" s="225">
        <v>46098.0</v>
      </c>
      <c r="C847" s="26">
        <v>87.0</v>
      </c>
      <c r="D847" s="28" t="s">
        <v>111</v>
      </c>
      <c r="E847" s="28" t="s">
        <v>40</v>
      </c>
      <c r="F847" s="28" t="s">
        <v>949</v>
      </c>
      <c r="G847" s="28" t="s">
        <v>950</v>
      </c>
      <c r="H847" s="28" t="s">
        <v>75</v>
      </c>
      <c r="I847" s="33" t="s">
        <v>2041</v>
      </c>
      <c r="J847" s="36" t="s">
        <v>339</v>
      </c>
      <c r="K847" s="232">
        <v>46127.0</v>
      </c>
      <c r="L847" s="28" t="s">
        <v>50</v>
      </c>
      <c r="M847" s="226"/>
      <c r="N847" s="33" t="s">
        <v>214</v>
      </c>
      <c r="O847" s="36" t="s">
        <v>1756</v>
      </c>
      <c r="P847" s="4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</row>
    <row r="848">
      <c r="A848" s="23">
        <v>845.0</v>
      </c>
      <c r="B848" s="225">
        <v>46098.0</v>
      </c>
      <c r="C848" s="26">
        <v>87.0</v>
      </c>
      <c r="D848" s="28" t="s">
        <v>111</v>
      </c>
      <c r="E848" s="28" t="s">
        <v>40</v>
      </c>
      <c r="F848" s="28" t="s">
        <v>949</v>
      </c>
      <c r="G848" s="28" t="s">
        <v>950</v>
      </c>
      <c r="H848" s="28" t="s">
        <v>75</v>
      </c>
      <c r="I848" s="33" t="s">
        <v>1001</v>
      </c>
      <c r="J848" s="36" t="s">
        <v>339</v>
      </c>
      <c r="K848" s="232">
        <v>46127.0</v>
      </c>
      <c r="L848" s="28" t="s">
        <v>50</v>
      </c>
      <c r="M848" s="226"/>
      <c r="N848" s="33" t="s">
        <v>214</v>
      </c>
      <c r="O848" s="36" t="s">
        <v>1756</v>
      </c>
      <c r="P848" s="400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</row>
    <row r="849">
      <c r="A849" s="23">
        <v>846.0</v>
      </c>
      <c r="B849" s="225">
        <v>46098.0</v>
      </c>
      <c r="C849" s="26">
        <v>87.0</v>
      </c>
      <c r="D849" s="28" t="s">
        <v>111</v>
      </c>
      <c r="E849" s="28" t="s">
        <v>40</v>
      </c>
      <c r="F849" s="28" t="s">
        <v>949</v>
      </c>
      <c r="G849" s="28" t="s">
        <v>950</v>
      </c>
      <c r="H849" s="28" t="s">
        <v>75</v>
      </c>
      <c r="I849" s="33" t="s">
        <v>1002</v>
      </c>
      <c r="J849" s="36" t="s">
        <v>339</v>
      </c>
      <c r="K849" s="232">
        <v>46127.0</v>
      </c>
      <c r="L849" s="28" t="s">
        <v>50</v>
      </c>
      <c r="M849" s="226"/>
      <c r="N849" s="33" t="s">
        <v>214</v>
      </c>
      <c r="O849" s="36" t="s">
        <v>1756</v>
      </c>
      <c r="P849" s="400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</row>
    <row r="850">
      <c r="A850" s="59">
        <v>847.0</v>
      </c>
      <c r="B850" s="225">
        <v>46098.0</v>
      </c>
      <c r="C850" s="26">
        <v>87.0</v>
      </c>
      <c r="D850" s="28" t="s">
        <v>111</v>
      </c>
      <c r="E850" s="28" t="s">
        <v>40</v>
      </c>
      <c r="F850" s="28" t="s">
        <v>949</v>
      </c>
      <c r="G850" s="28" t="s">
        <v>950</v>
      </c>
      <c r="H850" s="28" t="s">
        <v>75</v>
      </c>
      <c r="I850" s="33" t="s">
        <v>1003</v>
      </c>
      <c r="J850" s="36" t="s">
        <v>339</v>
      </c>
      <c r="K850" s="232">
        <v>46127.0</v>
      </c>
      <c r="L850" s="28" t="s">
        <v>50</v>
      </c>
      <c r="M850" s="226"/>
      <c r="N850" s="33" t="s">
        <v>214</v>
      </c>
      <c r="O850" s="36" t="s">
        <v>1756</v>
      </c>
      <c r="P850" s="400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</row>
    <row r="851">
      <c r="A851" s="23">
        <v>848.0</v>
      </c>
      <c r="B851" s="225">
        <v>46098.0</v>
      </c>
      <c r="C851" s="26">
        <v>87.0</v>
      </c>
      <c r="D851" s="28" t="s">
        <v>111</v>
      </c>
      <c r="E851" s="28" t="s">
        <v>40</v>
      </c>
      <c r="F851" s="28" t="s">
        <v>949</v>
      </c>
      <c r="G851" s="28" t="s">
        <v>950</v>
      </c>
      <c r="H851" s="28" t="s">
        <v>75</v>
      </c>
      <c r="I851" s="33" t="s">
        <v>1004</v>
      </c>
      <c r="J851" s="36" t="s">
        <v>339</v>
      </c>
      <c r="K851" s="232">
        <v>46127.0</v>
      </c>
      <c r="L851" s="28" t="s">
        <v>76</v>
      </c>
      <c r="M851" s="226"/>
      <c r="N851" s="33" t="s">
        <v>214</v>
      </c>
      <c r="O851" s="36" t="s">
        <v>1756</v>
      </c>
      <c r="P851" s="400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</row>
    <row r="852">
      <c r="A852" s="23">
        <v>849.0</v>
      </c>
      <c r="B852" s="225">
        <v>46098.0</v>
      </c>
      <c r="C852" s="26">
        <v>87.0</v>
      </c>
      <c r="D852" s="28" t="s">
        <v>111</v>
      </c>
      <c r="E852" s="28" t="s">
        <v>40</v>
      </c>
      <c r="F852" s="28" t="s">
        <v>949</v>
      </c>
      <c r="G852" s="28" t="s">
        <v>950</v>
      </c>
      <c r="H852" s="28" t="s">
        <v>75</v>
      </c>
      <c r="I852" s="33" t="s">
        <v>2042</v>
      </c>
      <c r="J852" s="36" t="s">
        <v>339</v>
      </c>
      <c r="K852" s="232">
        <v>46127.0</v>
      </c>
      <c r="L852" s="28" t="s">
        <v>76</v>
      </c>
      <c r="M852" s="226"/>
      <c r="N852" s="33" t="s">
        <v>214</v>
      </c>
      <c r="O852" s="36" t="s">
        <v>1756</v>
      </c>
      <c r="P852" s="400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</row>
    <row r="853">
      <c r="A853" s="23">
        <v>850.0</v>
      </c>
      <c r="B853" s="225">
        <v>46098.0</v>
      </c>
      <c r="C853" s="26">
        <v>87.0</v>
      </c>
      <c r="D853" s="28" t="s">
        <v>111</v>
      </c>
      <c r="E853" s="28" t="s">
        <v>40</v>
      </c>
      <c r="F853" s="28" t="s">
        <v>949</v>
      </c>
      <c r="G853" s="28" t="s">
        <v>950</v>
      </c>
      <c r="H853" s="28" t="s">
        <v>75</v>
      </c>
      <c r="I853" s="240" t="s">
        <v>1006</v>
      </c>
      <c r="J853" s="36" t="s">
        <v>339</v>
      </c>
      <c r="K853" s="232">
        <v>46127.0</v>
      </c>
      <c r="L853" s="28" t="s">
        <v>76</v>
      </c>
      <c r="M853" s="226"/>
      <c r="N853" s="33" t="s">
        <v>214</v>
      </c>
      <c r="O853" s="36" t="s">
        <v>1756</v>
      </c>
      <c r="P853" s="400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</row>
    <row r="854">
      <c r="A854" s="23">
        <v>851.0</v>
      </c>
      <c r="B854" s="225">
        <v>46098.0</v>
      </c>
      <c r="C854" s="26">
        <v>87.0</v>
      </c>
      <c r="D854" s="28" t="s">
        <v>111</v>
      </c>
      <c r="E854" s="28" t="s">
        <v>40</v>
      </c>
      <c r="F854" s="28" t="s">
        <v>949</v>
      </c>
      <c r="G854" s="28" t="s">
        <v>950</v>
      </c>
      <c r="H854" s="28" t="s">
        <v>75</v>
      </c>
      <c r="I854" s="33" t="s">
        <v>1007</v>
      </c>
      <c r="J854" s="36" t="s">
        <v>339</v>
      </c>
      <c r="K854" s="232">
        <v>46127.0</v>
      </c>
      <c r="L854" s="28" t="s">
        <v>76</v>
      </c>
      <c r="M854" s="226"/>
      <c r="N854" s="33" t="s">
        <v>214</v>
      </c>
      <c r="O854" s="36" t="s">
        <v>1756</v>
      </c>
      <c r="P854" s="400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</row>
    <row r="855">
      <c r="A855" s="59">
        <v>852.0</v>
      </c>
      <c r="B855" s="225">
        <v>46098.0</v>
      </c>
      <c r="C855" s="26">
        <v>87.0</v>
      </c>
      <c r="D855" s="28" t="s">
        <v>111</v>
      </c>
      <c r="E855" s="28" t="s">
        <v>40</v>
      </c>
      <c r="F855" s="28" t="s">
        <v>949</v>
      </c>
      <c r="G855" s="28" t="s">
        <v>950</v>
      </c>
      <c r="H855" s="28" t="s">
        <v>75</v>
      </c>
      <c r="I855" s="33" t="s">
        <v>1008</v>
      </c>
      <c r="J855" s="36" t="s">
        <v>339</v>
      </c>
      <c r="K855" s="232">
        <v>46127.0</v>
      </c>
      <c r="L855" s="28" t="s">
        <v>76</v>
      </c>
      <c r="M855" s="226"/>
      <c r="N855" s="33" t="s">
        <v>214</v>
      </c>
      <c r="O855" s="36" t="s">
        <v>1756</v>
      </c>
      <c r="P855" s="400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</row>
    <row r="856">
      <c r="A856" s="23">
        <v>853.0</v>
      </c>
      <c r="B856" s="225">
        <v>46098.0</v>
      </c>
      <c r="C856" s="26">
        <v>87.0</v>
      </c>
      <c r="D856" s="28" t="s">
        <v>111</v>
      </c>
      <c r="E856" s="28" t="s">
        <v>40</v>
      </c>
      <c r="F856" s="28" t="s">
        <v>949</v>
      </c>
      <c r="G856" s="28" t="s">
        <v>950</v>
      </c>
      <c r="H856" s="28" t="s">
        <v>87</v>
      </c>
      <c r="I856" s="240" t="s">
        <v>2043</v>
      </c>
      <c r="J856" s="36" t="s">
        <v>1010</v>
      </c>
      <c r="K856" s="232">
        <v>46127.0</v>
      </c>
      <c r="L856" s="28" t="s">
        <v>76</v>
      </c>
      <c r="M856" s="226"/>
      <c r="N856" s="33" t="s">
        <v>214</v>
      </c>
      <c r="O856" s="36" t="s">
        <v>1756</v>
      </c>
      <c r="P856" s="400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</row>
    <row r="857">
      <c r="A857" s="23">
        <v>854.0</v>
      </c>
      <c r="B857" s="225">
        <v>46098.0</v>
      </c>
      <c r="C857" s="26">
        <v>87.0</v>
      </c>
      <c r="D857" s="28" t="s">
        <v>111</v>
      </c>
      <c r="E857" s="28" t="s">
        <v>40</v>
      </c>
      <c r="F857" s="28" t="s">
        <v>949</v>
      </c>
      <c r="G857" s="28" t="s">
        <v>950</v>
      </c>
      <c r="H857" s="28" t="s">
        <v>87</v>
      </c>
      <c r="I857" s="33" t="s">
        <v>225</v>
      </c>
      <c r="J857" s="36" t="s">
        <v>226</v>
      </c>
      <c r="K857" s="232">
        <v>46127.0</v>
      </c>
      <c r="L857" s="28" t="s">
        <v>50</v>
      </c>
      <c r="M857" s="226"/>
      <c r="N857" s="33" t="s">
        <v>214</v>
      </c>
      <c r="O857" s="36" t="s">
        <v>1756</v>
      </c>
      <c r="P857" s="400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</row>
    <row r="858">
      <c r="A858" s="23">
        <v>855.0</v>
      </c>
      <c r="B858" s="225">
        <v>46098.0</v>
      </c>
      <c r="C858" s="26">
        <v>87.0</v>
      </c>
      <c r="D858" s="28" t="s">
        <v>111</v>
      </c>
      <c r="E858" s="28" t="s">
        <v>40</v>
      </c>
      <c r="F858" s="28" t="s">
        <v>949</v>
      </c>
      <c r="G858" s="28" t="s">
        <v>950</v>
      </c>
      <c r="H858" s="28" t="s">
        <v>87</v>
      </c>
      <c r="I858" s="33" t="s">
        <v>2044</v>
      </c>
      <c r="J858" s="36" t="s">
        <v>2045</v>
      </c>
      <c r="K858" s="232">
        <v>46127.0</v>
      </c>
      <c r="L858" s="28" t="s">
        <v>76</v>
      </c>
      <c r="M858" s="226"/>
      <c r="N858" s="33" t="s">
        <v>214</v>
      </c>
      <c r="O858" s="36" t="s">
        <v>1756</v>
      </c>
      <c r="P858" s="400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</row>
    <row r="859">
      <c r="A859" s="23">
        <v>856.0</v>
      </c>
      <c r="B859" s="225">
        <v>46098.0</v>
      </c>
      <c r="C859" s="26">
        <v>87.0</v>
      </c>
      <c r="D859" s="28" t="s">
        <v>111</v>
      </c>
      <c r="E859" s="28" t="s">
        <v>40</v>
      </c>
      <c r="F859" s="28" t="s">
        <v>949</v>
      </c>
      <c r="G859" s="28" t="s">
        <v>950</v>
      </c>
      <c r="H859" s="28" t="s">
        <v>75</v>
      </c>
      <c r="I859" s="33" t="s">
        <v>2046</v>
      </c>
      <c r="J859" s="36" t="s">
        <v>1012</v>
      </c>
      <c r="K859" s="232">
        <v>46127.0</v>
      </c>
      <c r="L859" s="28" t="s">
        <v>76</v>
      </c>
      <c r="M859" s="226"/>
      <c r="N859" s="33" t="s">
        <v>214</v>
      </c>
      <c r="O859" s="36" t="s">
        <v>1756</v>
      </c>
      <c r="P859" s="400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</row>
    <row r="860">
      <c r="A860" s="59">
        <v>857.0</v>
      </c>
      <c r="B860" s="225">
        <v>46098.0</v>
      </c>
      <c r="C860" s="26">
        <v>87.0</v>
      </c>
      <c r="D860" s="28" t="s">
        <v>111</v>
      </c>
      <c r="E860" s="28" t="s">
        <v>40</v>
      </c>
      <c r="F860" s="28" t="s">
        <v>949</v>
      </c>
      <c r="G860" s="28" t="s">
        <v>950</v>
      </c>
      <c r="H860" s="28" t="s">
        <v>81</v>
      </c>
      <c r="I860" s="33" t="s">
        <v>1013</v>
      </c>
      <c r="J860" s="36" t="s">
        <v>1014</v>
      </c>
      <c r="K860" s="232">
        <v>46127.0</v>
      </c>
      <c r="L860" s="28" t="s">
        <v>76</v>
      </c>
      <c r="M860" s="226"/>
      <c r="N860" s="33" t="s">
        <v>214</v>
      </c>
      <c r="O860" s="36" t="s">
        <v>1756</v>
      </c>
      <c r="P860" s="400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</row>
    <row r="861">
      <c r="A861" s="23">
        <v>858.0</v>
      </c>
      <c r="B861" s="225">
        <v>46098.0</v>
      </c>
      <c r="C861" s="26">
        <v>87.0</v>
      </c>
      <c r="D861" s="28" t="s">
        <v>111</v>
      </c>
      <c r="E861" s="28" t="s">
        <v>40</v>
      </c>
      <c r="F861" s="28" t="s">
        <v>949</v>
      </c>
      <c r="G861" s="28" t="s">
        <v>950</v>
      </c>
      <c r="H861" s="28" t="s">
        <v>87</v>
      </c>
      <c r="I861" s="240" t="s">
        <v>1498</v>
      </c>
      <c r="J861" s="245" t="s">
        <v>1016</v>
      </c>
      <c r="K861" s="232">
        <v>46127.0</v>
      </c>
      <c r="L861" s="28" t="s">
        <v>76</v>
      </c>
      <c r="M861" s="226"/>
      <c r="N861" s="33" t="s">
        <v>214</v>
      </c>
      <c r="O861" s="36" t="s">
        <v>1756</v>
      </c>
      <c r="P861" s="400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</row>
    <row r="862">
      <c r="A862" s="23">
        <v>859.0</v>
      </c>
      <c r="B862" s="225">
        <v>46098.0</v>
      </c>
      <c r="C862" s="26">
        <v>87.0</v>
      </c>
      <c r="D862" s="28" t="s">
        <v>111</v>
      </c>
      <c r="E862" s="28" t="s">
        <v>40</v>
      </c>
      <c r="F862" s="28" t="s">
        <v>949</v>
      </c>
      <c r="G862" s="28" t="s">
        <v>950</v>
      </c>
      <c r="H862" s="28" t="s">
        <v>81</v>
      </c>
      <c r="I862" s="33" t="s">
        <v>337</v>
      </c>
      <c r="J862" s="36" t="s">
        <v>339</v>
      </c>
      <c r="K862" s="232">
        <v>46127.0</v>
      </c>
      <c r="L862" s="28" t="s">
        <v>50</v>
      </c>
      <c r="M862" s="226"/>
      <c r="N862" s="33" t="s">
        <v>214</v>
      </c>
      <c r="O862" s="36" t="s">
        <v>1756</v>
      </c>
      <c r="P862" s="400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</row>
    <row r="863">
      <c r="A863" s="23">
        <v>860.0</v>
      </c>
      <c r="B863" s="225">
        <v>46098.0</v>
      </c>
      <c r="C863" s="26">
        <v>87.0</v>
      </c>
      <c r="D863" s="28" t="s">
        <v>111</v>
      </c>
      <c r="E863" s="28" t="s">
        <v>40</v>
      </c>
      <c r="F863" s="28" t="s">
        <v>949</v>
      </c>
      <c r="G863" s="28" t="s">
        <v>950</v>
      </c>
      <c r="H863" s="28" t="s">
        <v>87</v>
      </c>
      <c r="I863" s="33" t="s">
        <v>1017</v>
      </c>
      <c r="J863" s="36" t="s">
        <v>409</v>
      </c>
      <c r="K863" s="232">
        <v>46127.0</v>
      </c>
      <c r="L863" s="28" t="s">
        <v>50</v>
      </c>
      <c r="M863" s="226"/>
      <c r="N863" s="33" t="s">
        <v>214</v>
      </c>
      <c r="O863" s="36" t="s">
        <v>1756</v>
      </c>
      <c r="P863" s="400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</row>
    <row r="864">
      <c r="A864" s="23">
        <v>861.0</v>
      </c>
      <c r="B864" s="225">
        <v>46098.0</v>
      </c>
      <c r="C864" s="26">
        <v>87.0</v>
      </c>
      <c r="D864" s="28" t="s">
        <v>111</v>
      </c>
      <c r="E864" s="28" t="s">
        <v>40</v>
      </c>
      <c r="F864" s="28" t="s">
        <v>949</v>
      </c>
      <c r="G864" s="28" t="s">
        <v>950</v>
      </c>
      <c r="H864" s="28" t="s">
        <v>81</v>
      </c>
      <c r="I864" s="33" t="s">
        <v>1018</v>
      </c>
      <c r="J864" s="36" t="s">
        <v>1766</v>
      </c>
      <c r="K864" s="232">
        <v>46127.0</v>
      </c>
      <c r="L864" s="28" t="s">
        <v>50</v>
      </c>
      <c r="M864" s="226"/>
      <c r="N864" s="33" t="s">
        <v>214</v>
      </c>
      <c r="O864" s="36" t="s">
        <v>1756</v>
      </c>
      <c r="P864" s="400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</row>
    <row r="865">
      <c r="A865" s="59">
        <v>862.0</v>
      </c>
      <c r="B865" s="225">
        <v>46098.0</v>
      </c>
      <c r="C865" s="26">
        <v>87.0</v>
      </c>
      <c r="D865" s="28" t="s">
        <v>111</v>
      </c>
      <c r="E865" s="28" t="s">
        <v>40</v>
      </c>
      <c r="F865" s="28" t="s">
        <v>949</v>
      </c>
      <c r="G865" s="28" t="s">
        <v>950</v>
      </c>
      <c r="H865" s="28" t="s">
        <v>87</v>
      </c>
      <c r="I865" s="33" t="s">
        <v>1767</v>
      </c>
      <c r="J865" s="36" t="s">
        <v>1020</v>
      </c>
      <c r="K865" s="232">
        <v>46127.0</v>
      </c>
      <c r="L865" s="28" t="s">
        <v>50</v>
      </c>
      <c r="M865" s="226"/>
      <c r="N865" s="33" t="s">
        <v>214</v>
      </c>
      <c r="O865" s="36" t="s">
        <v>1756</v>
      </c>
      <c r="P865" s="4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</row>
    <row r="866">
      <c r="A866" s="23">
        <v>863.0</v>
      </c>
      <c r="B866" s="398">
        <v>46094.0</v>
      </c>
      <c r="C866" s="26">
        <v>88.0</v>
      </c>
      <c r="D866" s="28" t="s">
        <v>45</v>
      </c>
      <c r="E866" s="28" t="s">
        <v>94</v>
      </c>
      <c r="F866" s="28" t="s">
        <v>2047</v>
      </c>
      <c r="G866" s="28" t="s">
        <v>2048</v>
      </c>
      <c r="H866" s="28" t="s">
        <v>233</v>
      </c>
      <c r="I866" s="33" t="s">
        <v>2049</v>
      </c>
      <c r="J866" s="36" t="s">
        <v>1469</v>
      </c>
      <c r="K866" s="232">
        <v>46113.0</v>
      </c>
      <c r="L866" s="28" t="s">
        <v>50</v>
      </c>
      <c r="M866" s="226"/>
      <c r="N866" s="33" t="s">
        <v>104</v>
      </c>
      <c r="O866" s="36" t="s">
        <v>479</v>
      </c>
      <c r="P866" s="400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</row>
    <row r="867">
      <c r="A867" s="23">
        <v>864.0</v>
      </c>
      <c r="B867" s="398">
        <v>46094.0</v>
      </c>
      <c r="C867" s="26">
        <v>88.0</v>
      </c>
      <c r="D867" s="28" t="s">
        <v>45</v>
      </c>
      <c r="E867" s="28" t="s">
        <v>94</v>
      </c>
      <c r="F867" s="28" t="s">
        <v>2047</v>
      </c>
      <c r="G867" s="28" t="s">
        <v>2048</v>
      </c>
      <c r="H867" s="28" t="s">
        <v>233</v>
      </c>
      <c r="I867" s="33" t="s">
        <v>2050</v>
      </c>
      <c r="J867" s="36" t="s">
        <v>1471</v>
      </c>
      <c r="K867" s="232">
        <v>46113.0</v>
      </c>
      <c r="L867" s="28" t="s">
        <v>50</v>
      </c>
      <c r="M867" s="226"/>
      <c r="N867" s="33" t="s">
        <v>104</v>
      </c>
      <c r="O867" s="36" t="s">
        <v>479</v>
      </c>
      <c r="P867" s="400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</row>
    <row r="868">
      <c r="A868" s="23">
        <v>865.0</v>
      </c>
      <c r="B868" s="398">
        <v>46094.0</v>
      </c>
      <c r="C868" s="26">
        <v>88.0</v>
      </c>
      <c r="D868" s="28" t="s">
        <v>45</v>
      </c>
      <c r="E868" s="28" t="s">
        <v>94</v>
      </c>
      <c r="F868" s="28" t="s">
        <v>2047</v>
      </c>
      <c r="G868" s="28" t="s">
        <v>2048</v>
      </c>
      <c r="H868" s="28" t="s">
        <v>75</v>
      </c>
      <c r="I868" s="33" t="s">
        <v>1527</v>
      </c>
      <c r="J868" s="36" t="s">
        <v>1931</v>
      </c>
      <c r="K868" s="232">
        <v>46113.0</v>
      </c>
      <c r="L868" s="28" t="s">
        <v>50</v>
      </c>
      <c r="M868" s="226"/>
      <c r="N868" s="33" t="s">
        <v>104</v>
      </c>
      <c r="O868" s="36" t="s">
        <v>479</v>
      </c>
      <c r="P868" s="400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</row>
    <row r="869">
      <c r="A869" s="23">
        <v>866.0</v>
      </c>
      <c r="B869" s="398">
        <v>46094.0</v>
      </c>
      <c r="C869" s="26">
        <v>88.0</v>
      </c>
      <c r="D869" s="28" t="s">
        <v>45</v>
      </c>
      <c r="E869" s="28" t="s">
        <v>94</v>
      </c>
      <c r="F869" s="28" t="s">
        <v>2047</v>
      </c>
      <c r="G869" s="28" t="s">
        <v>2048</v>
      </c>
      <c r="H869" s="28" t="s">
        <v>81</v>
      </c>
      <c r="I869" s="33" t="s">
        <v>1488</v>
      </c>
      <c r="J869" s="36" t="s">
        <v>1257</v>
      </c>
      <c r="K869" s="232">
        <v>46113.0</v>
      </c>
      <c r="L869" s="28" t="s">
        <v>50</v>
      </c>
      <c r="M869" s="226"/>
      <c r="N869" s="33" t="s">
        <v>104</v>
      </c>
      <c r="O869" s="36" t="s">
        <v>479</v>
      </c>
      <c r="P869" s="400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</row>
    <row r="870">
      <c r="A870" s="59">
        <v>867.0</v>
      </c>
      <c r="B870" s="398">
        <v>46094.0</v>
      </c>
      <c r="C870" s="26">
        <v>88.0</v>
      </c>
      <c r="D870" s="28" t="s">
        <v>45</v>
      </c>
      <c r="E870" s="28" t="s">
        <v>94</v>
      </c>
      <c r="F870" s="28" t="s">
        <v>2047</v>
      </c>
      <c r="G870" s="28" t="s">
        <v>2048</v>
      </c>
      <c r="H870" s="28" t="s">
        <v>81</v>
      </c>
      <c r="I870" s="33" t="s">
        <v>2051</v>
      </c>
      <c r="J870" s="36" t="s">
        <v>2052</v>
      </c>
      <c r="K870" s="232">
        <v>46113.0</v>
      </c>
      <c r="L870" s="28" t="s">
        <v>50</v>
      </c>
      <c r="M870" s="226"/>
      <c r="N870" s="33" t="s">
        <v>104</v>
      </c>
      <c r="O870" s="36" t="s">
        <v>479</v>
      </c>
      <c r="P870" s="400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</row>
    <row r="871">
      <c r="A871" s="23">
        <v>868.0</v>
      </c>
      <c r="B871" s="398">
        <v>46094.0</v>
      </c>
      <c r="C871" s="26">
        <v>88.0</v>
      </c>
      <c r="D871" s="28" t="s">
        <v>45</v>
      </c>
      <c r="E871" s="28" t="s">
        <v>94</v>
      </c>
      <c r="F871" s="28" t="s">
        <v>2047</v>
      </c>
      <c r="G871" s="28" t="s">
        <v>2048</v>
      </c>
      <c r="H871" s="28" t="s">
        <v>98</v>
      </c>
      <c r="I871" s="33" t="s">
        <v>2053</v>
      </c>
      <c r="J871" s="36" t="s">
        <v>1486</v>
      </c>
      <c r="K871" s="232">
        <v>46113.0</v>
      </c>
      <c r="L871" s="28" t="s">
        <v>50</v>
      </c>
      <c r="M871" s="226"/>
      <c r="N871" s="33" t="s">
        <v>104</v>
      </c>
      <c r="O871" s="36" t="s">
        <v>479</v>
      </c>
      <c r="P871" s="400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</row>
    <row r="872">
      <c r="A872" s="23">
        <v>869.0</v>
      </c>
      <c r="B872" s="398">
        <v>46094.0</v>
      </c>
      <c r="C872" s="26">
        <v>88.0</v>
      </c>
      <c r="D872" s="28" t="s">
        <v>45</v>
      </c>
      <c r="E872" s="28" t="s">
        <v>94</v>
      </c>
      <c r="F872" s="28" t="s">
        <v>2047</v>
      </c>
      <c r="G872" s="28" t="s">
        <v>2048</v>
      </c>
      <c r="H872" s="28" t="s">
        <v>194</v>
      </c>
      <c r="I872" s="33" t="s">
        <v>2054</v>
      </c>
      <c r="J872" s="104" t="s">
        <v>2055</v>
      </c>
      <c r="K872" s="232">
        <v>46094.0</v>
      </c>
      <c r="L872" s="28" t="s">
        <v>50</v>
      </c>
      <c r="M872" s="226"/>
      <c r="N872" s="33" t="s">
        <v>104</v>
      </c>
      <c r="O872" s="36" t="s">
        <v>479</v>
      </c>
      <c r="P872" s="4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</row>
    <row r="873">
      <c r="A873" s="23">
        <v>870.0</v>
      </c>
      <c r="B873" s="398">
        <v>46094.0</v>
      </c>
      <c r="C873" s="26">
        <v>88.0</v>
      </c>
      <c r="D873" s="28" t="s">
        <v>45</v>
      </c>
      <c r="E873" s="28" t="s">
        <v>94</v>
      </c>
      <c r="F873" s="28" t="s">
        <v>2047</v>
      </c>
      <c r="G873" s="28" t="s">
        <v>2056</v>
      </c>
      <c r="H873" s="28" t="s">
        <v>194</v>
      </c>
      <c r="I873" s="33" t="s">
        <v>2057</v>
      </c>
      <c r="J873" s="36" t="s">
        <v>1526</v>
      </c>
      <c r="K873" s="232">
        <v>46113.0</v>
      </c>
      <c r="L873" s="28" t="s">
        <v>50</v>
      </c>
      <c r="M873" s="226"/>
      <c r="N873" s="33" t="s">
        <v>104</v>
      </c>
      <c r="O873" s="36" t="s">
        <v>479</v>
      </c>
      <c r="P873" s="340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</row>
    <row r="874">
      <c r="A874" s="23">
        <v>871.0</v>
      </c>
      <c r="B874" s="398">
        <v>46094.0</v>
      </c>
      <c r="C874" s="26">
        <v>88.0</v>
      </c>
      <c r="D874" s="28" t="s">
        <v>45</v>
      </c>
      <c r="E874" s="28" t="s">
        <v>94</v>
      </c>
      <c r="F874" s="28" t="s">
        <v>2047</v>
      </c>
      <c r="G874" s="28" t="s">
        <v>2056</v>
      </c>
      <c r="H874" s="28" t="s">
        <v>43</v>
      </c>
      <c r="I874" s="33" t="s">
        <v>2058</v>
      </c>
      <c r="J874" s="36" t="s">
        <v>1107</v>
      </c>
      <c r="K874" s="232">
        <v>46113.0</v>
      </c>
      <c r="L874" s="28" t="s">
        <v>50</v>
      </c>
      <c r="M874" s="226"/>
      <c r="N874" s="33" t="s">
        <v>104</v>
      </c>
      <c r="O874" s="36" t="s">
        <v>479</v>
      </c>
      <c r="P874" s="4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</row>
    <row r="875">
      <c r="A875" s="59">
        <v>872.0</v>
      </c>
      <c r="B875" s="398">
        <v>46094.0</v>
      </c>
      <c r="C875" s="26">
        <v>88.0</v>
      </c>
      <c r="D875" s="28" t="s">
        <v>45</v>
      </c>
      <c r="E875" s="28" t="s">
        <v>94</v>
      </c>
      <c r="F875" s="28" t="s">
        <v>2047</v>
      </c>
      <c r="G875" s="28" t="s">
        <v>2056</v>
      </c>
      <c r="H875" s="28" t="s">
        <v>194</v>
      </c>
      <c r="I875" s="33" t="s">
        <v>2059</v>
      </c>
      <c r="J875" s="104" t="s">
        <v>1933</v>
      </c>
      <c r="K875" s="232">
        <v>46113.0</v>
      </c>
      <c r="L875" s="28" t="s">
        <v>50</v>
      </c>
      <c r="M875" s="226"/>
      <c r="N875" s="33" t="s">
        <v>104</v>
      </c>
      <c r="O875" s="36" t="s">
        <v>479</v>
      </c>
      <c r="P875" s="4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</row>
    <row r="876">
      <c r="A876" s="23">
        <v>873.0</v>
      </c>
      <c r="B876" s="398">
        <v>46094.0</v>
      </c>
      <c r="C876" s="26">
        <v>88.0</v>
      </c>
      <c r="D876" s="28" t="s">
        <v>45</v>
      </c>
      <c r="E876" s="28" t="s">
        <v>94</v>
      </c>
      <c r="F876" s="28" t="s">
        <v>2047</v>
      </c>
      <c r="G876" s="28" t="s">
        <v>2056</v>
      </c>
      <c r="H876" s="28" t="s">
        <v>194</v>
      </c>
      <c r="I876" s="33" t="s">
        <v>2060</v>
      </c>
      <c r="J876" s="36" t="s">
        <v>2055</v>
      </c>
      <c r="K876" s="232">
        <v>46094.0</v>
      </c>
      <c r="L876" s="28" t="s">
        <v>50</v>
      </c>
      <c r="M876" s="226"/>
      <c r="N876" s="33" t="s">
        <v>104</v>
      </c>
      <c r="O876" s="36" t="s">
        <v>479</v>
      </c>
      <c r="P876" s="4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</row>
    <row r="877">
      <c r="A877" s="23">
        <v>874.0</v>
      </c>
      <c r="B877" s="398">
        <v>46094.0</v>
      </c>
      <c r="C877" s="26">
        <v>89.0</v>
      </c>
      <c r="D877" s="28" t="s">
        <v>111</v>
      </c>
      <c r="E877" s="28" t="s">
        <v>94</v>
      </c>
      <c r="F877" s="28" t="s">
        <v>2047</v>
      </c>
      <c r="G877" s="28" t="s">
        <v>2048</v>
      </c>
      <c r="H877" s="28" t="s">
        <v>87</v>
      </c>
      <c r="I877" s="33" t="s">
        <v>1943</v>
      </c>
      <c r="J877" s="104" t="s">
        <v>1944</v>
      </c>
      <c r="K877" s="232">
        <v>46143.0</v>
      </c>
      <c r="L877" s="28" t="s">
        <v>50</v>
      </c>
      <c r="M877" s="226"/>
      <c r="N877" s="33" t="s">
        <v>104</v>
      </c>
      <c r="O877" s="36" t="s">
        <v>215</v>
      </c>
      <c r="P877" s="4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</row>
    <row r="878">
      <c r="A878" s="23">
        <v>875.0</v>
      </c>
      <c r="B878" s="398">
        <v>46094.0</v>
      </c>
      <c r="C878" s="26">
        <v>89.0</v>
      </c>
      <c r="D878" s="28" t="s">
        <v>111</v>
      </c>
      <c r="E878" s="28" t="s">
        <v>94</v>
      </c>
      <c r="F878" s="28" t="s">
        <v>2047</v>
      </c>
      <c r="G878" s="28" t="s">
        <v>2048</v>
      </c>
      <c r="H878" s="28" t="s">
        <v>139</v>
      </c>
      <c r="I878" s="33" t="s">
        <v>1494</v>
      </c>
      <c r="J878" s="104" t="s">
        <v>1495</v>
      </c>
      <c r="K878" s="232">
        <v>46143.0</v>
      </c>
      <c r="L878" s="28" t="s">
        <v>50</v>
      </c>
      <c r="M878" s="226"/>
      <c r="N878" s="33" t="s">
        <v>104</v>
      </c>
      <c r="O878" s="36" t="s">
        <v>215</v>
      </c>
      <c r="P878" s="4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</row>
    <row r="879">
      <c r="A879" s="23">
        <v>876.0</v>
      </c>
      <c r="B879" s="398">
        <v>46094.0</v>
      </c>
      <c r="C879" s="26">
        <v>89.0</v>
      </c>
      <c r="D879" s="28" t="s">
        <v>111</v>
      </c>
      <c r="E879" s="28" t="s">
        <v>94</v>
      </c>
      <c r="F879" s="28" t="s">
        <v>2047</v>
      </c>
      <c r="G879" s="28" t="s">
        <v>2048</v>
      </c>
      <c r="H879" s="28" t="s">
        <v>87</v>
      </c>
      <c r="I879" s="33" t="s">
        <v>1491</v>
      </c>
      <c r="J879" s="104" t="s">
        <v>113</v>
      </c>
      <c r="K879" s="232">
        <v>46143.0</v>
      </c>
      <c r="L879" s="28" t="s">
        <v>50</v>
      </c>
      <c r="M879" s="226"/>
      <c r="N879" s="33" t="s">
        <v>104</v>
      </c>
      <c r="O879" s="36" t="s">
        <v>215</v>
      </c>
      <c r="P879" s="4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</row>
    <row r="880">
      <c r="A880" s="59">
        <v>877.0</v>
      </c>
      <c r="B880" s="398">
        <v>46094.0</v>
      </c>
      <c r="C880" s="26">
        <v>89.0</v>
      </c>
      <c r="D880" s="28" t="s">
        <v>111</v>
      </c>
      <c r="E880" s="28" t="s">
        <v>94</v>
      </c>
      <c r="F880" s="28" t="s">
        <v>2047</v>
      </c>
      <c r="G880" s="28" t="s">
        <v>2048</v>
      </c>
      <c r="H880" s="28" t="s">
        <v>87</v>
      </c>
      <c r="I880" s="33" t="s">
        <v>1498</v>
      </c>
      <c r="J880" s="36" t="s">
        <v>1016</v>
      </c>
      <c r="K880" s="232">
        <v>46143.0</v>
      </c>
      <c r="L880" s="28" t="s">
        <v>50</v>
      </c>
      <c r="M880" s="226"/>
      <c r="N880" s="33" t="s">
        <v>104</v>
      </c>
      <c r="O880" s="36" t="s">
        <v>215</v>
      </c>
      <c r="P880" s="4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</row>
    <row r="881">
      <c r="A881" s="23">
        <v>878.0</v>
      </c>
      <c r="B881" s="398">
        <v>46094.0</v>
      </c>
      <c r="C881" s="26">
        <v>89.0</v>
      </c>
      <c r="D881" s="28" t="s">
        <v>111</v>
      </c>
      <c r="E881" s="28" t="s">
        <v>94</v>
      </c>
      <c r="F881" s="28" t="s">
        <v>2047</v>
      </c>
      <c r="G881" s="28" t="s">
        <v>2048</v>
      </c>
      <c r="H881" s="28" t="s">
        <v>87</v>
      </c>
      <c r="I881" s="33" t="s">
        <v>1535</v>
      </c>
      <c r="J881" s="36" t="s">
        <v>1500</v>
      </c>
      <c r="K881" s="232">
        <v>46143.0</v>
      </c>
      <c r="L881" s="28" t="s">
        <v>50</v>
      </c>
      <c r="M881" s="226"/>
      <c r="N881" s="33" t="s">
        <v>104</v>
      </c>
      <c r="O881" s="36" t="s">
        <v>215</v>
      </c>
      <c r="P881" s="4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</row>
    <row r="882">
      <c r="A882" s="23">
        <v>879.0</v>
      </c>
      <c r="B882" s="398">
        <v>46094.0</v>
      </c>
      <c r="C882" s="26">
        <v>89.0</v>
      </c>
      <c r="D882" s="28" t="s">
        <v>111</v>
      </c>
      <c r="E882" s="28" t="s">
        <v>94</v>
      </c>
      <c r="F882" s="28" t="s">
        <v>2047</v>
      </c>
      <c r="G882" s="28" t="s">
        <v>2048</v>
      </c>
      <c r="H882" s="28" t="s">
        <v>75</v>
      </c>
      <c r="I882" s="33" t="s">
        <v>2061</v>
      </c>
      <c r="J882" s="36" t="s">
        <v>2062</v>
      </c>
      <c r="K882" s="232">
        <v>46143.0</v>
      </c>
      <c r="L882" s="28" t="s">
        <v>50</v>
      </c>
      <c r="M882" s="226"/>
      <c r="N882" s="33" t="s">
        <v>104</v>
      </c>
      <c r="O882" s="36" t="s">
        <v>215</v>
      </c>
      <c r="P882" s="4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</row>
    <row r="883">
      <c r="A883" s="23">
        <v>880.0</v>
      </c>
      <c r="B883" s="398">
        <v>46094.0</v>
      </c>
      <c r="C883" s="26">
        <v>89.0</v>
      </c>
      <c r="D883" s="28" t="s">
        <v>111</v>
      </c>
      <c r="E883" s="28" t="s">
        <v>94</v>
      </c>
      <c r="F883" s="28" t="s">
        <v>2047</v>
      </c>
      <c r="G883" s="28" t="s">
        <v>2048</v>
      </c>
      <c r="H883" s="28" t="s">
        <v>75</v>
      </c>
      <c r="I883" s="33" t="s">
        <v>1949</v>
      </c>
      <c r="J883" s="36" t="s">
        <v>1502</v>
      </c>
      <c r="K883" s="232">
        <v>46143.0</v>
      </c>
      <c r="L883" s="28" t="s">
        <v>50</v>
      </c>
      <c r="M883" s="226"/>
      <c r="N883" s="33" t="s">
        <v>104</v>
      </c>
      <c r="O883" s="36" t="s">
        <v>215</v>
      </c>
      <c r="P883" s="4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</row>
    <row r="884">
      <c r="A884" s="23">
        <v>881.0</v>
      </c>
      <c r="B884" s="398">
        <v>46094.0</v>
      </c>
      <c r="C884" s="26">
        <v>89.0</v>
      </c>
      <c r="D884" s="28" t="s">
        <v>111</v>
      </c>
      <c r="E884" s="28" t="s">
        <v>94</v>
      </c>
      <c r="F884" s="28" t="s">
        <v>2047</v>
      </c>
      <c r="G884" s="28" t="s">
        <v>2048</v>
      </c>
      <c r="H884" s="28" t="s">
        <v>75</v>
      </c>
      <c r="I884" s="33" t="s">
        <v>2063</v>
      </c>
      <c r="J884" s="36" t="s">
        <v>1951</v>
      </c>
      <c r="K884" s="232">
        <v>46143.0</v>
      </c>
      <c r="L884" s="28" t="s">
        <v>76</v>
      </c>
      <c r="M884" s="226"/>
      <c r="N884" s="33" t="s">
        <v>104</v>
      </c>
      <c r="O884" s="36" t="s">
        <v>215</v>
      </c>
      <c r="P884" s="4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</row>
    <row r="885">
      <c r="A885" s="59">
        <v>882.0</v>
      </c>
      <c r="B885" s="398">
        <v>46094.0</v>
      </c>
      <c r="C885" s="26">
        <v>89.0</v>
      </c>
      <c r="D885" s="28" t="s">
        <v>111</v>
      </c>
      <c r="E885" s="28" t="s">
        <v>94</v>
      </c>
      <c r="F885" s="28" t="s">
        <v>2047</v>
      </c>
      <c r="G885" s="28" t="s">
        <v>2048</v>
      </c>
      <c r="H885" s="28" t="s">
        <v>75</v>
      </c>
      <c r="I885" s="33" t="s">
        <v>2064</v>
      </c>
      <c r="J885" s="36" t="s">
        <v>2065</v>
      </c>
      <c r="K885" s="232">
        <v>46143.0</v>
      </c>
      <c r="L885" s="28" t="s">
        <v>76</v>
      </c>
      <c r="M885" s="226"/>
      <c r="N885" s="33" t="s">
        <v>104</v>
      </c>
      <c r="O885" s="36" t="s">
        <v>215</v>
      </c>
      <c r="P885" s="4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</row>
    <row r="886">
      <c r="A886" s="23">
        <v>883.0</v>
      </c>
      <c r="B886" s="398">
        <v>46094.0</v>
      </c>
      <c r="C886" s="26">
        <v>89.0</v>
      </c>
      <c r="D886" s="28" t="s">
        <v>111</v>
      </c>
      <c r="E886" s="28" t="s">
        <v>94</v>
      </c>
      <c r="F886" s="28" t="s">
        <v>2047</v>
      </c>
      <c r="G886" s="28" t="s">
        <v>2048</v>
      </c>
      <c r="H886" s="28" t="s">
        <v>87</v>
      </c>
      <c r="I886" s="33" t="s">
        <v>1507</v>
      </c>
      <c r="J886" s="36" t="s">
        <v>1948</v>
      </c>
      <c r="K886" s="232">
        <v>46143.0</v>
      </c>
      <c r="L886" s="28" t="s">
        <v>76</v>
      </c>
      <c r="M886" s="226"/>
      <c r="N886" s="33" t="s">
        <v>104</v>
      </c>
      <c r="O886" s="36" t="s">
        <v>215</v>
      </c>
      <c r="P886" s="4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</row>
    <row r="887">
      <c r="A887" s="23">
        <v>884.0</v>
      </c>
      <c r="B887" s="398">
        <v>46094.0</v>
      </c>
      <c r="C887" s="26">
        <v>89.0</v>
      </c>
      <c r="D887" s="28" t="s">
        <v>111</v>
      </c>
      <c r="E887" s="28" t="s">
        <v>94</v>
      </c>
      <c r="F887" s="28" t="s">
        <v>2047</v>
      </c>
      <c r="G887" s="28" t="s">
        <v>2048</v>
      </c>
      <c r="H887" s="28" t="s">
        <v>81</v>
      </c>
      <c r="I887" s="33" t="s">
        <v>1539</v>
      </c>
      <c r="J887" s="36" t="s">
        <v>1432</v>
      </c>
      <c r="K887" s="232">
        <v>46143.0</v>
      </c>
      <c r="L887" s="28" t="s">
        <v>76</v>
      </c>
      <c r="M887" s="226"/>
      <c r="N887" s="33" t="s">
        <v>104</v>
      </c>
      <c r="O887" s="36" t="s">
        <v>215</v>
      </c>
      <c r="P887" s="4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</row>
    <row r="888">
      <c r="A888" s="23">
        <v>885.0</v>
      </c>
      <c r="B888" s="398">
        <v>46094.0</v>
      </c>
      <c r="C888" s="26">
        <v>89.0</v>
      </c>
      <c r="D888" s="28" t="s">
        <v>111</v>
      </c>
      <c r="E888" s="28" t="s">
        <v>94</v>
      </c>
      <c r="F888" s="28" t="s">
        <v>2047</v>
      </c>
      <c r="G888" s="28" t="s">
        <v>2048</v>
      </c>
      <c r="H888" s="28" t="s">
        <v>139</v>
      </c>
      <c r="I888" s="33" t="s">
        <v>2066</v>
      </c>
      <c r="J888" s="36" t="s">
        <v>1186</v>
      </c>
      <c r="K888" s="232">
        <v>46143.0</v>
      </c>
      <c r="L888" s="28" t="s">
        <v>50</v>
      </c>
      <c r="M888" s="226"/>
      <c r="N888" s="33" t="s">
        <v>104</v>
      </c>
      <c r="O888" s="36" t="s">
        <v>215</v>
      </c>
      <c r="P888" s="4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</row>
    <row r="889">
      <c r="A889" s="23">
        <v>886.0</v>
      </c>
      <c r="B889" s="398">
        <v>46094.0</v>
      </c>
      <c r="C889" s="26">
        <v>89.0</v>
      </c>
      <c r="D889" s="28" t="s">
        <v>111</v>
      </c>
      <c r="E889" s="28" t="s">
        <v>94</v>
      </c>
      <c r="F889" s="28" t="s">
        <v>2047</v>
      </c>
      <c r="G889" s="28" t="s">
        <v>2048</v>
      </c>
      <c r="H889" s="28" t="s">
        <v>75</v>
      </c>
      <c r="I889" s="33" t="s">
        <v>2067</v>
      </c>
      <c r="J889" s="36" t="s">
        <v>2068</v>
      </c>
      <c r="K889" s="232">
        <v>46143.0</v>
      </c>
      <c r="L889" s="28" t="s">
        <v>50</v>
      </c>
      <c r="M889" s="226"/>
      <c r="N889" s="33" t="s">
        <v>104</v>
      </c>
      <c r="O889" s="36" t="s">
        <v>215</v>
      </c>
      <c r="P889" s="4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</row>
    <row r="890">
      <c r="A890" s="59">
        <v>887.0</v>
      </c>
      <c r="B890" s="398">
        <v>46094.0</v>
      </c>
      <c r="C890" s="26">
        <v>89.0</v>
      </c>
      <c r="D890" s="28" t="s">
        <v>111</v>
      </c>
      <c r="E890" s="28" t="s">
        <v>94</v>
      </c>
      <c r="F890" s="28" t="s">
        <v>2047</v>
      </c>
      <c r="G890" s="28" t="s">
        <v>2048</v>
      </c>
      <c r="H890" s="28" t="s">
        <v>87</v>
      </c>
      <c r="I890" s="33" t="s">
        <v>2069</v>
      </c>
      <c r="J890" s="36" t="s">
        <v>1497</v>
      </c>
      <c r="K890" s="232">
        <v>46113.0</v>
      </c>
      <c r="L890" s="28" t="s">
        <v>50</v>
      </c>
      <c r="M890" s="226"/>
      <c r="N890" s="33" t="s">
        <v>104</v>
      </c>
      <c r="O890" s="36" t="s">
        <v>215</v>
      </c>
      <c r="P890" s="4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</row>
    <row r="891">
      <c r="A891" s="23">
        <v>888.0</v>
      </c>
      <c r="B891" s="398">
        <v>46094.0</v>
      </c>
      <c r="C891" s="26">
        <v>89.0</v>
      </c>
      <c r="D891" s="28" t="s">
        <v>111</v>
      </c>
      <c r="E891" s="28" t="s">
        <v>94</v>
      </c>
      <c r="F891" s="28" t="s">
        <v>2047</v>
      </c>
      <c r="G891" s="28" t="s">
        <v>2048</v>
      </c>
      <c r="H891" s="28" t="s">
        <v>87</v>
      </c>
      <c r="I891" s="33" t="s">
        <v>2070</v>
      </c>
      <c r="J891" s="36" t="s">
        <v>2071</v>
      </c>
      <c r="K891" s="232">
        <v>46113.0</v>
      </c>
      <c r="L891" s="28" t="s">
        <v>50</v>
      </c>
      <c r="M891" s="226"/>
      <c r="N891" s="33" t="s">
        <v>104</v>
      </c>
      <c r="O891" s="36" t="s">
        <v>215</v>
      </c>
      <c r="P891" s="4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</row>
    <row r="892">
      <c r="A892" s="23">
        <v>889.0</v>
      </c>
      <c r="B892" s="398">
        <v>46094.0</v>
      </c>
      <c r="C892" s="26">
        <v>89.0</v>
      </c>
      <c r="D892" s="28" t="s">
        <v>111</v>
      </c>
      <c r="E892" s="28" t="s">
        <v>94</v>
      </c>
      <c r="F892" s="28" t="s">
        <v>2047</v>
      </c>
      <c r="G892" s="28" t="s">
        <v>2048</v>
      </c>
      <c r="H892" s="28" t="s">
        <v>87</v>
      </c>
      <c r="I892" s="33" t="s">
        <v>2072</v>
      </c>
      <c r="J892" s="36" t="s">
        <v>1953</v>
      </c>
      <c r="K892" s="232">
        <v>46143.0</v>
      </c>
      <c r="L892" s="28" t="s">
        <v>50</v>
      </c>
      <c r="M892" s="226"/>
      <c r="N892" s="33" t="s">
        <v>104</v>
      </c>
      <c r="O892" s="36" t="s">
        <v>215</v>
      </c>
      <c r="P892" s="4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</row>
    <row r="893">
      <c r="A893" s="23">
        <v>890.0</v>
      </c>
      <c r="B893" s="398">
        <v>46094.0</v>
      </c>
      <c r="C893" s="26">
        <v>89.0</v>
      </c>
      <c r="D893" s="28" t="s">
        <v>111</v>
      </c>
      <c r="E893" s="28" t="s">
        <v>94</v>
      </c>
      <c r="F893" s="28" t="s">
        <v>2047</v>
      </c>
      <c r="G893" s="28" t="s">
        <v>2056</v>
      </c>
      <c r="H893" s="394" t="s">
        <v>87</v>
      </c>
      <c r="I893" s="33" t="s">
        <v>2073</v>
      </c>
      <c r="J893" s="36" t="s">
        <v>1761</v>
      </c>
      <c r="K893" s="232">
        <v>46143.0</v>
      </c>
      <c r="L893" s="28" t="s">
        <v>50</v>
      </c>
      <c r="M893" s="226"/>
      <c r="N893" s="33" t="s">
        <v>104</v>
      </c>
      <c r="O893" s="36" t="s">
        <v>215</v>
      </c>
      <c r="P893" s="4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</row>
    <row r="894">
      <c r="A894" s="23">
        <v>891.0</v>
      </c>
      <c r="B894" s="225">
        <v>46100.0</v>
      </c>
      <c r="C894" s="26">
        <v>90.0</v>
      </c>
      <c r="D894" s="28" t="s">
        <v>45</v>
      </c>
      <c r="E894" s="28" t="s">
        <v>40</v>
      </c>
      <c r="F894" s="28" t="s">
        <v>210</v>
      </c>
      <c r="G894" s="28" t="s">
        <v>2074</v>
      </c>
      <c r="H894" s="28" t="s">
        <v>43</v>
      </c>
      <c r="I894" s="33" t="s">
        <v>2075</v>
      </c>
      <c r="J894" s="36" t="s">
        <v>2076</v>
      </c>
      <c r="K894" s="232">
        <v>46122.0</v>
      </c>
      <c r="L894" s="28" t="s">
        <v>50</v>
      </c>
      <c r="M894" s="226"/>
      <c r="N894" s="33" t="s">
        <v>214</v>
      </c>
      <c r="O894" s="36" t="s">
        <v>425</v>
      </c>
      <c r="P894" s="4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</row>
    <row r="895">
      <c r="A895" s="59">
        <v>892.0</v>
      </c>
      <c r="B895" s="225">
        <v>46100.0</v>
      </c>
      <c r="C895" s="26">
        <v>90.0</v>
      </c>
      <c r="D895" s="28" t="s">
        <v>45</v>
      </c>
      <c r="E895" s="28" t="s">
        <v>40</v>
      </c>
      <c r="F895" s="28" t="s">
        <v>210</v>
      </c>
      <c r="G895" s="28" t="s">
        <v>2074</v>
      </c>
      <c r="H895" s="28" t="s">
        <v>87</v>
      </c>
      <c r="I895" s="33" t="s">
        <v>2077</v>
      </c>
      <c r="J895" s="36" t="s">
        <v>1451</v>
      </c>
      <c r="K895" s="232">
        <v>46122.0</v>
      </c>
      <c r="L895" s="28" t="s">
        <v>50</v>
      </c>
      <c r="M895" s="226"/>
      <c r="N895" s="33" t="s">
        <v>214</v>
      </c>
      <c r="O895" s="36" t="s">
        <v>425</v>
      </c>
      <c r="P895" s="4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</row>
    <row r="896">
      <c r="A896" s="23">
        <v>893.0</v>
      </c>
      <c r="B896" s="225">
        <v>46100.0</v>
      </c>
      <c r="C896" s="26">
        <v>90.0</v>
      </c>
      <c r="D896" s="28" t="s">
        <v>45</v>
      </c>
      <c r="E896" s="28" t="s">
        <v>40</v>
      </c>
      <c r="F896" s="28" t="s">
        <v>210</v>
      </c>
      <c r="G896" s="28" t="s">
        <v>2074</v>
      </c>
      <c r="H896" s="28" t="s">
        <v>87</v>
      </c>
      <c r="I896" s="33" t="s">
        <v>2078</v>
      </c>
      <c r="J896" s="36" t="s">
        <v>2079</v>
      </c>
      <c r="K896" s="232">
        <v>46122.0</v>
      </c>
      <c r="L896" s="28" t="s">
        <v>50</v>
      </c>
      <c r="M896" s="226"/>
      <c r="N896" s="33" t="s">
        <v>214</v>
      </c>
      <c r="O896" s="36" t="s">
        <v>425</v>
      </c>
      <c r="P896" s="4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</row>
    <row r="897">
      <c r="A897" s="23">
        <v>894.0</v>
      </c>
      <c r="B897" s="225">
        <v>46100.0</v>
      </c>
      <c r="C897" s="26">
        <v>90.0</v>
      </c>
      <c r="D897" s="28" t="s">
        <v>45</v>
      </c>
      <c r="E897" s="28" t="s">
        <v>40</v>
      </c>
      <c r="F897" s="28" t="s">
        <v>210</v>
      </c>
      <c r="G897" s="28" t="s">
        <v>2074</v>
      </c>
      <c r="H897" s="28" t="s">
        <v>87</v>
      </c>
      <c r="I897" s="33" t="s">
        <v>2080</v>
      </c>
      <c r="J897" s="36" t="s">
        <v>1642</v>
      </c>
      <c r="K897" s="232">
        <v>46122.0</v>
      </c>
      <c r="L897" s="28" t="s">
        <v>50</v>
      </c>
      <c r="M897" s="226"/>
      <c r="N897" s="33" t="s">
        <v>214</v>
      </c>
      <c r="O897" s="36" t="s">
        <v>425</v>
      </c>
      <c r="P897" s="4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</row>
    <row r="898">
      <c r="A898" s="23">
        <v>895.0</v>
      </c>
      <c r="B898" s="225">
        <v>46100.0</v>
      </c>
      <c r="C898" s="26">
        <v>90.0</v>
      </c>
      <c r="D898" s="28" t="s">
        <v>45</v>
      </c>
      <c r="E898" s="28" t="s">
        <v>40</v>
      </c>
      <c r="F898" s="28" t="s">
        <v>210</v>
      </c>
      <c r="G898" s="28" t="s">
        <v>2074</v>
      </c>
      <c r="H898" s="28" t="s">
        <v>87</v>
      </c>
      <c r="I898" s="33" t="s">
        <v>2023</v>
      </c>
      <c r="J898" s="36" t="s">
        <v>2081</v>
      </c>
      <c r="K898" s="232">
        <v>46122.0</v>
      </c>
      <c r="L898" s="28" t="s">
        <v>50</v>
      </c>
      <c r="M898" s="226"/>
      <c r="N898" s="33" t="s">
        <v>214</v>
      </c>
      <c r="O898" s="36" t="s">
        <v>425</v>
      </c>
      <c r="P898" s="4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</row>
    <row r="899">
      <c r="A899" s="23">
        <v>896.0</v>
      </c>
      <c r="B899" s="225">
        <v>46100.0</v>
      </c>
      <c r="C899" s="26">
        <v>90.0</v>
      </c>
      <c r="D899" s="28" t="s">
        <v>45</v>
      </c>
      <c r="E899" s="28" t="s">
        <v>40</v>
      </c>
      <c r="F899" s="28" t="s">
        <v>210</v>
      </c>
      <c r="G899" s="28" t="s">
        <v>2074</v>
      </c>
      <c r="H899" s="28" t="s">
        <v>87</v>
      </c>
      <c r="I899" s="33" t="s">
        <v>2082</v>
      </c>
      <c r="J899" s="36" t="s">
        <v>2083</v>
      </c>
      <c r="K899" s="232">
        <v>46122.0</v>
      </c>
      <c r="L899" s="28" t="s">
        <v>50</v>
      </c>
      <c r="M899" s="226"/>
      <c r="N899" s="33" t="s">
        <v>214</v>
      </c>
      <c r="O899" s="36" t="s">
        <v>425</v>
      </c>
      <c r="P899" s="4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</row>
    <row r="900">
      <c r="A900" s="59">
        <v>897.0</v>
      </c>
      <c r="B900" s="225">
        <v>46100.0</v>
      </c>
      <c r="C900" s="26">
        <v>90.0</v>
      </c>
      <c r="D900" s="28" t="s">
        <v>45</v>
      </c>
      <c r="E900" s="28" t="s">
        <v>40</v>
      </c>
      <c r="F900" s="28" t="s">
        <v>210</v>
      </c>
      <c r="G900" s="28" t="s">
        <v>2074</v>
      </c>
      <c r="H900" s="28" t="s">
        <v>87</v>
      </c>
      <c r="I900" s="33" t="s">
        <v>2084</v>
      </c>
      <c r="J900" s="36" t="s">
        <v>2033</v>
      </c>
      <c r="K900" s="232">
        <v>46127.0</v>
      </c>
      <c r="L900" s="28" t="s">
        <v>50</v>
      </c>
      <c r="M900" s="226"/>
      <c r="N900" s="33" t="s">
        <v>214</v>
      </c>
      <c r="O900" s="36" t="s">
        <v>425</v>
      </c>
      <c r="P900" s="4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</row>
    <row r="901">
      <c r="A901" s="23">
        <v>898.0</v>
      </c>
      <c r="B901" s="225">
        <v>46100.0</v>
      </c>
      <c r="C901" s="26">
        <v>90.0</v>
      </c>
      <c r="D901" s="28" t="s">
        <v>45</v>
      </c>
      <c r="E901" s="28" t="s">
        <v>40</v>
      </c>
      <c r="F901" s="28" t="s">
        <v>210</v>
      </c>
      <c r="G901" s="28" t="s">
        <v>2074</v>
      </c>
      <c r="H901" s="28" t="s">
        <v>87</v>
      </c>
      <c r="I901" s="33" t="s">
        <v>1120</v>
      </c>
      <c r="J901" s="36" t="s">
        <v>1866</v>
      </c>
      <c r="K901" s="232">
        <v>46127.0</v>
      </c>
      <c r="L901" s="28" t="s">
        <v>50</v>
      </c>
      <c r="M901" s="226"/>
      <c r="N901" s="33" t="s">
        <v>214</v>
      </c>
      <c r="O901" s="36" t="s">
        <v>425</v>
      </c>
      <c r="P901" s="4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</row>
    <row r="902">
      <c r="A902" s="23">
        <v>899.0</v>
      </c>
      <c r="B902" s="225">
        <v>46100.0</v>
      </c>
      <c r="C902" s="26">
        <v>90.0</v>
      </c>
      <c r="D902" s="28" t="s">
        <v>45</v>
      </c>
      <c r="E902" s="28" t="s">
        <v>40</v>
      </c>
      <c r="F902" s="28" t="s">
        <v>210</v>
      </c>
      <c r="G902" s="28" t="s">
        <v>2074</v>
      </c>
      <c r="H902" s="28" t="s">
        <v>87</v>
      </c>
      <c r="I902" s="33" t="s">
        <v>2085</v>
      </c>
      <c r="J902" s="36" t="s">
        <v>1380</v>
      </c>
      <c r="K902" s="232">
        <v>46127.0</v>
      </c>
      <c r="L902" s="28" t="s">
        <v>50</v>
      </c>
      <c r="M902" s="226"/>
      <c r="N902" s="33" t="s">
        <v>214</v>
      </c>
      <c r="O902" s="36" t="s">
        <v>425</v>
      </c>
      <c r="P902" s="4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</row>
    <row r="903">
      <c r="A903" s="23">
        <v>900.0</v>
      </c>
      <c r="B903" s="225">
        <v>46100.0</v>
      </c>
      <c r="C903" s="26">
        <v>91.0</v>
      </c>
      <c r="D903" s="28" t="s">
        <v>111</v>
      </c>
      <c r="E903" s="28" t="s">
        <v>40</v>
      </c>
      <c r="F903" s="28" t="s">
        <v>210</v>
      </c>
      <c r="G903" s="28" t="s">
        <v>2074</v>
      </c>
      <c r="H903" s="28" t="s">
        <v>87</v>
      </c>
      <c r="I903" s="33" t="s">
        <v>2086</v>
      </c>
      <c r="J903" s="36" t="s">
        <v>2087</v>
      </c>
      <c r="K903" s="232">
        <v>46127.0</v>
      </c>
      <c r="L903" s="28" t="s">
        <v>50</v>
      </c>
      <c r="M903" s="226"/>
      <c r="N903" s="33" t="s">
        <v>214</v>
      </c>
      <c r="O903" s="36" t="s">
        <v>1756</v>
      </c>
      <c r="P903" s="4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</row>
    <row r="904">
      <c r="A904" s="23">
        <v>901.0</v>
      </c>
      <c r="B904" s="225">
        <v>46100.0</v>
      </c>
      <c r="C904" s="26">
        <v>91.0</v>
      </c>
      <c r="D904" s="28" t="s">
        <v>111</v>
      </c>
      <c r="E904" s="28" t="s">
        <v>40</v>
      </c>
      <c r="F904" s="28" t="s">
        <v>210</v>
      </c>
      <c r="G904" s="28" t="s">
        <v>2074</v>
      </c>
      <c r="H904" s="28" t="s">
        <v>87</v>
      </c>
      <c r="I904" s="33" t="s">
        <v>2088</v>
      </c>
      <c r="J904" s="36" t="s">
        <v>1010</v>
      </c>
      <c r="K904" s="232">
        <v>46127.0</v>
      </c>
      <c r="L904" s="28" t="s">
        <v>50</v>
      </c>
      <c r="M904" s="226"/>
      <c r="N904" s="33" t="s">
        <v>214</v>
      </c>
      <c r="O904" s="36" t="s">
        <v>1756</v>
      </c>
      <c r="P904" s="4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</row>
    <row r="905">
      <c r="A905" s="59">
        <v>902.0</v>
      </c>
      <c r="B905" s="225">
        <v>46100.0</v>
      </c>
      <c r="C905" s="26">
        <v>91.0</v>
      </c>
      <c r="D905" s="28" t="s">
        <v>111</v>
      </c>
      <c r="E905" s="28" t="s">
        <v>40</v>
      </c>
      <c r="F905" s="28" t="s">
        <v>210</v>
      </c>
      <c r="G905" s="28" t="s">
        <v>2074</v>
      </c>
      <c r="H905" s="28" t="s">
        <v>87</v>
      </c>
      <c r="I905" s="33" t="s">
        <v>1764</v>
      </c>
      <c r="J905" s="36" t="s">
        <v>994</v>
      </c>
      <c r="K905" s="232">
        <v>46127.0</v>
      </c>
      <c r="L905" s="28" t="s">
        <v>50</v>
      </c>
      <c r="M905" s="226"/>
      <c r="N905" s="33" t="s">
        <v>214</v>
      </c>
      <c r="O905" s="36" t="s">
        <v>1756</v>
      </c>
      <c r="P905" s="4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</row>
    <row r="906">
      <c r="A906" s="23">
        <v>903.0</v>
      </c>
      <c r="B906" s="225">
        <v>46100.0</v>
      </c>
      <c r="C906" s="26">
        <v>91.0</v>
      </c>
      <c r="D906" s="28" t="s">
        <v>111</v>
      </c>
      <c r="E906" s="28" t="s">
        <v>40</v>
      </c>
      <c r="F906" s="28" t="s">
        <v>210</v>
      </c>
      <c r="G906" s="28" t="s">
        <v>2074</v>
      </c>
      <c r="H906" s="28" t="s">
        <v>81</v>
      </c>
      <c r="I906" s="33" t="s">
        <v>2089</v>
      </c>
      <c r="J906" s="36" t="s">
        <v>1755</v>
      </c>
      <c r="K906" s="232">
        <v>46127.0</v>
      </c>
      <c r="L906" s="28" t="s">
        <v>50</v>
      </c>
      <c r="M906" s="226"/>
      <c r="N906" s="33" t="s">
        <v>214</v>
      </c>
      <c r="O906" s="36" t="s">
        <v>1756</v>
      </c>
      <c r="P906" s="4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</row>
    <row r="907">
      <c r="A907" s="23">
        <v>904.0</v>
      </c>
      <c r="B907" s="225">
        <v>46100.0</v>
      </c>
      <c r="C907" s="26">
        <v>91.0</v>
      </c>
      <c r="D907" s="28" t="s">
        <v>111</v>
      </c>
      <c r="E907" s="28" t="s">
        <v>40</v>
      </c>
      <c r="F907" s="28" t="s">
        <v>210</v>
      </c>
      <c r="G907" s="28" t="s">
        <v>2074</v>
      </c>
      <c r="H907" s="28" t="s">
        <v>81</v>
      </c>
      <c r="I907" s="33" t="s">
        <v>2090</v>
      </c>
      <c r="J907" s="36" t="s">
        <v>2091</v>
      </c>
      <c r="K907" s="232">
        <v>46127.0</v>
      </c>
      <c r="L907" s="28" t="s">
        <v>50</v>
      </c>
      <c r="M907" s="226"/>
      <c r="N907" s="33" t="s">
        <v>214</v>
      </c>
      <c r="O907" s="36" t="s">
        <v>1756</v>
      </c>
      <c r="P907" s="4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</row>
    <row r="908">
      <c r="A908" s="23">
        <v>905.0</v>
      </c>
      <c r="B908" s="225">
        <v>46100.0</v>
      </c>
      <c r="C908" s="26">
        <v>91.0</v>
      </c>
      <c r="D908" s="28" t="s">
        <v>111</v>
      </c>
      <c r="E908" s="28" t="s">
        <v>40</v>
      </c>
      <c r="F908" s="28" t="s">
        <v>210</v>
      </c>
      <c r="G908" s="28" t="s">
        <v>2074</v>
      </c>
      <c r="H908" s="28" t="s">
        <v>87</v>
      </c>
      <c r="I908" s="33" t="s">
        <v>1767</v>
      </c>
      <c r="J908" s="36" t="s">
        <v>1020</v>
      </c>
      <c r="K908" s="232">
        <v>46127.0</v>
      </c>
      <c r="L908" s="28" t="s">
        <v>50</v>
      </c>
      <c r="M908" s="226"/>
      <c r="N908" s="33" t="s">
        <v>214</v>
      </c>
      <c r="O908" s="36" t="s">
        <v>1756</v>
      </c>
      <c r="P908" s="4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</row>
    <row r="909">
      <c r="A909" s="23">
        <v>906.0</v>
      </c>
      <c r="B909" s="225">
        <v>46100.0</v>
      </c>
      <c r="C909" s="26">
        <v>91.0</v>
      </c>
      <c r="D909" s="28" t="s">
        <v>111</v>
      </c>
      <c r="E909" s="28" t="s">
        <v>40</v>
      </c>
      <c r="F909" s="28" t="s">
        <v>210</v>
      </c>
      <c r="G909" s="28" t="s">
        <v>2074</v>
      </c>
      <c r="H909" s="28" t="s">
        <v>87</v>
      </c>
      <c r="I909" s="33" t="s">
        <v>1498</v>
      </c>
      <c r="J909" s="36" t="s">
        <v>1016</v>
      </c>
      <c r="K909" s="232">
        <v>46127.0</v>
      </c>
      <c r="L909" s="28" t="s">
        <v>50</v>
      </c>
      <c r="M909" s="226"/>
      <c r="N909" s="33" t="s">
        <v>214</v>
      </c>
      <c r="O909" s="36" t="s">
        <v>1756</v>
      </c>
      <c r="P909" s="4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</row>
    <row r="910">
      <c r="A910" s="59">
        <v>907.0</v>
      </c>
      <c r="B910" s="225">
        <v>46100.0</v>
      </c>
      <c r="C910" s="26">
        <v>91.0</v>
      </c>
      <c r="D910" s="28" t="s">
        <v>111</v>
      </c>
      <c r="E910" s="28" t="s">
        <v>40</v>
      </c>
      <c r="F910" s="28" t="s">
        <v>210</v>
      </c>
      <c r="G910" s="28" t="s">
        <v>2074</v>
      </c>
      <c r="H910" s="28" t="s">
        <v>87</v>
      </c>
      <c r="I910" s="33" t="s">
        <v>2092</v>
      </c>
      <c r="J910" s="36" t="s">
        <v>2093</v>
      </c>
      <c r="K910" s="232">
        <v>46127.0</v>
      </c>
      <c r="L910" s="28" t="s">
        <v>50</v>
      </c>
      <c r="M910" s="226"/>
      <c r="N910" s="33" t="s">
        <v>214</v>
      </c>
      <c r="O910" s="36" t="s">
        <v>1756</v>
      </c>
      <c r="P910" s="4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</row>
    <row r="911">
      <c r="A911" s="23">
        <v>908.0</v>
      </c>
      <c r="B911" s="225">
        <v>46100.0</v>
      </c>
      <c r="C911" s="26">
        <v>91.0</v>
      </c>
      <c r="D911" s="28" t="s">
        <v>111</v>
      </c>
      <c r="E911" s="28" t="s">
        <v>40</v>
      </c>
      <c r="F911" s="28" t="s">
        <v>210</v>
      </c>
      <c r="G911" s="28" t="s">
        <v>2074</v>
      </c>
      <c r="H911" s="28" t="s">
        <v>81</v>
      </c>
      <c r="I911" s="33" t="s">
        <v>337</v>
      </c>
      <c r="J911" s="36" t="s">
        <v>339</v>
      </c>
      <c r="K911" s="232">
        <v>46127.0</v>
      </c>
      <c r="L911" s="28" t="s">
        <v>50</v>
      </c>
      <c r="M911" s="226"/>
      <c r="N911" s="33" t="s">
        <v>214</v>
      </c>
      <c r="O911" s="36" t="s">
        <v>1756</v>
      </c>
      <c r="P911" s="4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</row>
    <row r="912">
      <c r="A912" s="23">
        <v>909.0</v>
      </c>
      <c r="B912" s="225">
        <v>46100.0</v>
      </c>
      <c r="C912" s="26">
        <v>91.0</v>
      </c>
      <c r="D912" s="28" t="s">
        <v>111</v>
      </c>
      <c r="E912" s="28" t="s">
        <v>40</v>
      </c>
      <c r="F912" s="28" t="s">
        <v>210</v>
      </c>
      <c r="G912" s="28" t="s">
        <v>2074</v>
      </c>
      <c r="H912" s="28" t="s">
        <v>87</v>
      </c>
      <c r="I912" s="33" t="s">
        <v>2094</v>
      </c>
      <c r="J912" s="36" t="s">
        <v>409</v>
      </c>
      <c r="K912" s="232">
        <v>46127.0</v>
      </c>
      <c r="L912" s="28" t="s">
        <v>50</v>
      </c>
      <c r="M912" s="226"/>
      <c r="N912" s="33" t="s">
        <v>214</v>
      </c>
      <c r="O912" s="36" t="s">
        <v>1756</v>
      </c>
      <c r="P912" s="4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</row>
    <row r="913">
      <c r="A913" s="23">
        <v>910.0</v>
      </c>
      <c r="B913" s="225">
        <v>46100.0</v>
      </c>
      <c r="C913" s="26">
        <v>91.0</v>
      </c>
      <c r="D913" s="28" t="s">
        <v>111</v>
      </c>
      <c r="E913" s="28" t="s">
        <v>40</v>
      </c>
      <c r="F913" s="28" t="s">
        <v>210</v>
      </c>
      <c r="G913" s="28" t="s">
        <v>2074</v>
      </c>
      <c r="H913" s="28" t="s">
        <v>87</v>
      </c>
      <c r="I913" s="33" t="s">
        <v>2095</v>
      </c>
      <c r="J913" s="36" t="s">
        <v>1766</v>
      </c>
      <c r="K913" s="232">
        <v>46127.0</v>
      </c>
      <c r="L913" s="28" t="s">
        <v>50</v>
      </c>
      <c r="M913" s="226"/>
      <c r="N913" s="33" t="s">
        <v>214</v>
      </c>
      <c r="O913" s="36" t="s">
        <v>1756</v>
      </c>
      <c r="P913" s="4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</row>
    <row r="914">
      <c r="A914" s="23">
        <v>911.0</v>
      </c>
      <c r="B914" s="225">
        <v>46100.0</v>
      </c>
      <c r="C914" s="26">
        <v>91.0</v>
      </c>
      <c r="D914" s="28" t="s">
        <v>111</v>
      </c>
      <c r="E914" s="28" t="s">
        <v>40</v>
      </c>
      <c r="F914" s="28" t="s">
        <v>210</v>
      </c>
      <c r="G914" s="28" t="s">
        <v>2074</v>
      </c>
      <c r="H914" s="28" t="s">
        <v>75</v>
      </c>
      <c r="I914" s="33" t="s">
        <v>2096</v>
      </c>
      <c r="J914" s="36" t="s">
        <v>2097</v>
      </c>
      <c r="K914" s="232">
        <v>46127.0</v>
      </c>
      <c r="L914" s="28" t="s">
        <v>50</v>
      </c>
      <c r="M914" s="226"/>
      <c r="N914" s="33" t="s">
        <v>214</v>
      </c>
      <c r="O914" s="36" t="s">
        <v>1756</v>
      </c>
      <c r="P914" s="4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</row>
    <row r="915">
      <c r="A915" s="59">
        <v>912.0</v>
      </c>
      <c r="B915" s="225">
        <v>46101.0</v>
      </c>
      <c r="C915" s="26">
        <v>92.0</v>
      </c>
      <c r="D915" s="28" t="s">
        <v>45</v>
      </c>
      <c r="E915" s="28" t="s">
        <v>40</v>
      </c>
      <c r="F915" s="28" t="s">
        <v>386</v>
      </c>
      <c r="G915" s="28" t="s">
        <v>2098</v>
      </c>
      <c r="H915" s="28" t="s">
        <v>233</v>
      </c>
      <c r="I915" s="33" t="s">
        <v>2099</v>
      </c>
      <c r="J915" s="36" t="s">
        <v>1732</v>
      </c>
      <c r="K915" s="232">
        <v>46127.0</v>
      </c>
      <c r="L915" s="28" t="s">
        <v>50</v>
      </c>
      <c r="M915" s="226"/>
      <c r="N915" s="33" t="s">
        <v>214</v>
      </c>
      <c r="O915" s="36" t="s">
        <v>425</v>
      </c>
      <c r="P915" s="4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</row>
    <row r="916">
      <c r="A916" s="23">
        <v>913.0</v>
      </c>
      <c r="B916" s="225">
        <v>46101.0</v>
      </c>
      <c r="C916" s="26">
        <v>92.0</v>
      </c>
      <c r="D916" s="28" t="s">
        <v>45</v>
      </c>
      <c r="E916" s="28" t="s">
        <v>40</v>
      </c>
      <c r="F916" s="28" t="s">
        <v>386</v>
      </c>
      <c r="G916" s="28" t="s">
        <v>2098</v>
      </c>
      <c r="H916" s="28" t="s">
        <v>233</v>
      </c>
      <c r="I916" s="33" t="s">
        <v>2100</v>
      </c>
      <c r="J916" s="36" t="s">
        <v>2101</v>
      </c>
      <c r="K916" s="232">
        <v>46127.0</v>
      </c>
      <c r="L916" s="28" t="s">
        <v>50</v>
      </c>
      <c r="M916" s="226"/>
      <c r="N916" s="33" t="s">
        <v>214</v>
      </c>
      <c r="O916" s="36" t="s">
        <v>425</v>
      </c>
      <c r="P916" s="4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</row>
    <row r="917">
      <c r="A917" s="23">
        <v>914.0</v>
      </c>
      <c r="B917" s="225">
        <v>46101.0</v>
      </c>
      <c r="C917" s="26">
        <v>92.0</v>
      </c>
      <c r="D917" s="28" t="s">
        <v>45</v>
      </c>
      <c r="E917" s="28" t="s">
        <v>40</v>
      </c>
      <c r="F917" s="28" t="s">
        <v>386</v>
      </c>
      <c r="G917" s="28" t="s">
        <v>2098</v>
      </c>
      <c r="H917" s="28" t="s">
        <v>98</v>
      </c>
      <c r="I917" s="33" t="s">
        <v>2102</v>
      </c>
      <c r="J917" s="36" t="s">
        <v>1636</v>
      </c>
      <c r="K917" s="232">
        <v>46127.0</v>
      </c>
      <c r="L917" s="28" t="s">
        <v>50</v>
      </c>
      <c r="M917" s="226"/>
      <c r="N917" s="33" t="s">
        <v>214</v>
      </c>
      <c r="O917" s="36" t="s">
        <v>425</v>
      </c>
      <c r="P917" s="4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</row>
    <row r="918">
      <c r="A918" s="23">
        <v>915.0</v>
      </c>
      <c r="B918" s="225">
        <v>46101.0</v>
      </c>
      <c r="C918" s="26">
        <v>92.0</v>
      </c>
      <c r="D918" s="28" t="s">
        <v>45</v>
      </c>
      <c r="E918" s="28" t="s">
        <v>40</v>
      </c>
      <c r="F918" s="28" t="s">
        <v>386</v>
      </c>
      <c r="G918" s="28" t="s">
        <v>2098</v>
      </c>
      <c r="H918" s="28" t="s">
        <v>75</v>
      </c>
      <c r="I918" s="33" t="s">
        <v>2103</v>
      </c>
      <c r="J918" s="36" t="s">
        <v>1900</v>
      </c>
      <c r="K918" s="232">
        <v>46127.0</v>
      </c>
      <c r="L918" s="28" t="s">
        <v>50</v>
      </c>
      <c r="M918" s="226"/>
      <c r="N918" s="33" t="s">
        <v>214</v>
      </c>
      <c r="O918" s="36" t="s">
        <v>425</v>
      </c>
      <c r="P918" s="4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</row>
    <row r="919">
      <c r="A919" s="23">
        <v>916.0</v>
      </c>
      <c r="B919" s="225">
        <v>46101.0</v>
      </c>
      <c r="C919" s="26">
        <v>92.0</v>
      </c>
      <c r="D919" s="28" t="s">
        <v>45</v>
      </c>
      <c r="E919" s="28" t="s">
        <v>40</v>
      </c>
      <c r="F919" s="28" t="s">
        <v>386</v>
      </c>
      <c r="G919" s="28" t="s">
        <v>2098</v>
      </c>
      <c r="H919" s="28" t="s">
        <v>75</v>
      </c>
      <c r="I919" s="33" t="s">
        <v>2104</v>
      </c>
      <c r="J919" s="36" t="s">
        <v>1644</v>
      </c>
      <c r="K919" s="232">
        <v>46127.0</v>
      </c>
      <c r="L919" s="28" t="s">
        <v>50</v>
      </c>
      <c r="M919" s="226"/>
      <c r="N919" s="33" t="s">
        <v>214</v>
      </c>
      <c r="O919" s="36" t="s">
        <v>425</v>
      </c>
      <c r="P919" s="4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</row>
    <row r="920">
      <c r="A920" s="59">
        <v>917.0</v>
      </c>
      <c r="B920" s="225">
        <v>46101.0</v>
      </c>
      <c r="C920" s="26">
        <v>92.0</v>
      </c>
      <c r="D920" s="28" t="s">
        <v>45</v>
      </c>
      <c r="E920" s="28" t="s">
        <v>40</v>
      </c>
      <c r="F920" s="28" t="s">
        <v>386</v>
      </c>
      <c r="G920" s="28" t="s">
        <v>2098</v>
      </c>
      <c r="H920" s="28" t="s">
        <v>75</v>
      </c>
      <c r="I920" s="33" t="s">
        <v>2105</v>
      </c>
      <c r="J920" s="36" t="s">
        <v>2106</v>
      </c>
      <c r="K920" s="232">
        <v>46127.0</v>
      </c>
      <c r="L920" s="28" t="s">
        <v>50</v>
      </c>
      <c r="M920" s="226"/>
      <c r="N920" s="33" t="s">
        <v>214</v>
      </c>
      <c r="O920" s="36" t="s">
        <v>425</v>
      </c>
      <c r="P920" s="4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</row>
    <row r="921">
      <c r="A921" s="23">
        <v>918.0</v>
      </c>
      <c r="B921" s="225">
        <v>46101.0</v>
      </c>
      <c r="C921" s="26">
        <v>92.0</v>
      </c>
      <c r="D921" s="28" t="s">
        <v>45</v>
      </c>
      <c r="E921" s="28" t="s">
        <v>40</v>
      </c>
      <c r="F921" s="28" t="s">
        <v>386</v>
      </c>
      <c r="G921" s="28" t="s">
        <v>2098</v>
      </c>
      <c r="H921" s="28" t="s">
        <v>75</v>
      </c>
      <c r="I921" s="33" t="s">
        <v>2107</v>
      </c>
      <c r="J921" s="36" t="s">
        <v>915</v>
      </c>
      <c r="K921" s="232">
        <v>46127.0</v>
      </c>
      <c r="L921" s="28" t="s">
        <v>50</v>
      </c>
      <c r="M921" s="226"/>
      <c r="N921" s="33" t="s">
        <v>214</v>
      </c>
      <c r="O921" s="36" t="s">
        <v>425</v>
      </c>
      <c r="P921" s="4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</row>
    <row r="922">
      <c r="A922" s="23">
        <v>919.0</v>
      </c>
      <c r="B922" s="225">
        <v>46101.0</v>
      </c>
      <c r="C922" s="26">
        <v>92.0</v>
      </c>
      <c r="D922" s="28" t="s">
        <v>45</v>
      </c>
      <c r="E922" s="28" t="s">
        <v>40</v>
      </c>
      <c r="F922" s="28" t="s">
        <v>386</v>
      </c>
      <c r="G922" s="28" t="s">
        <v>2098</v>
      </c>
      <c r="H922" s="28" t="s">
        <v>75</v>
      </c>
      <c r="I922" s="33" t="s">
        <v>1742</v>
      </c>
      <c r="J922" s="36" t="s">
        <v>878</v>
      </c>
      <c r="K922" s="232">
        <v>46127.0</v>
      </c>
      <c r="L922" s="28" t="s">
        <v>50</v>
      </c>
      <c r="M922" s="226"/>
      <c r="N922" s="33" t="s">
        <v>214</v>
      </c>
      <c r="O922" s="36" t="s">
        <v>425</v>
      </c>
      <c r="P922" s="4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</row>
    <row r="923">
      <c r="A923" s="23">
        <v>920.0</v>
      </c>
      <c r="B923" s="225">
        <v>46101.0</v>
      </c>
      <c r="C923" s="26">
        <v>92.0</v>
      </c>
      <c r="D923" s="28" t="s">
        <v>45</v>
      </c>
      <c r="E923" s="28" t="s">
        <v>40</v>
      </c>
      <c r="F923" s="28" t="s">
        <v>386</v>
      </c>
      <c r="G923" s="28" t="s">
        <v>2098</v>
      </c>
      <c r="H923" s="28" t="s">
        <v>75</v>
      </c>
      <c r="I923" s="33" t="s">
        <v>2102</v>
      </c>
      <c r="J923" s="36" t="s">
        <v>1636</v>
      </c>
      <c r="K923" s="232">
        <v>46127.0</v>
      </c>
      <c r="L923" s="28" t="s">
        <v>50</v>
      </c>
      <c r="M923" s="226"/>
      <c r="N923" s="33" t="s">
        <v>214</v>
      </c>
      <c r="O923" s="36" t="s">
        <v>425</v>
      </c>
      <c r="P923" s="4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</row>
    <row r="924">
      <c r="A924" s="23">
        <v>921.0</v>
      </c>
      <c r="B924" s="225">
        <v>46101.0</v>
      </c>
      <c r="C924" s="26">
        <v>92.0</v>
      </c>
      <c r="D924" s="28" t="s">
        <v>45</v>
      </c>
      <c r="E924" s="28" t="s">
        <v>40</v>
      </c>
      <c r="F924" s="28" t="s">
        <v>386</v>
      </c>
      <c r="G924" s="28" t="s">
        <v>2098</v>
      </c>
      <c r="H924" s="28" t="s">
        <v>75</v>
      </c>
      <c r="I924" s="33" t="s">
        <v>2053</v>
      </c>
      <c r="J924" s="36" t="s">
        <v>2108</v>
      </c>
      <c r="K924" s="232">
        <v>46127.0</v>
      </c>
      <c r="L924" s="28" t="s">
        <v>50</v>
      </c>
      <c r="M924" s="226"/>
      <c r="N924" s="33" t="s">
        <v>214</v>
      </c>
      <c r="O924" s="36" t="s">
        <v>425</v>
      </c>
      <c r="P924" s="4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</row>
    <row r="925">
      <c r="A925" s="59">
        <v>922.0</v>
      </c>
      <c r="B925" s="225">
        <v>46101.0</v>
      </c>
      <c r="C925" s="26">
        <v>92.0</v>
      </c>
      <c r="D925" s="28" t="s">
        <v>45</v>
      </c>
      <c r="E925" s="28" t="s">
        <v>40</v>
      </c>
      <c r="F925" s="28" t="s">
        <v>386</v>
      </c>
      <c r="G925" s="28" t="s">
        <v>2098</v>
      </c>
      <c r="H925" s="28" t="s">
        <v>75</v>
      </c>
      <c r="I925" s="33" t="s">
        <v>1256</v>
      </c>
      <c r="J925" s="36" t="s">
        <v>1380</v>
      </c>
      <c r="K925" s="232">
        <v>46127.0</v>
      </c>
      <c r="L925" s="28" t="s">
        <v>50</v>
      </c>
      <c r="M925" s="226"/>
      <c r="N925" s="33" t="s">
        <v>214</v>
      </c>
      <c r="O925" s="36" t="s">
        <v>425</v>
      </c>
      <c r="P925" s="4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</row>
    <row r="926">
      <c r="A926" s="23">
        <v>923.0</v>
      </c>
      <c r="B926" s="225">
        <v>46101.0</v>
      </c>
      <c r="C926" s="26">
        <v>92.0</v>
      </c>
      <c r="D926" s="28" t="s">
        <v>45</v>
      </c>
      <c r="E926" s="28" t="s">
        <v>40</v>
      </c>
      <c r="F926" s="28" t="s">
        <v>386</v>
      </c>
      <c r="G926" s="28" t="s">
        <v>2098</v>
      </c>
      <c r="H926" s="28" t="s">
        <v>75</v>
      </c>
      <c r="I926" s="33" t="s">
        <v>1748</v>
      </c>
      <c r="J926" s="36" t="s">
        <v>2033</v>
      </c>
      <c r="K926" s="232">
        <v>46127.0</v>
      </c>
      <c r="L926" s="28" t="s">
        <v>50</v>
      </c>
      <c r="M926" s="226"/>
      <c r="N926" s="33" t="s">
        <v>214</v>
      </c>
      <c r="O926" s="36" t="s">
        <v>425</v>
      </c>
      <c r="P926" s="4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</row>
    <row r="927">
      <c r="A927" s="23">
        <v>924.0</v>
      </c>
      <c r="B927" s="225">
        <v>46100.0</v>
      </c>
      <c r="C927" s="26">
        <v>93.0</v>
      </c>
      <c r="D927" s="28" t="s">
        <v>111</v>
      </c>
      <c r="E927" s="28" t="s">
        <v>40</v>
      </c>
      <c r="F927" s="28" t="s">
        <v>386</v>
      </c>
      <c r="G927" s="28" t="s">
        <v>2098</v>
      </c>
      <c r="H927" s="28" t="s">
        <v>87</v>
      </c>
      <c r="I927" s="33" t="s">
        <v>2109</v>
      </c>
      <c r="J927" s="245" t="s">
        <v>1010</v>
      </c>
      <c r="K927" s="232">
        <v>46132.0</v>
      </c>
      <c r="L927" s="28" t="s">
        <v>76</v>
      </c>
      <c r="M927" s="226"/>
      <c r="N927" s="33" t="s">
        <v>214</v>
      </c>
      <c r="O927" s="36" t="s">
        <v>1756</v>
      </c>
      <c r="P927" s="4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</row>
    <row r="928">
      <c r="A928" s="23">
        <v>925.0</v>
      </c>
      <c r="B928" s="225">
        <v>46100.0</v>
      </c>
      <c r="C928" s="26">
        <v>93.0</v>
      </c>
      <c r="D928" s="28" t="s">
        <v>111</v>
      </c>
      <c r="E928" s="28" t="s">
        <v>40</v>
      </c>
      <c r="F928" s="28" t="s">
        <v>386</v>
      </c>
      <c r="G928" s="28" t="s">
        <v>2098</v>
      </c>
      <c r="H928" s="28" t="s">
        <v>87</v>
      </c>
      <c r="I928" s="33" t="s">
        <v>2110</v>
      </c>
      <c r="J928" s="36" t="s">
        <v>266</v>
      </c>
      <c r="K928" s="232">
        <v>46132.0</v>
      </c>
      <c r="L928" s="28" t="s">
        <v>76</v>
      </c>
      <c r="M928" s="226"/>
      <c r="N928" s="33" t="s">
        <v>214</v>
      </c>
      <c r="O928" s="36" t="s">
        <v>1756</v>
      </c>
      <c r="P928" s="4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</row>
    <row r="929">
      <c r="A929" s="23">
        <v>926.0</v>
      </c>
      <c r="B929" s="225">
        <v>46100.0</v>
      </c>
      <c r="C929" s="26">
        <v>93.0</v>
      </c>
      <c r="D929" s="28" t="s">
        <v>111</v>
      </c>
      <c r="E929" s="28" t="s">
        <v>40</v>
      </c>
      <c r="F929" s="28" t="s">
        <v>386</v>
      </c>
      <c r="G929" s="28" t="s">
        <v>2098</v>
      </c>
      <c r="H929" s="28" t="s">
        <v>87</v>
      </c>
      <c r="I929" s="33" t="s">
        <v>2111</v>
      </c>
      <c r="J929" s="36" t="s">
        <v>2112</v>
      </c>
      <c r="K929" s="232">
        <v>46132.0</v>
      </c>
      <c r="L929" s="28" t="s">
        <v>50</v>
      </c>
      <c r="M929" s="226"/>
      <c r="N929" s="33" t="s">
        <v>214</v>
      </c>
      <c r="O929" s="36" t="s">
        <v>1756</v>
      </c>
      <c r="P929" s="4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</row>
    <row r="930">
      <c r="A930" s="59">
        <v>927.0</v>
      </c>
      <c r="B930" s="225">
        <v>46100.0</v>
      </c>
      <c r="C930" s="26">
        <v>93.0</v>
      </c>
      <c r="D930" s="28" t="s">
        <v>111</v>
      </c>
      <c r="E930" s="28" t="s">
        <v>40</v>
      </c>
      <c r="F930" s="28" t="s">
        <v>386</v>
      </c>
      <c r="G930" s="28" t="s">
        <v>2098</v>
      </c>
      <c r="H930" s="28" t="s">
        <v>81</v>
      </c>
      <c r="I930" s="33" t="s">
        <v>2113</v>
      </c>
      <c r="J930" s="36" t="s">
        <v>1766</v>
      </c>
      <c r="K930" s="232">
        <v>46132.0</v>
      </c>
      <c r="L930" s="28" t="s">
        <v>50</v>
      </c>
      <c r="M930" s="226"/>
      <c r="N930" s="33" t="s">
        <v>214</v>
      </c>
      <c r="O930" s="36" t="s">
        <v>1756</v>
      </c>
      <c r="P930" s="4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</row>
    <row r="931">
      <c r="A931" s="23">
        <v>928.0</v>
      </c>
      <c r="B931" s="225">
        <v>46100.0</v>
      </c>
      <c r="C931" s="26">
        <v>93.0</v>
      </c>
      <c r="D931" s="28" t="s">
        <v>111</v>
      </c>
      <c r="E931" s="28" t="s">
        <v>40</v>
      </c>
      <c r="F931" s="28" t="s">
        <v>386</v>
      </c>
      <c r="G931" s="28" t="s">
        <v>2098</v>
      </c>
      <c r="H931" s="28" t="s">
        <v>81</v>
      </c>
      <c r="I931" s="33" t="s">
        <v>2114</v>
      </c>
      <c r="J931" s="36" t="s">
        <v>1766</v>
      </c>
      <c r="K931" s="232">
        <v>46132.0</v>
      </c>
      <c r="L931" s="28" t="s">
        <v>50</v>
      </c>
      <c r="M931" s="226"/>
      <c r="N931" s="33" t="s">
        <v>214</v>
      </c>
      <c r="O931" s="36" t="s">
        <v>1756</v>
      </c>
      <c r="P931" s="4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</row>
    <row r="932">
      <c r="A932" s="23">
        <v>929.0</v>
      </c>
      <c r="B932" s="225">
        <v>46100.0</v>
      </c>
      <c r="C932" s="26">
        <v>93.0</v>
      </c>
      <c r="D932" s="28" t="s">
        <v>111</v>
      </c>
      <c r="E932" s="28" t="s">
        <v>40</v>
      </c>
      <c r="F932" s="28" t="s">
        <v>386</v>
      </c>
      <c r="G932" s="28" t="s">
        <v>2098</v>
      </c>
      <c r="H932" s="28" t="s">
        <v>87</v>
      </c>
      <c r="I932" s="33" t="s">
        <v>2115</v>
      </c>
      <c r="J932" s="36" t="s">
        <v>266</v>
      </c>
      <c r="K932" s="232">
        <v>46132.0</v>
      </c>
      <c r="L932" s="28" t="s">
        <v>76</v>
      </c>
      <c r="M932" s="226"/>
      <c r="N932" s="33" t="s">
        <v>214</v>
      </c>
      <c r="O932" s="36" t="s">
        <v>1756</v>
      </c>
      <c r="P932" s="4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</row>
    <row r="933">
      <c r="A933" s="23">
        <v>930.0</v>
      </c>
      <c r="B933" s="225">
        <v>46100.0</v>
      </c>
      <c r="C933" s="26">
        <v>93.0</v>
      </c>
      <c r="D933" s="28" t="s">
        <v>111</v>
      </c>
      <c r="E933" s="28" t="s">
        <v>40</v>
      </c>
      <c r="F933" s="28" t="s">
        <v>386</v>
      </c>
      <c r="G933" s="28" t="s">
        <v>2098</v>
      </c>
      <c r="H933" s="28" t="s">
        <v>81</v>
      </c>
      <c r="I933" s="33" t="s">
        <v>2116</v>
      </c>
      <c r="J933" s="36" t="s">
        <v>1766</v>
      </c>
      <c r="K933" s="232">
        <v>46132.0</v>
      </c>
      <c r="L933" s="28" t="s">
        <v>76</v>
      </c>
      <c r="M933" s="226"/>
      <c r="N933" s="33" t="s">
        <v>214</v>
      </c>
      <c r="O933" s="36" t="s">
        <v>1756</v>
      </c>
      <c r="P933" s="4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</row>
    <row r="934">
      <c r="A934" s="23">
        <v>931.0</v>
      </c>
      <c r="B934" s="225">
        <v>46100.0</v>
      </c>
      <c r="C934" s="26">
        <v>93.0</v>
      </c>
      <c r="D934" s="28" t="s">
        <v>111</v>
      </c>
      <c r="E934" s="28" t="s">
        <v>40</v>
      </c>
      <c r="F934" s="28" t="s">
        <v>386</v>
      </c>
      <c r="G934" s="28" t="s">
        <v>2098</v>
      </c>
      <c r="H934" s="28" t="s">
        <v>81</v>
      </c>
      <c r="I934" s="33" t="s">
        <v>2117</v>
      </c>
      <c r="J934" s="36" t="s">
        <v>2118</v>
      </c>
      <c r="K934" s="232">
        <v>46132.0</v>
      </c>
      <c r="L934" s="28" t="s">
        <v>76</v>
      </c>
      <c r="M934" s="226"/>
      <c r="N934" s="33" t="s">
        <v>214</v>
      </c>
      <c r="O934" s="36" t="s">
        <v>1756</v>
      </c>
      <c r="P934" s="4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</row>
    <row r="935">
      <c r="A935" s="59">
        <v>932.0</v>
      </c>
      <c r="B935" s="225">
        <v>46100.0</v>
      </c>
      <c r="C935" s="26">
        <v>93.0</v>
      </c>
      <c r="D935" s="28" t="s">
        <v>111</v>
      </c>
      <c r="E935" s="28" t="s">
        <v>40</v>
      </c>
      <c r="F935" s="28" t="s">
        <v>386</v>
      </c>
      <c r="G935" s="28" t="s">
        <v>2098</v>
      </c>
      <c r="H935" s="28" t="s">
        <v>87</v>
      </c>
      <c r="I935" s="33" t="s">
        <v>1767</v>
      </c>
      <c r="J935" s="36" t="s">
        <v>2119</v>
      </c>
      <c r="K935" s="232">
        <v>46132.0</v>
      </c>
      <c r="L935" s="28" t="s">
        <v>50</v>
      </c>
      <c r="M935" s="226"/>
      <c r="N935" s="33" t="s">
        <v>214</v>
      </c>
      <c r="O935" s="36" t="s">
        <v>1756</v>
      </c>
      <c r="P935" s="4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</row>
    <row r="936">
      <c r="A936" s="23">
        <v>933.0</v>
      </c>
      <c r="B936" s="225">
        <v>46100.0</v>
      </c>
      <c r="C936" s="26">
        <v>93.0</v>
      </c>
      <c r="D936" s="28" t="s">
        <v>111</v>
      </c>
      <c r="E936" s="28" t="s">
        <v>40</v>
      </c>
      <c r="F936" s="28" t="s">
        <v>386</v>
      </c>
      <c r="G936" s="28" t="s">
        <v>2098</v>
      </c>
      <c r="H936" s="28" t="s">
        <v>87</v>
      </c>
      <c r="I936" s="33" t="s">
        <v>1498</v>
      </c>
      <c r="J936" s="36" t="s">
        <v>1016</v>
      </c>
      <c r="K936" s="232">
        <v>46132.0</v>
      </c>
      <c r="L936" s="28" t="s">
        <v>50</v>
      </c>
      <c r="M936" s="226"/>
      <c r="N936" s="33" t="s">
        <v>214</v>
      </c>
      <c r="O936" s="36" t="s">
        <v>1756</v>
      </c>
      <c r="P936" s="4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</row>
    <row r="937">
      <c r="A937" s="23">
        <v>934.0</v>
      </c>
      <c r="B937" s="225">
        <v>46100.0</v>
      </c>
      <c r="C937" s="26">
        <v>93.0</v>
      </c>
      <c r="D937" s="28" t="s">
        <v>111</v>
      </c>
      <c r="E937" s="28" t="s">
        <v>40</v>
      </c>
      <c r="F937" s="28" t="s">
        <v>386</v>
      </c>
      <c r="G937" s="28" t="s">
        <v>2098</v>
      </c>
      <c r="H937" s="28" t="s">
        <v>81</v>
      </c>
      <c r="I937" s="33" t="s">
        <v>337</v>
      </c>
      <c r="J937" s="36" t="s">
        <v>339</v>
      </c>
      <c r="K937" s="232">
        <v>46132.0</v>
      </c>
      <c r="L937" s="28" t="s">
        <v>50</v>
      </c>
      <c r="M937" s="226"/>
      <c r="N937" s="33" t="s">
        <v>214</v>
      </c>
      <c r="O937" s="36" t="s">
        <v>1756</v>
      </c>
      <c r="P937" s="4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</row>
    <row r="938">
      <c r="A938" s="23">
        <v>935.0</v>
      </c>
      <c r="B938" s="225">
        <v>46100.0</v>
      </c>
      <c r="C938" s="26">
        <v>93.0</v>
      </c>
      <c r="D938" s="28" t="s">
        <v>111</v>
      </c>
      <c r="E938" s="28" t="s">
        <v>40</v>
      </c>
      <c r="F938" s="28" t="s">
        <v>386</v>
      </c>
      <c r="G938" s="28" t="s">
        <v>2098</v>
      </c>
      <c r="H938" s="28" t="s">
        <v>87</v>
      </c>
      <c r="I938" s="33" t="s">
        <v>408</v>
      </c>
      <c r="J938" s="36" t="s">
        <v>409</v>
      </c>
      <c r="K938" s="232">
        <v>46132.0</v>
      </c>
      <c r="L938" s="28" t="s">
        <v>50</v>
      </c>
      <c r="M938" s="226"/>
      <c r="N938" s="33" t="s">
        <v>214</v>
      </c>
      <c r="O938" s="36" t="s">
        <v>1756</v>
      </c>
      <c r="P938" s="4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</row>
    <row r="939">
      <c r="A939" s="23">
        <v>936.0</v>
      </c>
      <c r="B939" s="225">
        <v>46100.0</v>
      </c>
      <c r="C939" s="26">
        <v>93.0</v>
      </c>
      <c r="D939" s="28" t="s">
        <v>111</v>
      </c>
      <c r="E939" s="28" t="s">
        <v>40</v>
      </c>
      <c r="F939" s="28" t="s">
        <v>386</v>
      </c>
      <c r="G939" s="28" t="s">
        <v>2098</v>
      </c>
      <c r="H939" s="28" t="s">
        <v>81</v>
      </c>
      <c r="I939" s="33" t="s">
        <v>2120</v>
      </c>
      <c r="J939" s="36" t="s">
        <v>1766</v>
      </c>
      <c r="K939" s="232">
        <v>46132.0</v>
      </c>
      <c r="L939" s="28" t="s">
        <v>50</v>
      </c>
      <c r="M939" s="226"/>
      <c r="N939" s="33" t="s">
        <v>214</v>
      </c>
      <c r="O939" s="36" t="s">
        <v>1756</v>
      </c>
      <c r="P939" s="4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</row>
    <row r="940">
      <c r="A940" s="59">
        <v>937.0</v>
      </c>
      <c r="B940" s="225">
        <v>46108.0</v>
      </c>
      <c r="C940" s="26">
        <v>94.0</v>
      </c>
      <c r="D940" s="28" t="s">
        <v>45</v>
      </c>
      <c r="E940" s="28" t="s">
        <v>94</v>
      </c>
      <c r="F940" s="28" t="s">
        <v>2121</v>
      </c>
      <c r="G940" s="28" t="s">
        <v>2122</v>
      </c>
      <c r="H940" s="28" t="s">
        <v>233</v>
      </c>
      <c r="I940" s="33" t="s">
        <v>1468</v>
      </c>
      <c r="J940" s="36" t="s">
        <v>1469</v>
      </c>
      <c r="K940" s="260">
        <v>46113.0</v>
      </c>
      <c r="L940" s="28" t="s">
        <v>50</v>
      </c>
      <c r="M940" s="226"/>
      <c r="N940" s="33" t="s">
        <v>104</v>
      </c>
      <c r="O940" s="36" t="s">
        <v>479</v>
      </c>
      <c r="P940" s="4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</row>
    <row r="941">
      <c r="A941" s="23">
        <v>938.0</v>
      </c>
      <c r="B941" s="225">
        <v>46108.0</v>
      </c>
      <c r="C941" s="26">
        <v>94.0</v>
      </c>
      <c r="D941" s="28" t="s">
        <v>45</v>
      </c>
      <c r="E941" s="28" t="s">
        <v>94</v>
      </c>
      <c r="F941" s="28" t="s">
        <v>2121</v>
      </c>
      <c r="G941" s="28" t="s">
        <v>2122</v>
      </c>
      <c r="H941" s="28" t="s">
        <v>233</v>
      </c>
      <c r="I941" s="33" t="s">
        <v>2123</v>
      </c>
      <c r="J941" s="36" t="s">
        <v>1471</v>
      </c>
      <c r="K941" s="260">
        <v>46113.0</v>
      </c>
      <c r="L941" s="28" t="s">
        <v>50</v>
      </c>
      <c r="M941" s="226"/>
      <c r="N941" s="33" t="s">
        <v>104</v>
      </c>
      <c r="O941" s="36" t="s">
        <v>479</v>
      </c>
      <c r="P941" s="4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</row>
    <row r="942">
      <c r="A942" s="23">
        <v>939.0</v>
      </c>
      <c r="B942" s="225">
        <v>46108.0</v>
      </c>
      <c r="C942" s="26">
        <v>94.0</v>
      </c>
      <c r="D942" s="28" t="s">
        <v>45</v>
      </c>
      <c r="E942" s="28" t="s">
        <v>94</v>
      </c>
      <c r="F942" s="28" t="s">
        <v>2121</v>
      </c>
      <c r="G942" s="28" t="s">
        <v>2122</v>
      </c>
      <c r="H942" s="28" t="s">
        <v>207</v>
      </c>
      <c r="I942" s="33" t="s">
        <v>1472</v>
      </c>
      <c r="J942" s="36" t="s">
        <v>1473</v>
      </c>
      <c r="K942" s="260">
        <v>46113.0</v>
      </c>
      <c r="L942" s="28" t="s">
        <v>50</v>
      </c>
      <c r="M942" s="226"/>
      <c r="N942" s="33" t="s">
        <v>104</v>
      </c>
      <c r="O942" s="36" t="s">
        <v>479</v>
      </c>
      <c r="P942" s="4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</row>
    <row r="943">
      <c r="A943" s="23">
        <v>940.0</v>
      </c>
      <c r="B943" s="225">
        <v>46108.0</v>
      </c>
      <c r="C943" s="26">
        <v>94.0</v>
      </c>
      <c r="D943" s="28" t="s">
        <v>45</v>
      </c>
      <c r="E943" s="28" t="s">
        <v>94</v>
      </c>
      <c r="F943" s="28" t="s">
        <v>2121</v>
      </c>
      <c r="G943" s="28" t="s">
        <v>2122</v>
      </c>
      <c r="H943" s="28" t="s">
        <v>207</v>
      </c>
      <c r="I943" s="33" t="s">
        <v>1481</v>
      </c>
      <c r="J943" s="36" t="s">
        <v>1482</v>
      </c>
      <c r="K943" s="260">
        <v>46143.0</v>
      </c>
      <c r="L943" s="28" t="s">
        <v>50</v>
      </c>
      <c r="M943" s="226"/>
      <c r="N943" s="33" t="s">
        <v>104</v>
      </c>
      <c r="O943" s="36" t="s">
        <v>479</v>
      </c>
      <c r="P943" s="4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</row>
    <row r="944">
      <c r="A944" s="23">
        <v>941.0</v>
      </c>
      <c r="B944" s="225">
        <v>46108.0</v>
      </c>
      <c r="C944" s="26">
        <v>94.0</v>
      </c>
      <c r="D944" s="28" t="s">
        <v>45</v>
      </c>
      <c r="E944" s="28" t="s">
        <v>94</v>
      </c>
      <c r="F944" s="28" t="s">
        <v>2121</v>
      </c>
      <c r="G944" s="28" t="s">
        <v>2122</v>
      </c>
      <c r="H944" s="28" t="s">
        <v>207</v>
      </c>
      <c r="I944" s="33" t="s">
        <v>1483</v>
      </c>
      <c r="J944" s="36" t="s">
        <v>1484</v>
      </c>
      <c r="K944" s="260">
        <v>46143.0</v>
      </c>
      <c r="L944" s="28" t="s">
        <v>50</v>
      </c>
      <c r="M944" s="226"/>
      <c r="N944" s="33" t="s">
        <v>104</v>
      </c>
      <c r="O944" s="36" t="s">
        <v>479</v>
      </c>
      <c r="P944" s="340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</row>
    <row r="945">
      <c r="A945" s="59">
        <v>942.0</v>
      </c>
      <c r="B945" s="225">
        <v>46108.0</v>
      </c>
      <c r="C945" s="26">
        <v>94.0</v>
      </c>
      <c r="D945" s="28" t="s">
        <v>45</v>
      </c>
      <c r="E945" s="28" t="s">
        <v>94</v>
      </c>
      <c r="F945" s="28" t="s">
        <v>2121</v>
      </c>
      <c r="G945" s="28" t="s">
        <v>2122</v>
      </c>
      <c r="H945" s="28" t="s">
        <v>194</v>
      </c>
      <c r="I945" s="33" t="s">
        <v>1932</v>
      </c>
      <c r="J945" s="36" t="s">
        <v>1933</v>
      </c>
      <c r="K945" s="260">
        <v>46127.0</v>
      </c>
      <c r="L945" s="28" t="s">
        <v>50</v>
      </c>
      <c r="M945" s="226"/>
      <c r="N945" s="33" t="s">
        <v>104</v>
      </c>
      <c r="O945" s="36" t="s">
        <v>479</v>
      </c>
      <c r="P945" s="340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</row>
    <row r="946">
      <c r="A946" s="23">
        <v>943.0</v>
      </c>
      <c r="B946" s="225">
        <v>46108.0</v>
      </c>
      <c r="C946" s="26">
        <v>94.0</v>
      </c>
      <c r="D946" s="28" t="s">
        <v>45</v>
      </c>
      <c r="E946" s="28" t="s">
        <v>94</v>
      </c>
      <c r="F946" s="28" t="s">
        <v>2121</v>
      </c>
      <c r="G946" s="28" t="s">
        <v>2122</v>
      </c>
      <c r="H946" s="28" t="s">
        <v>194</v>
      </c>
      <c r="I946" s="33" t="s">
        <v>2124</v>
      </c>
      <c r="J946" s="36" t="s">
        <v>2125</v>
      </c>
      <c r="K946" s="260">
        <v>46127.0</v>
      </c>
      <c r="L946" s="28" t="s">
        <v>50</v>
      </c>
      <c r="M946" s="226"/>
      <c r="N946" s="33" t="s">
        <v>104</v>
      </c>
      <c r="O946" s="36" t="s">
        <v>479</v>
      </c>
      <c r="P946" s="340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</row>
    <row r="947">
      <c r="A947" s="23">
        <v>944.0</v>
      </c>
      <c r="B947" s="225">
        <v>46108.0</v>
      </c>
      <c r="C947" s="26">
        <v>94.0</v>
      </c>
      <c r="D947" s="28" t="s">
        <v>45</v>
      </c>
      <c r="E947" s="28" t="s">
        <v>94</v>
      </c>
      <c r="F947" s="28" t="s">
        <v>2121</v>
      </c>
      <c r="G947" s="28" t="s">
        <v>2122</v>
      </c>
      <c r="H947" s="28" t="s">
        <v>98</v>
      </c>
      <c r="I947" s="33" t="s">
        <v>2126</v>
      </c>
      <c r="J947" s="36" t="s">
        <v>184</v>
      </c>
      <c r="K947" s="260">
        <v>46143.0</v>
      </c>
      <c r="L947" s="28" t="s">
        <v>50</v>
      </c>
      <c r="M947" s="226"/>
      <c r="N947" s="33" t="s">
        <v>104</v>
      </c>
      <c r="O947" s="36" t="s">
        <v>479</v>
      </c>
      <c r="P947" s="340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</row>
    <row r="948">
      <c r="A948" s="23">
        <v>945.0</v>
      </c>
      <c r="B948" s="225">
        <v>46108.0</v>
      </c>
      <c r="C948" s="26">
        <v>94.0</v>
      </c>
      <c r="D948" s="28" t="s">
        <v>45</v>
      </c>
      <c r="E948" s="28" t="s">
        <v>94</v>
      </c>
      <c r="F948" s="28" t="s">
        <v>2121</v>
      </c>
      <c r="G948" s="28" t="s">
        <v>2122</v>
      </c>
      <c r="H948" s="28" t="s">
        <v>98</v>
      </c>
      <c r="I948" s="33" t="s">
        <v>2127</v>
      </c>
      <c r="J948" s="36" t="s">
        <v>1486</v>
      </c>
      <c r="K948" s="260">
        <v>46143.0</v>
      </c>
      <c r="L948" s="28" t="s">
        <v>50</v>
      </c>
      <c r="M948" s="226"/>
      <c r="N948" s="33" t="s">
        <v>104</v>
      </c>
      <c r="O948" s="36" t="s">
        <v>479</v>
      </c>
      <c r="P948" s="340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</row>
    <row r="949">
      <c r="A949" s="23">
        <v>946.0</v>
      </c>
      <c r="B949" s="225">
        <v>46108.0</v>
      </c>
      <c r="C949" s="26">
        <v>94.0</v>
      </c>
      <c r="D949" s="28" t="s">
        <v>45</v>
      </c>
      <c r="E949" s="28" t="s">
        <v>94</v>
      </c>
      <c r="F949" s="28" t="s">
        <v>2121</v>
      </c>
      <c r="G949" s="28" t="s">
        <v>2122</v>
      </c>
      <c r="H949" s="28" t="s">
        <v>87</v>
      </c>
      <c r="I949" s="33" t="s">
        <v>2128</v>
      </c>
      <c r="J949" s="36" t="s">
        <v>2129</v>
      </c>
      <c r="K949" s="260">
        <v>46127.0</v>
      </c>
      <c r="L949" s="28" t="s">
        <v>50</v>
      </c>
      <c r="M949" s="226"/>
      <c r="N949" s="33" t="s">
        <v>104</v>
      </c>
      <c r="O949" s="36" t="s">
        <v>479</v>
      </c>
      <c r="P949" s="340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</row>
    <row r="950">
      <c r="A950" s="59">
        <v>947.0</v>
      </c>
      <c r="B950" s="225">
        <v>46108.0</v>
      </c>
      <c r="C950" s="26">
        <v>94.0</v>
      </c>
      <c r="D950" s="28" t="s">
        <v>45</v>
      </c>
      <c r="E950" s="28" t="s">
        <v>94</v>
      </c>
      <c r="F950" s="28" t="s">
        <v>2121</v>
      </c>
      <c r="G950" s="28" t="s">
        <v>2122</v>
      </c>
      <c r="H950" s="28" t="s">
        <v>75</v>
      </c>
      <c r="I950" s="33" t="s">
        <v>1474</v>
      </c>
      <c r="J950" s="36" t="s">
        <v>1475</v>
      </c>
      <c r="K950" s="260">
        <v>46127.0</v>
      </c>
      <c r="L950" s="28" t="s">
        <v>50</v>
      </c>
      <c r="M950" s="226"/>
      <c r="N950" s="33" t="s">
        <v>104</v>
      </c>
      <c r="O950" s="36" t="s">
        <v>479</v>
      </c>
      <c r="P950" s="340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</row>
    <row r="951">
      <c r="A951" s="23">
        <v>948.0</v>
      </c>
      <c r="B951" s="225">
        <v>46108.0</v>
      </c>
      <c r="C951" s="26">
        <v>94.0</v>
      </c>
      <c r="D951" s="28" t="s">
        <v>45</v>
      </c>
      <c r="E951" s="28" t="s">
        <v>94</v>
      </c>
      <c r="F951" s="28" t="s">
        <v>2121</v>
      </c>
      <c r="G951" s="28" t="s">
        <v>2122</v>
      </c>
      <c r="H951" s="28" t="s">
        <v>98</v>
      </c>
      <c r="I951" s="33" t="s">
        <v>2130</v>
      </c>
      <c r="J951" s="36" t="s">
        <v>133</v>
      </c>
      <c r="K951" s="260">
        <v>46127.0</v>
      </c>
      <c r="L951" s="28" t="s">
        <v>50</v>
      </c>
      <c r="M951" s="226"/>
      <c r="N951" s="33" t="s">
        <v>104</v>
      </c>
      <c r="O951" s="36" t="s">
        <v>479</v>
      </c>
      <c r="P951" s="340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</row>
    <row r="952">
      <c r="A952" s="23">
        <v>949.0</v>
      </c>
      <c r="B952" s="225">
        <v>46108.0</v>
      </c>
      <c r="C952" s="26">
        <v>94.0</v>
      </c>
      <c r="D952" s="28" t="s">
        <v>45</v>
      </c>
      <c r="E952" s="28" t="s">
        <v>94</v>
      </c>
      <c r="F952" s="28" t="s">
        <v>2121</v>
      </c>
      <c r="G952" s="28" t="s">
        <v>2122</v>
      </c>
      <c r="H952" s="28" t="s">
        <v>98</v>
      </c>
      <c r="I952" s="33" t="s">
        <v>1530</v>
      </c>
      <c r="J952" s="36" t="s">
        <v>2131</v>
      </c>
      <c r="K952" s="260">
        <v>46127.0</v>
      </c>
      <c r="L952" s="28" t="s">
        <v>50</v>
      </c>
      <c r="M952" s="226"/>
      <c r="N952" s="33" t="s">
        <v>104</v>
      </c>
      <c r="O952" s="36" t="s">
        <v>479</v>
      </c>
      <c r="P952" s="340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</row>
    <row r="953">
      <c r="A953" s="23">
        <v>950.0</v>
      </c>
      <c r="B953" s="225">
        <v>46108.0</v>
      </c>
      <c r="C953" s="26">
        <v>94.0</v>
      </c>
      <c r="D953" s="28" t="s">
        <v>45</v>
      </c>
      <c r="E953" s="28" t="s">
        <v>94</v>
      </c>
      <c r="F953" s="28" t="s">
        <v>2121</v>
      </c>
      <c r="G953" s="28" t="s">
        <v>2122</v>
      </c>
      <c r="H953" s="28" t="s">
        <v>75</v>
      </c>
      <c r="I953" s="33" t="s">
        <v>2132</v>
      </c>
      <c r="J953" s="104" t="s">
        <v>2133</v>
      </c>
      <c r="K953" s="260">
        <v>46143.0</v>
      </c>
      <c r="L953" s="28" t="s">
        <v>50</v>
      </c>
      <c r="M953" s="226"/>
      <c r="N953" s="33" t="s">
        <v>104</v>
      </c>
      <c r="O953" s="36" t="s">
        <v>479</v>
      </c>
      <c r="P953" s="340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</row>
    <row r="954">
      <c r="A954" s="23">
        <v>951.0</v>
      </c>
      <c r="B954" s="225">
        <v>46108.0</v>
      </c>
      <c r="C954" s="26">
        <v>95.0</v>
      </c>
      <c r="D954" s="28" t="s">
        <v>111</v>
      </c>
      <c r="E954" s="28" t="s">
        <v>94</v>
      </c>
      <c r="F954" s="28" t="s">
        <v>2121</v>
      </c>
      <c r="G954" s="28" t="s">
        <v>2122</v>
      </c>
      <c r="H954" s="28" t="s">
        <v>139</v>
      </c>
      <c r="I954" s="33" t="s">
        <v>1494</v>
      </c>
      <c r="J954" s="104" t="s">
        <v>1495</v>
      </c>
      <c r="K954" s="260">
        <v>46143.0</v>
      </c>
      <c r="L954" s="28" t="s">
        <v>50</v>
      </c>
      <c r="M954" s="226"/>
      <c r="N954" s="33" t="s">
        <v>104</v>
      </c>
      <c r="O954" s="36" t="s">
        <v>1756</v>
      </c>
      <c r="P954" s="340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</row>
    <row r="955">
      <c r="A955" s="59">
        <v>952.0</v>
      </c>
      <c r="B955" s="225">
        <v>46108.0</v>
      </c>
      <c r="C955" s="26">
        <v>95.0</v>
      </c>
      <c r="D955" s="28" t="s">
        <v>111</v>
      </c>
      <c r="E955" s="28" t="s">
        <v>94</v>
      </c>
      <c r="F955" s="28" t="s">
        <v>2121</v>
      </c>
      <c r="G955" s="28" t="s">
        <v>2122</v>
      </c>
      <c r="H955" s="28" t="s">
        <v>87</v>
      </c>
      <c r="I955" s="33" t="s">
        <v>1491</v>
      </c>
      <c r="J955" s="104" t="s">
        <v>113</v>
      </c>
      <c r="K955" s="260">
        <v>46143.0</v>
      </c>
      <c r="L955" s="28" t="s">
        <v>50</v>
      </c>
      <c r="M955" s="226"/>
      <c r="N955" s="33" t="s">
        <v>104</v>
      </c>
      <c r="O955" s="36" t="s">
        <v>1756</v>
      </c>
      <c r="P955" s="340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</row>
    <row r="956">
      <c r="A956" s="23">
        <v>953.0</v>
      </c>
      <c r="B956" s="225">
        <v>46108.0</v>
      </c>
      <c r="C956" s="26">
        <v>95.0</v>
      </c>
      <c r="D956" s="28" t="s">
        <v>111</v>
      </c>
      <c r="E956" s="28" t="s">
        <v>94</v>
      </c>
      <c r="F956" s="28" t="s">
        <v>2121</v>
      </c>
      <c r="G956" s="28" t="s">
        <v>2122</v>
      </c>
      <c r="H956" s="28" t="s">
        <v>87</v>
      </c>
      <c r="I956" s="33" t="s">
        <v>1535</v>
      </c>
      <c r="J956" s="104" t="s">
        <v>1500</v>
      </c>
      <c r="K956" s="260">
        <v>46143.0</v>
      </c>
      <c r="L956" s="28" t="s">
        <v>50</v>
      </c>
      <c r="M956" s="226"/>
      <c r="N956" s="33" t="s">
        <v>104</v>
      </c>
      <c r="O956" s="36" t="s">
        <v>1756</v>
      </c>
      <c r="P956" s="340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</row>
    <row r="957">
      <c r="A957" s="23">
        <v>954.0</v>
      </c>
      <c r="B957" s="225">
        <v>46108.0</v>
      </c>
      <c r="C957" s="26">
        <v>95.0</v>
      </c>
      <c r="D957" s="28" t="s">
        <v>111</v>
      </c>
      <c r="E957" s="28" t="s">
        <v>94</v>
      </c>
      <c r="F957" s="28" t="s">
        <v>2121</v>
      </c>
      <c r="G957" s="28" t="s">
        <v>2122</v>
      </c>
      <c r="H957" s="28" t="s">
        <v>98</v>
      </c>
      <c r="I957" s="33" t="s">
        <v>1952</v>
      </c>
      <c r="J957" s="36" t="s">
        <v>1953</v>
      </c>
      <c r="K957" s="260">
        <v>46143.0</v>
      </c>
      <c r="L957" s="28" t="s">
        <v>50</v>
      </c>
      <c r="M957" s="226"/>
      <c r="N957" s="33" t="s">
        <v>104</v>
      </c>
      <c r="O957" s="36" t="s">
        <v>1756</v>
      </c>
      <c r="P957" s="4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</row>
    <row r="958">
      <c r="A958" s="23">
        <v>955.0</v>
      </c>
      <c r="B958" s="225">
        <v>46108.0</v>
      </c>
      <c r="C958" s="26">
        <v>95.0</v>
      </c>
      <c r="D958" s="28" t="s">
        <v>111</v>
      </c>
      <c r="E958" s="28" t="s">
        <v>94</v>
      </c>
      <c r="F958" s="28" t="s">
        <v>2121</v>
      </c>
      <c r="G958" s="28" t="s">
        <v>2122</v>
      </c>
      <c r="H958" s="28" t="s">
        <v>87</v>
      </c>
      <c r="I958" s="33" t="s">
        <v>2134</v>
      </c>
      <c r="J958" s="36" t="s">
        <v>1186</v>
      </c>
      <c r="K958" s="260">
        <v>46143.0</v>
      </c>
      <c r="L958" s="28" t="s">
        <v>50</v>
      </c>
      <c r="M958" s="226"/>
      <c r="N958" s="33" t="s">
        <v>104</v>
      </c>
      <c r="O958" s="36" t="s">
        <v>1756</v>
      </c>
      <c r="P958" s="4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</row>
    <row r="959">
      <c r="A959" s="23">
        <v>956.0</v>
      </c>
      <c r="B959" s="225">
        <v>46108.0</v>
      </c>
      <c r="C959" s="26">
        <v>95.0</v>
      </c>
      <c r="D959" s="28" t="s">
        <v>111</v>
      </c>
      <c r="E959" s="28" t="s">
        <v>94</v>
      </c>
      <c r="F959" s="28" t="s">
        <v>2121</v>
      </c>
      <c r="G959" s="28" t="s">
        <v>2122</v>
      </c>
      <c r="H959" s="28" t="s">
        <v>87</v>
      </c>
      <c r="I959" s="33" t="s">
        <v>2135</v>
      </c>
      <c r="J959" s="36" t="s">
        <v>1515</v>
      </c>
      <c r="K959" s="260">
        <v>46143.0</v>
      </c>
      <c r="L959" s="28" t="s">
        <v>50</v>
      </c>
      <c r="M959" s="226"/>
      <c r="N959" s="33" t="s">
        <v>104</v>
      </c>
      <c r="O959" s="36" t="s">
        <v>1756</v>
      </c>
      <c r="P959" s="4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</row>
    <row r="960">
      <c r="A960" s="59">
        <v>957.0</v>
      </c>
      <c r="B960" s="225">
        <v>46108.0</v>
      </c>
      <c r="C960" s="26">
        <v>95.0</v>
      </c>
      <c r="D960" s="28" t="s">
        <v>111</v>
      </c>
      <c r="E960" s="28" t="s">
        <v>94</v>
      </c>
      <c r="F960" s="28" t="s">
        <v>2121</v>
      </c>
      <c r="G960" s="28" t="s">
        <v>2122</v>
      </c>
      <c r="H960" s="28" t="s">
        <v>87</v>
      </c>
      <c r="I960" s="33" t="s">
        <v>2136</v>
      </c>
      <c r="J960" s="36" t="s">
        <v>2137</v>
      </c>
      <c r="K960" s="260">
        <v>46143.0</v>
      </c>
      <c r="L960" s="28" t="s">
        <v>76</v>
      </c>
      <c r="M960" s="226"/>
      <c r="N960" s="33" t="s">
        <v>104</v>
      </c>
      <c r="O960" s="36" t="s">
        <v>1756</v>
      </c>
      <c r="P960" s="4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</row>
    <row r="961">
      <c r="A961" s="23">
        <v>958.0</v>
      </c>
      <c r="B961" s="225">
        <v>46108.0</v>
      </c>
      <c r="C961" s="26">
        <v>95.0</v>
      </c>
      <c r="D961" s="28" t="s">
        <v>111</v>
      </c>
      <c r="E961" s="28" t="s">
        <v>94</v>
      </c>
      <c r="F961" s="28" t="s">
        <v>2121</v>
      </c>
      <c r="G961" s="28" t="s">
        <v>2122</v>
      </c>
      <c r="H961" s="28" t="s">
        <v>75</v>
      </c>
      <c r="I961" s="33" t="s">
        <v>2138</v>
      </c>
      <c r="J961" s="36" t="s">
        <v>2065</v>
      </c>
      <c r="K961" s="260">
        <v>46143.0</v>
      </c>
      <c r="L961" s="28" t="s">
        <v>50</v>
      </c>
      <c r="M961" s="226"/>
      <c r="N961" s="33" t="s">
        <v>104</v>
      </c>
      <c r="O961" s="36" t="s">
        <v>1756</v>
      </c>
      <c r="P961" s="4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</row>
    <row r="962">
      <c r="A962" s="23">
        <v>959.0</v>
      </c>
      <c r="B962" s="225">
        <v>46108.0</v>
      </c>
      <c r="C962" s="26">
        <v>95.0</v>
      </c>
      <c r="D962" s="28" t="s">
        <v>111</v>
      </c>
      <c r="E962" s="28" t="s">
        <v>94</v>
      </c>
      <c r="F962" s="28" t="s">
        <v>2121</v>
      </c>
      <c r="G962" s="28" t="s">
        <v>2122</v>
      </c>
      <c r="H962" s="28" t="s">
        <v>75</v>
      </c>
      <c r="I962" s="33" t="s">
        <v>2139</v>
      </c>
      <c r="J962" s="36" t="s">
        <v>1504</v>
      </c>
      <c r="K962" s="260">
        <v>46143.0</v>
      </c>
      <c r="L962" s="28" t="s">
        <v>76</v>
      </c>
      <c r="M962" s="226"/>
      <c r="N962" s="33" t="s">
        <v>104</v>
      </c>
      <c r="O962" s="36" t="s">
        <v>1756</v>
      </c>
      <c r="P962" s="4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</row>
    <row r="963">
      <c r="A963" s="23">
        <v>960.0</v>
      </c>
      <c r="B963" s="225">
        <v>46108.0</v>
      </c>
      <c r="C963" s="26">
        <v>95.0</v>
      </c>
      <c r="D963" s="28" t="s">
        <v>111</v>
      </c>
      <c r="E963" s="28" t="s">
        <v>94</v>
      </c>
      <c r="F963" s="28" t="s">
        <v>2121</v>
      </c>
      <c r="G963" s="28" t="s">
        <v>2122</v>
      </c>
      <c r="H963" s="28" t="s">
        <v>75</v>
      </c>
      <c r="I963" s="33" t="s">
        <v>1949</v>
      </c>
      <c r="J963" s="36" t="s">
        <v>1502</v>
      </c>
      <c r="K963" s="260">
        <v>46143.0</v>
      </c>
      <c r="L963" s="28" t="s">
        <v>50</v>
      </c>
      <c r="M963" s="226"/>
      <c r="N963" s="33" t="s">
        <v>104</v>
      </c>
      <c r="O963" s="36" t="s">
        <v>1756</v>
      </c>
      <c r="P963" s="340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</row>
    <row r="964">
      <c r="A964" s="23">
        <v>961.0</v>
      </c>
      <c r="B964" s="225">
        <v>46108.0</v>
      </c>
      <c r="C964" s="26">
        <v>95.0</v>
      </c>
      <c r="D964" s="28" t="s">
        <v>111</v>
      </c>
      <c r="E964" s="28" t="s">
        <v>94</v>
      </c>
      <c r="F964" s="28" t="s">
        <v>2121</v>
      </c>
      <c r="G964" s="28" t="s">
        <v>2122</v>
      </c>
      <c r="H964" s="28" t="s">
        <v>75</v>
      </c>
      <c r="I964" s="33" t="s">
        <v>2063</v>
      </c>
      <c r="J964" s="36" t="s">
        <v>1951</v>
      </c>
      <c r="K964" s="260">
        <v>46143.0</v>
      </c>
      <c r="L964" s="28" t="s">
        <v>76</v>
      </c>
      <c r="M964" s="226"/>
      <c r="N964" s="33" t="s">
        <v>104</v>
      </c>
      <c r="O964" s="36" t="s">
        <v>1756</v>
      </c>
      <c r="P964" s="4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</row>
    <row r="965">
      <c r="A965" s="59">
        <v>962.0</v>
      </c>
      <c r="B965" s="225">
        <v>46108.0</v>
      </c>
      <c r="C965" s="26">
        <v>95.0</v>
      </c>
      <c r="D965" s="28" t="s">
        <v>111</v>
      </c>
      <c r="E965" s="28" t="s">
        <v>94</v>
      </c>
      <c r="F965" s="28" t="s">
        <v>2121</v>
      </c>
      <c r="G965" s="28" t="s">
        <v>2122</v>
      </c>
      <c r="H965" s="28" t="s">
        <v>139</v>
      </c>
      <c r="I965" s="33" t="s">
        <v>2140</v>
      </c>
      <c r="J965" s="36" t="s">
        <v>2141</v>
      </c>
      <c r="K965" s="260">
        <v>46143.0</v>
      </c>
      <c r="L965" s="28" t="s">
        <v>76</v>
      </c>
      <c r="M965" s="226"/>
      <c r="N965" s="33" t="s">
        <v>104</v>
      </c>
      <c r="O965" s="36" t="s">
        <v>1756</v>
      </c>
      <c r="P965" s="4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</row>
    <row r="966">
      <c r="A966" s="23">
        <v>963.0</v>
      </c>
      <c r="B966" s="225">
        <v>46108.0</v>
      </c>
      <c r="C966" s="26">
        <v>95.0</v>
      </c>
      <c r="D966" s="28" t="s">
        <v>111</v>
      </c>
      <c r="E966" s="28" t="s">
        <v>94</v>
      </c>
      <c r="F966" s="28" t="s">
        <v>2121</v>
      </c>
      <c r="G966" s="28" t="s">
        <v>2122</v>
      </c>
      <c r="H966" s="28" t="s">
        <v>75</v>
      </c>
      <c r="I966" s="33" t="s">
        <v>2142</v>
      </c>
      <c r="J966" s="36" t="s">
        <v>2143</v>
      </c>
      <c r="K966" s="260">
        <v>46143.0</v>
      </c>
      <c r="L966" s="28" t="s">
        <v>50</v>
      </c>
      <c r="M966" s="226"/>
      <c r="N966" s="33" t="s">
        <v>104</v>
      </c>
      <c r="O966" s="36" t="s">
        <v>1756</v>
      </c>
      <c r="P966" s="4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</row>
    <row r="967">
      <c r="A967" s="23">
        <v>964.0</v>
      </c>
      <c r="B967" s="225">
        <v>46108.0</v>
      </c>
      <c r="C967" s="26">
        <v>95.0</v>
      </c>
      <c r="D967" s="28" t="s">
        <v>111</v>
      </c>
      <c r="E967" s="28" t="s">
        <v>94</v>
      </c>
      <c r="F967" s="28" t="s">
        <v>2121</v>
      </c>
      <c r="G967" s="28" t="s">
        <v>2122</v>
      </c>
      <c r="H967" s="28" t="s">
        <v>87</v>
      </c>
      <c r="I967" s="33" t="s">
        <v>2144</v>
      </c>
      <c r="J967" s="36" t="s">
        <v>2145</v>
      </c>
      <c r="K967" s="260">
        <v>46143.0</v>
      </c>
      <c r="L967" s="28" t="s">
        <v>50</v>
      </c>
      <c r="M967" s="226"/>
      <c r="N967" s="33" t="s">
        <v>104</v>
      </c>
      <c r="O967" s="36" t="s">
        <v>1756</v>
      </c>
      <c r="P967" s="4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</row>
    <row r="968">
      <c r="A968" s="23">
        <v>965.0</v>
      </c>
      <c r="B968" s="225">
        <v>46108.0</v>
      </c>
      <c r="C968" s="26">
        <v>95.0</v>
      </c>
      <c r="D968" s="28" t="s">
        <v>111</v>
      </c>
      <c r="E968" s="28" t="s">
        <v>94</v>
      </c>
      <c r="F968" s="28" t="s">
        <v>2121</v>
      </c>
      <c r="G968" s="28" t="s">
        <v>2122</v>
      </c>
      <c r="H968" s="28" t="s">
        <v>75</v>
      </c>
      <c r="I968" s="33" t="s">
        <v>2146</v>
      </c>
      <c r="J968" s="36" t="s">
        <v>2147</v>
      </c>
      <c r="K968" s="260">
        <v>46143.0</v>
      </c>
      <c r="L968" s="28" t="s">
        <v>76</v>
      </c>
      <c r="M968" s="226"/>
      <c r="N968" s="33" t="s">
        <v>104</v>
      </c>
      <c r="O968" s="36" t="s">
        <v>1756</v>
      </c>
      <c r="P968" s="4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</row>
    <row r="969">
      <c r="A969" s="23">
        <v>966.0</v>
      </c>
      <c r="B969" s="225">
        <v>46108.0</v>
      </c>
      <c r="C969" s="26">
        <v>95.0</v>
      </c>
      <c r="D969" s="28" t="s">
        <v>111</v>
      </c>
      <c r="E969" s="28" t="s">
        <v>94</v>
      </c>
      <c r="F969" s="28" t="s">
        <v>2121</v>
      </c>
      <c r="G969" s="28" t="s">
        <v>2122</v>
      </c>
      <c r="H969" s="28" t="s">
        <v>87</v>
      </c>
      <c r="I969" s="33" t="s">
        <v>2073</v>
      </c>
      <c r="J969" s="36" t="s">
        <v>1761</v>
      </c>
      <c r="K969" s="429">
        <v>46143.0</v>
      </c>
      <c r="L969" s="28" t="s">
        <v>50</v>
      </c>
      <c r="M969" s="226"/>
      <c r="N969" s="33" t="s">
        <v>104</v>
      </c>
      <c r="O969" s="36" t="s">
        <v>1756</v>
      </c>
      <c r="P969" s="4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</row>
    <row r="970">
      <c r="A970" s="59">
        <v>967.0</v>
      </c>
      <c r="B970" s="225">
        <v>46108.0</v>
      </c>
      <c r="C970" s="26">
        <v>95.0</v>
      </c>
      <c r="D970" s="28" t="s">
        <v>111</v>
      </c>
      <c r="E970" s="28" t="s">
        <v>94</v>
      </c>
      <c r="F970" s="28" t="s">
        <v>2121</v>
      </c>
      <c r="G970" s="28" t="s">
        <v>2122</v>
      </c>
      <c r="H970" s="28" t="s">
        <v>87</v>
      </c>
      <c r="I970" s="33" t="s">
        <v>1507</v>
      </c>
      <c r="J970" s="36" t="s">
        <v>1948</v>
      </c>
      <c r="K970" s="260">
        <v>46174.0</v>
      </c>
      <c r="L970" s="28" t="s">
        <v>76</v>
      </c>
      <c r="M970" s="226"/>
      <c r="N970" s="33" t="s">
        <v>104</v>
      </c>
      <c r="O970" s="36" t="s">
        <v>1756</v>
      </c>
      <c r="P970" s="4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</row>
    <row r="971">
      <c r="A971" s="23">
        <v>968.0</v>
      </c>
      <c r="B971" s="225">
        <v>46108.0</v>
      </c>
      <c r="C971" s="26">
        <v>95.0</v>
      </c>
      <c r="D971" s="28" t="s">
        <v>111</v>
      </c>
      <c r="E971" s="28" t="s">
        <v>94</v>
      </c>
      <c r="F971" s="28" t="s">
        <v>2121</v>
      </c>
      <c r="G971" s="28" t="s">
        <v>2122</v>
      </c>
      <c r="H971" s="28" t="s">
        <v>81</v>
      </c>
      <c r="I971" s="33" t="s">
        <v>2148</v>
      </c>
      <c r="J971" s="36" t="s">
        <v>1432</v>
      </c>
      <c r="K971" s="429">
        <v>46143.0</v>
      </c>
      <c r="L971" s="28" t="s">
        <v>50</v>
      </c>
      <c r="M971" s="226"/>
      <c r="N971" s="33" t="s">
        <v>104</v>
      </c>
      <c r="O971" s="36" t="s">
        <v>1756</v>
      </c>
      <c r="P971" s="4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</row>
    <row r="972">
      <c r="A972" s="23">
        <v>969.0</v>
      </c>
      <c r="B972" s="225">
        <v>46108.0</v>
      </c>
      <c r="C972" s="26">
        <v>96.0</v>
      </c>
      <c r="D972" s="28" t="s">
        <v>39</v>
      </c>
      <c r="E972" s="28" t="s">
        <v>94</v>
      </c>
      <c r="F972" s="28" t="s">
        <v>2121</v>
      </c>
      <c r="G972" s="28" t="s">
        <v>2122</v>
      </c>
      <c r="H972" s="28" t="s">
        <v>43</v>
      </c>
      <c r="I972" s="33" t="s">
        <v>2149</v>
      </c>
      <c r="J972" s="36" t="s">
        <v>2150</v>
      </c>
      <c r="K972" s="260">
        <v>46127.0</v>
      </c>
      <c r="L972" s="28" t="s">
        <v>50</v>
      </c>
      <c r="M972" s="226"/>
      <c r="N972" s="33" t="s">
        <v>104</v>
      </c>
      <c r="O972" s="36" t="s">
        <v>1701</v>
      </c>
      <c r="P972" s="4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</row>
    <row r="973">
      <c r="A973" s="23">
        <v>970.0</v>
      </c>
      <c r="B973" s="225">
        <v>46101.0</v>
      </c>
      <c r="C973" s="26">
        <v>97.0</v>
      </c>
      <c r="D973" s="28" t="s">
        <v>111</v>
      </c>
      <c r="E973" s="28" t="s">
        <v>40</v>
      </c>
      <c r="F973" s="28" t="s">
        <v>2151</v>
      </c>
      <c r="G973" s="28" t="s">
        <v>2152</v>
      </c>
      <c r="H973" s="28" t="s">
        <v>87</v>
      </c>
      <c r="I973" s="245" t="s">
        <v>2153</v>
      </c>
      <c r="J973" s="245" t="s">
        <v>1010</v>
      </c>
      <c r="K973" s="429">
        <v>46137.0</v>
      </c>
      <c r="L973" s="28" t="s">
        <v>76</v>
      </c>
      <c r="M973" s="226"/>
      <c r="N973" s="33" t="s">
        <v>214</v>
      </c>
      <c r="O973" s="36" t="s">
        <v>592</v>
      </c>
      <c r="P973" s="4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</row>
    <row r="974">
      <c r="A974" s="23">
        <v>971.0</v>
      </c>
      <c r="B974" s="225">
        <v>46101.0</v>
      </c>
      <c r="C974" s="26">
        <v>97.0</v>
      </c>
      <c r="D974" s="28" t="s">
        <v>111</v>
      </c>
      <c r="E974" s="28" t="s">
        <v>40</v>
      </c>
      <c r="F974" s="28" t="s">
        <v>2151</v>
      </c>
      <c r="G974" s="28" t="s">
        <v>2152</v>
      </c>
      <c r="H974" s="28" t="s">
        <v>87</v>
      </c>
      <c r="I974" s="245" t="s">
        <v>2154</v>
      </c>
      <c r="J974" s="245" t="s">
        <v>2155</v>
      </c>
      <c r="K974" s="260">
        <v>46137.0</v>
      </c>
      <c r="L974" s="28" t="s">
        <v>76</v>
      </c>
      <c r="M974" s="226"/>
      <c r="N974" s="33" t="s">
        <v>214</v>
      </c>
      <c r="O974" s="36" t="s">
        <v>215</v>
      </c>
      <c r="P974" s="4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</row>
    <row r="975">
      <c r="A975" s="59">
        <v>972.0</v>
      </c>
      <c r="B975" s="225">
        <v>46101.0</v>
      </c>
      <c r="C975" s="26">
        <v>97.0</v>
      </c>
      <c r="D975" s="28" t="s">
        <v>111</v>
      </c>
      <c r="E975" s="28" t="s">
        <v>40</v>
      </c>
      <c r="F975" s="28" t="s">
        <v>2151</v>
      </c>
      <c r="G975" s="28" t="s">
        <v>2152</v>
      </c>
      <c r="H975" s="28" t="s">
        <v>87</v>
      </c>
      <c r="I975" s="245" t="s">
        <v>2156</v>
      </c>
      <c r="J975" s="245" t="s">
        <v>2157</v>
      </c>
      <c r="K975" s="429">
        <v>46137.0</v>
      </c>
      <c r="L975" s="28" t="s">
        <v>50</v>
      </c>
      <c r="M975" s="226"/>
      <c r="N975" s="33" t="s">
        <v>214</v>
      </c>
      <c r="O975" s="36" t="s">
        <v>215</v>
      </c>
      <c r="P975" s="4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</row>
    <row r="976">
      <c r="A976" s="23">
        <v>973.0</v>
      </c>
      <c r="B976" s="225">
        <v>46101.0</v>
      </c>
      <c r="C976" s="26">
        <v>97.0</v>
      </c>
      <c r="D976" s="28" t="s">
        <v>111</v>
      </c>
      <c r="E976" s="28" t="s">
        <v>40</v>
      </c>
      <c r="F976" s="28" t="s">
        <v>2151</v>
      </c>
      <c r="G976" s="28" t="s">
        <v>2152</v>
      </c>
      <c r="H976" s="28" t="s">
        <v>87</v>
      </c>
      <c r="I976" s="245" t="s">
        <v>2158</v>
      </c>
      <c r="J976" s="245" t="s">
        <v>266</v>
      </c>
      <c r="K976" s="260">
        <v>46137.0</v>
      </c>
      <c r="L976" s="28" t="s">
        <v>76</v>
      </c>
      <c r="M976" s="226"/>
      <c r="N976" s="33" t="s">
        <v>214</v>
      </c>
      <c r="O976" s="36" t="s">
        <v>215</v>
      </c>
      <c r="P976" s="4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</row>
    <row r="977">
      <c r="A977" s="23">
        <v>974.0</v>
      </c>
      <c r="B977" s="225">
        <v>46101.0</v>
      </c>
      <c r="C977" s="26">
        <v>97.0</v>
      </c>
      <c r="D977" s="28" t="s">
        <v>111</v>
      </c>
      <c r="E977" s="28" t="s">
        <v>40</v>
      </c>
      <c r="F977" s="28" t="s">
        <v>2151</v>
      </c>
      <c r="G977" s="28" t="s">
        <v>2152</v>
      </c>
      <c r="H977" s="28" t="s">
        <v>87</v>
      </c>
      <c r="I977" s="245" t="s">
        <v>2111</v>
      </c>
      <c r="J977" s="245" t="s">
        <v>2112</v>
      </c>
      <c r="K977" s="429">
        <v>46137.0</v>
      </c>
      <c r="L977" s="28" t="s">
        <v>50</v>
      </c>
      <c r="M977" s="226"/>
      <c r="N977" s="33" t="s">
        <v>214</v>
      </c>
      <c r="O977" s="36" t="s">
        <v>215</v>
      </c>
      <c r="P977" s="4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</row>
    <row r="978">
      <c r="A978" s="23">
        <v>975.0</v>
      </c>
      <c r="B978" s="225">
        <v>46101.0</v>
      </c>
      <c r="C978" s="26">
        <v>97.0</v>
      </c>
      <c r="D978" s="28" t="s">
        <v>111</v>
      </c>
      <c r="E978" s="28" t="s">
        <v>40</v>
      </c>
      <c r="F978" s="28" t="s">
        <v>2151</v>
      </c>
      <c r="G978" s="28" t="s">
        <v>2152</v>
      </c>
      <c r="H978" s="28" t="s">
        <v>81</v>
      </c>
      <c r="I978" s="245" t="s">
        <v>2159</v>
      </c>
      <c r="J978" s="245" t="s">
        <v>2160</v>
      </c>
      <c r="K978" s="260">
        <v>46137.0</v>
      </c>
      <c r="L978" s="28" t="s">
        <v>50</v>
      </c>
      <c r="M978" s="226"/>
      <c r="N978" s="33" t="s">
        <v>214</v>
      </c>
      <c r="O978" s="36" t="s">
        <v>215</v>
      </c>
      <c r="P978" s="340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</row>
    <row r="979">
      <c r="A979" s="23">
        <v>976.0</v>
      </c>
      <c r="B979" s="225">
        <v>46101.0</v>
      </c>
      <c r="C979" s="26">
        <v>97.0</v>
      </c>
      <c r="D979" s="28" t="s">
        <v>111</v>
      </c>
      <c r="E979" s="28" t="s">
        <v>40</v>
      </c>
      <c r="F979" s="28" t="s">
        <v>2151</v>
      </c>
      <c r="G979" s="28" t="s">
        <v>2152</v>
      </c>
      <c r="H979" s="28" t="s">
        <v>87</v>
      </c>
      <c r="I979" s="245" t="s">
        <v>1767</v>
      </c>
      <c r="J979" s="245" t="s">
        <v>2119</v>
      </c>
      <c r="K979" s="429">
        <v>46137.0</v>
      </c>
      <c r="L979" s="28" t="s">
        <v>50</v>
      </c>
      <c r="M979" s="226"/>
      <c r="N979" s="33" t="s">
        <v>214</v>
      </c>
      <c r="O979" s="36" t="s">
        <v>215</v>
      </c>
      <c r="P979" s="340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</row>
    <row r="980">
      <c r="A980" s="59">
        <v>977.0</v>
      </c>
      <c r="B980" s="225">
        <v>46101.0</v>
      </c>
      <c r="C980" s="26">
        <v>97.0</v>
      </c>
      <c r="D980" s="28" t="s">
        <v>111</v>
      </c>
      <c r="E980" s="28" t="s">
        <v>40</v>
      </c>
      <c r="F980" s="28" t="s">
        <v>2151</v>
      </c>
      <c r="G980" s="28" t="s">
        <v>2152</v>
      </c>
      <c r="H980" s="28" t="s">
        <v>81</v>
      </c>
      <c r="I980" s="245" t="s">
        <v>2161</v>
      </c>
      <c r="J980" s="245" t="s">
        <v>2162</v>
      </c>
      <c r="K980" s="260">
        <v>46137.0</v>
      </c>
      <c r="L980" s="28" t="s">
        <v>76</v>
      </c>
      <c r="M980" s="226"/>
      <c r="N980" s="33" t="s">
        <v>214</v>
      </c>
      <c r="O980" s="36" t="s">
        <v>215</v>
      </c>
      <c r="P980" s="340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</row>
    <row r="981">
      <c r="A981" s="23">
        <v>978.0</v>
      </c>
      <c r="B981" s="225">
        <v>46101.0</v>
      </c>
      <c r="C981" s="26">
        <v>97.0</v>
      </c>
      <c r="D981" s="28" t="s">
        <v>111</v>
      </c>
      <c r="E981" s="28" t="s">
        <v>40</v>
      </c>
      <c r="F981" s="28" t="s">
        <v>2151</v>
      </c>
      <c r="G981" s="28" t="s">
        <v>2152</v>
      </c>
      <c r="H981" s="28" t="s">
        <v>87</v>
      </c>
      <c r="I981" s="245" t="s">
        <v>1498</v>
      </c>
      <c r="J981" s="245" t="s">
        <v>1016</v>
      </c>
      <c r="K981" s="429">
        <v>46137.0</v>
      </c>
      <c r="L981" s="28" t="s">
        <v>50</v>
      </c>
      <c r="M981" s="226"/>
      <c r="N981" s="33" t="s">
        <v>214</v>
      </c>
      <c r="O981" s="36" t="s">
        <v>215</v>
      </c>
      <c r="P981" s="340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</row>
    <row r="982">
      <c r="A982" s="23">
        <v>979.0</v>
      </c>
      <c r="B982" s="225">
        <v>46101.0</v>
      </c>
      <c r="C982" s="26">
        <v>97.0</v>
      </c>
      <c r="D982" s="28" t="s">
        <v>111</v>
      </c>
      <c r="E982" s="28" t="s">
        <v>40</v>
      </c>
      <c r="F982" s="28" t="s">
        <v>2151</v>
      </c>
      <c r="G982" s="28" t="s">
        <v>2152</v>
      </c>
      <c r="H982" s="28" t="s">
        <v>87</v>
      </c>
      <c r="I982" s="245" t="s">
        <v>2163</v>
      </c>
      <c r="J982" s="245" t="s">
        <v>409</v>
      </c>
      <c r="K982" s="260">
        <v>46137.0</v>
      </c>
      <c r="L982" s="28" t="s">
        <v>50</v>
      </c>
      <c r="M982" s="226"/>
      <c r="N982" s="33" t="s">
        <v>214</v>
      </c>
      <c r="O982" s="36" t="s">
        <v>215</v>
      </c>
      <c r="P982" s="340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</row>
    <row r="983">
      <c r="A983" s="23">
        <v>980.0</v>
      </c>
      <c r="B983" s="225">
        <v>46101.0</v>
      </c>
      <c r="C983" s="26">
        <v>97.0</v>
      </c>
      <c r="D983" s="28" t="s">
        <v>111</v>
      </c>
      <c r="E983" s="28" t="s">
        <v>40</v>
      </c>
      <c r="F983" s="28" t="s">
        <v>2151</v>
      </c>
      <c r="G983" s="28" t="s">
        <v>2152</v>
      </c>
      <c r="H983" s="28" t="s">
        <v>81</v>
      </c>
      <c r="I983" s="245" t="s">
        <v>1770</v>
      </c>
      <c r="J983" s="396" t="s">
        <v>416</v>
      </c>
      <c r="K983" s="429">
        <v>46137.0</v>
      </c>
      <c r="L983" s="28" t="s">
        <v>50</v>
      </c>
      <c r="M983" s="226"/>
      <c r="N983" s="33" t="s">
        <v>214</v>
      </c>
      <c r="O983" s="36" t="s">
        <v>215</v>
      </c>
      <c r="P983" s="340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</row>
    <row r="984">
      <c r="A984" s="23">
        <v>981.0</v>
      </c>
      <c r="B984" s="225">
        <v>46101.0</v>
      </c>
      <c r="C984" s="26">
        <v>97.0</v>
      </c>
      <c r="D984" s="28" t="s">
        <v>111</v>
      </c>
      <c r="E984" s="28" t="s">
        <v>40</v>
      </c>
      <c r="F984" s="28" t="s">
        <v>2151</v>
      </c>
      <c r="G984" s="28" t="s">
        <v>2152</v>
      </c>
      <c r="H984" s="28" t="s">
        <v>81</v>
      </c>
      <c r="I984" s="245" t="s">
        <v>2164</v>
      </c>
      <c r="J984" s="245" t="s">
        <v>416</v>
      </c>
      <c r="K984" s="260">
        <v>46137.0</v>
      </c>
      <c r="L984" s="28" t="s">
        <v>76</v>
      </c>
      <c r="M984" s="226"/>
      <c r="N984" s="33" t="s">
        <v>214</v>
      </c>
      <c r="O984" s="36" t="s">
        <v>215</v>
      </c>
      <c r="P984" s="340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</row>
    <row r="985">
      <c r="A985" s="59">
        <v>982.0</v>
      </c>
      <c r="B985" s="225">
        <v>46101.0</v>
      </c>
      <c r="C985" s="26">
        <v>98.0</v>
      </c>
      <c r="D985" s="28" t="s">
        <v>45</v>
      </c>
      <c r="E985" s="28" t="s">
        <v>40</v>
      </c>
      <c r="F985" s="28" t="s">
        <v>2151</v>
      </c>
      <c r="G985" s="28" t="s">
        <v>2152</v>
      </c>
      <c r="H985" s="28" t="s">
        <v>233</v>
      </c>
      <c r="I985" s="245" t="s">
        <v>2165</v>
      </c>
      <c r="J985" s="245" t="s">
        <v>2166</v>
      </c>
      <c r="K985" s="429">
        <v>46137.0</v>
      </c>
      <c r="L985" s="28" t="s">
        <v>50</v>
      </c>
      <c r="M985" s="226"/>
      <c r="N985" s="33" t="s">
        <v>214</v>
      </c>
      <c r="O985" s="36" t="s">
        <v>215</v>
      </c>
      <c r="P985" s="340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</row>
    <row r="986">
      <c r="A986" s="23">
        <v>983.0</v>
      </c>
      <c r="B986" s="225">
        <v>46101.0</v>
      </c>
      <c r="C986" s="26">
        <v>98.0</v>
      </c>
      <c r="D986" s="28" t="s">
        <v>45</v>
      </c>
      <c r="E986" s="28" t="s">
        <v>40</v>
      </c>
      <c r="F986" s="28" t="s">
        <v>2151</v>
      </c>
      <c r="G986" s="28" t="s">
        <v>2152</v>
      </c>
      <c r="H986" s="28" t="s">
        <v>207</v>
      </c>
      <c r="I986" s="245" t="s">
        <v>2167</v>
      </c>
      <c r="J986" s="245" t="s">
        <v>1640</v>
      </c>
      <c r="K986" s="260">
        <v>46137.0</v>
      </c>
      <c r="L986" s="28" t="s">
        <v>50</v>
      </c>
      <c r="M986" s="226"/>
      <c r="N986" s="33" t="s">
        <v>214</v>
      </c>
      <c r="O986" s="36" t="s">
        <v>425</v>
      </c>
      <c r="P986" s="340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</row>
    <row r="987">
      <c r="A987" s="23">
        <v>984.0</v>
      </c>
      <c r="B987" s="225">
        <v>46101.0</v>
      </c>
      <c r="C987" s="26">
        <v>98.0</v>
      </c>
      <c r="D987" s="28" t="s">
        <v>45</v>
      </c>
      <c r="E987" s="28" t="s">
        <v>40</v>
      </c>
      <c r="F987" s="28" t="s">
        <v>2151</v>
      </c>
      <c r="G987" s="28" t="s">
        <v>2152</v>
      </c>
      <c r="H987" s="28" t="s">
        <v>207</v>
      </c>
      <c r="I987" s="245" t="s">
        <v>2105</v>
      </c>
      <c r="J987" s="245" t="s">
        <v>2106</v>
      </c>
      <c r="K987" s="429">
        <v>46137.0</v>
      </c>
      <c r="L987" s="28" t="s">
        <v>50</v>
      </c>
      <c r="M987" s="226"/>
      <c r="N987" s="33" t="s">
        <v>214</v>
      </c>
      <c r="O987" s="36" t="s">
        <v>425</v>
      </c>
      <c r="P987" s="340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</row>
    <row r="988">
      <c r="A988" s="23">
        <v>985.0</v>
      </c>
      <c r="B988" s="225">
        <v>46101.0</v>
      </c>
      <c r="C988" s="26">
        <v>98.0</v>
      </c>
      <c r="D988" s="28" t="s">
        <v>45</v>
      </c>
      <c r="E988" s="28" t="s">
        <v>40</v>
      </c>
      <c r="F988" s="28" t="s">
        <v>2151</v>
      </c>
      <c r="G988" s="28" t="s">
        <v>2152</v>
      </c>
      <c r="H988" s="28" t="s">
        <v>75</v>
      </c>
      <c r="I988" s="245" t="s">
        <v>2168</v>
      </c>
      <c r="J988" s="245" t="s">
        <v>1377</v>
      </c>
      <c r="K988" s="260">
        <v>46137.0</v>
      </c>
      <c r="L988" s="28" t="s">
        <v>50</v>
      </c>
      <c r="M988" s="226"/>
      <c r="N988" s="33" t="s">
        <v>214</v>
      </c>
      <c r="O988" s="36" t="s">
        <v>425</v>
      </c>
      <c r="P988" s="340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</row>
    <row r="989">
      <c r="A989" s="23">
        <v>986.0</v>
      </c>
      <c r="B989" s="225">
        <v>46101.0</v>
      </c>
      <c r="C989" s="26">
        <v>98.0</v>
      </c>
      <c r="D989" s="28" t="s">
        <v>45</v>
      </c>
      <c r="E989" s="28" t="s">
        <v>40</v>
      </c>
      <c r="F989" s="28" t="s">
        <v>2151</v>
      </c>
      <c r="G989" s="28" t="s">
        <v>2152</v>
      </c>
      <c r="H989" s="28" t="s">
        <v>75</v>
      </c>
      <c r="I989" s="245" t="s">
        <v>2169</v>
      </c>
      <c r="J989" s="245" t="s">
        <v>2170</v>
      </c>
      <c r="K989" s="429">
        <v>46137.0</v>
      </c>
      <c r="L989" s="28" t="s">
        <v>50</v>
      </c>
      <c r="M989" s="226"/>
      <c r="N989" s="33" t="s">
        <v>214</v>
      </c>
      <c r="O989" s="36" t="s">
        <v>425</v>
      </c>
      <c r="P989" s="340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</row>
    <row r="990">
      <c r="A990" s="59">
        <v>987.0</v>
      </c>
      <c r="B990" s="225">
        <v>46101.0</v>
      </c>
      <c r="C990" s="26">
        <v>98.0</v>
      </c>
      <c r="D990" s="28" t="s">
        <v>45</v>
      </c>
      <c r="E990" s="28" t="s">
        <v>40</v>
      </c>
      <c r="F990" s="28" t="s">
        <v>2151</v>
      </c>
      <c r="G990" s="28" t="s">
        <v>2152</v>
      </c>
      <c r="H990" s="28" t="s">
        <v>87</v>
      </c>
      <c r="I990" s="245" t="s">
        <v>1120</v>
      </c>
      <c r="J990" s="245" t="s">
        <v>1866</v>
      </c>
      <c r="K990" s="260">
        <v>46137.0</v>
      </c>
      <c r="L990" s="28" t="s">
        <v>50</v>
      </c>
      <c r="M990" s="226"/>
      <c r="N990" s="33" t="s">
        <v>214</v>
      </c>
      <c r="O990" s="36" t="s">
        <v>425</v>
      </c>
      <c r="P990" s="340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</row>
    <row r="991">
      <c r="A991" s="23">
        <v>988.0</v>
      </c>
      <c r="B991" s="225">
        <v>46101.0</v>
      </c>
      <c r="C991" s="26">
        <v>98.0</v>
      </c>
      <c r="D991" s="28" t="s">
        <v>45</v>
      </c>
      <c r="E991" s="28" t="s">
        <v>40</v>
      </c>
      <c r="F991" s="28" t="s">
        <v>2151</v>
      </c>
      <c r="G991" s="28" t="s">
        <v>2152</v>
      </c>
      <c r="H991" s="28" t="s">
        <v>87</v>
      </c>
      <c r="I991" s="422" t="s">
        <v>2171</v>
      </c>
      <c r="J991" s="245" t="s">
        <v>2172</v>
      </c>
      <c r="K991" s="429">
        <v>46137.0</v>
      </c>
      <c r="L991" s="28" t="s">
        <v>50</v>
      </c>
      <c r="M991" s="226"/>
      <c r="N991" s="33" t="s">
        <v>214</v>
      </c>
      <c r="O991" s="36" t="s">
        <v>425</v>
      </c>
      <c r="P991" s="340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</row>
    <row r="992">
      <c r="A992" s="23">
        <v>989.0</v>
      </c>
      <c r="B992" s="225">
        <v>46101.0</v>
      </c>
      <c r="C992" s="26">
        <v>98.0</v>
      </c>
      <c r="D992" s="28" t="s">
        <v>45</v>
      </c>
      <c r="E992" s="28" t="s">
        <v>40</v>
      </c>
      <c r="F992" s="28" t="s">
        <v>2151</v>
      </c>
      <c r="G992" s="28" t="s">
        <v>2152</v>
      </c>
      <c r="H992" s="28" t="s">
        <v>87</v>
      </c>
      <c r="I992" s="430" t="s">
        <v>1372</v>
      </c>
      <c r="J992" s="245" t="s">
        <v>2033</v>
      </c>
      <c r="K992" s="260">
        <v>46137.0</v>
      </c>
      <c r="L992" s="28" t="s">
        <v>50</v>
      </c>
      <c r="M992" s="226"/>
      <c r="N992" s="33" t="s">
        <v>214</v>
      </c>
      <c r="O992" s="36" t="s">
        <v>425</v>
      </c>
      <c r="P992" s="340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</row>
    <row r="993">
      <c r="A993" s="23">
        <v>990.0</v>
      </c>
      <c r="B993" s="225">
        <v>46101.0</v>
      </c>
      <c r="C993" s="26">
        <v>98.0</v>
      </c>
      <c r="D993" s="28" t="s">
        <v>45</v>
      </c>
      <c r="E993" s="28" t="s">
        <v>40</v>
      </c>
      <c r="F993" s="28" t="s">
        <v>2151</v>
      </c>
      <c r="G993" s="28" t="s">
        <v>2152</v>
      </c>
      <c r="H993" s="28" t="s">
        <v>87</v>
      </c>
      <c r="I993" s="424" t="s">
        <v>2173</v>
      </c>
      <c r="J993" s="36" t="s">
        <v>2174</v>
      </c>
      <c r="K993" s="429">
        <v>46137.0</v>
      </c>
      <c r="L993" s="28" t="s">
        <v>50</v>
      </c>
      <c r="M993" s="226"/>
      <c r="N993" s="33" t="s">
        <v>214</v>
      </c>
      <c r="O993" s="36" t="s">
        <v>425</v>
      </c>
      <c r="P993" s="340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</row>
    <row r="994">
      <c r="A994" s="23">
        <v>991.0</v>
      </c>
      <c r="B994" s="225">
        <v>46101.0</v>
      </c>
      <c r="C994" s="26">
        <v>98.0</v>
      </c>
      <c r="D994" s="28" t="s">
        <v>45</v>
      </c>
      <c r="E994" s="28" t="s">
        <v>40</v>
      </c>
      <c r="F994" s="28" t="s">
        <v>2151</v>
      </c>
      <c r="G994" s="28" t="s">
        <v>2152</v>
      </c>
      <c r="H994" s="28" t="s">
        <v>75</v>
      </c>
      <c r="I994" s="33" t="s">
        <v>2175</v>
      </c>
      <c r="J994" s="104" t="s">
        <v>2176</v>
      </c>
      <c r="K994" s="260">
        <v>46137.0</v>
      </c>
      <c r="L994" s="28" t="s">
        <v>50</v>
      </c>
      <c r="M994" s="226"/>
      <c r="N994" s="33" t="s">
        <v>214</v>
      </c>
      <c r="O994" s="36" t="s">
        <v>425</v>
      </c>
      <c r="P994" s="340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</row>
    <row r="995">
      <c r="A995" s="59">
        <v>992.0</v>
      </c>
      <c r="B995" s="225">
        <v>46101.0</v>
      </c>
      <c r="C995" s="26">
        <v>98.0</v>
      </c>
      <c r="D995" s="28" t="s">
        <v>45</v>
      </c>
      <c r="E995" s="28" t="s">
        <v>40</v>
      </c>
      <c r="F995" s="28" t="s">
        <v>2151</v>
      </c>
      <c r="G995" s="28" t="s">
        <v>2152</v>
      </c>
      <c r="H995" s="28" t="s">
        <v>87</v>
      </c>
      <c r="I995" s="33" t="s">
        <v>1256</v>
      </c>
      <c r="J995" s="104" t="s">
        <v>2177</v>
      </c>
      <c r="K995" s="260">
        <v>46137.0</v>
      </c>
      <c r="L995" s="28" t="s">
        <v>50</v>
      </c>
      <c r="M995" s="226"/>
      <c r="N995" s="33" t="s">
        <v>214</v>
      </c>
      <c r="O995" s="36" t="s">
        <v>425</v>
      </c>
      <c r="P995" s="340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</row>
    <row r="996">
      <c r="A996" s="23">
        <v>993.0</v>
      </c>
      <c r="B996" s="225">
        <v>46111.0</v>
      </c>
      <c r="C996" s="26">
        <v>99.0</v>
      </c>
      <c r="D996" s="28" t="s">
        <v>111</v>
      </c>
      <c r="E996" s="28" t="s">
        <v>40</v>
      </c>
      <c r="F996" s="28" t="s">
        <v>2178</v>
      </c>
      <c r="G996" s="28" t="s">
        <v>2179</v>
      </c>
      <c r="H996" s="28" t="s">
        <v>81</v>
      </c>
      <c r="I996" s="33" t="s">
        <v>2180</v>
      </c>
      <c r="J996" s="36" t="s">
        <v>2181</v>
      </c>
      <c r="K996" s="431" t="s">
        <v>2182</v>
      </c>
      <c r="L996" s="28" t="s">
        <v>50</v>
      </c>
      <c r="M996" s="226"/>
      <c r="N996" s="33" t="s">
        <v>214</v>
      </c>
      <c r="O996" s="36" t="s">
        <v>215</v>
      </c>
      <c r="P996" s="340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</row>
    <row r="997">
      <c r="A997" s="23">
        <v>994.0</v>
      </c>
      <c r="B997" s="225">
        <v>46111.0</v>
      </c>
      <c r="C997" s="26">
        <v>99.0</v>
      </c>
      <c r="D997" s="28" t="s">
        <v>111</v>
      </c>
      <c r="E997" s="28" t="s">
        <v>40</v>
      </c>
      <c r="F997" s="28" t="s">
        <v>2178</v>
      </c>
      <c r="G997" s="28" t="s">
        <v>2179</v>
      </c>
      <c r="H997" s="28" t="s">
        <v>87</v>
      </c>
      <c r="I997" s="33" t="s">
        <v>2183</v>
      </c>
      <c r="J997" s="104" t="s">
        <v>2184</v>
      </c>
      <c r="K997" s="431" t="s">
        <v>2182</v>
      </c>
      <c r="L997" s="28" t="s">
        <v>50</v>
      </c>
      <c r="M997" s="226"/>
      <c r="N997" s="33" t="s">
        <v>214</v>
      </c>
      <c r="O997" s="36" t="s">
        <v>215</v>
      </c>
      <c r="P997" s="340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</row>
    <row r="998">
      <c r="A998" s="23">
        <v>995.0</v>
      </c>
      <c r="B998" s="225">
        <v>46111.0</v>
      </c>
      <c r="C998" s="26">
        <v>99.0</v>
      </c>
      <c r="D998" s="28" t="s">
        <v>111</v>
      </c>
      <c r="E998" s="28" t="s">
        <v>40</v>
      </c>
      <c r="F998" s="28" t="s">
        <v>2178</v>
      </c>
      <c r="G998" s="28" t="s">
        <v>2179</v>
      </c>
      <c r="H998" s="28" t="s">
        <v>87</v>
      </c>
      <c r="I998" s="33" t="s">
        <v>2185</v>
      </c>
      <c r="J998" s="36" t="s">
        <v>339</v>
      </c>
      <c r="K998" s="431" t="s">
        <v>2182</v>
      </c>
      <c r="L998" s="28" t="s">
        <v>76</v>
      </c>
      <c r="M998" s="226"/>
      <c r="N998" s="33" t="s">
        <v>214</v>
      </c>
      <c r="O998" s="36" t="s">
        <v>215</v>
      </c>
      <c r="P998" s="340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</row>
    <row r="999">
      <c r="A999" s="23">
        <v>996.0</v>
      </c>
      <c r="B999" s="225">
        <v>46111.0</v>
      </c>
      <c r="C999" s="26">
        <v>99.0</v>
      </c>
      <c r="D999" s="28" t="s">
        <v>111</v>
      </c>
      <c r="E999" s="28" t="s">
        <v>40</v>
      </c>
      <c r="F999" s="28" t="s">
        <v>2178</v>
      </c>
      <c r="G999" s="28" t="s">
        <v>2179</v>
      </c>
      <c r="H999" s="28" t="s">
        <v>87</v>
      </c>
      <c r="I999" s="33" t="s">
        <v>2186</v>
      </c>
      <c r="J999" s="36" t="s">
        <v>2187</v>
      </c>
      <c r="K999" s="431" t="s">
        <v>2182</v>
      </c>
      <c r="L999" s="28" t="s">
        <v>76</v>
      </c>
      <c r="M999" s="226"/>
      <c r="N999" s="33" t="s">
        <v>214</v>
      </c>
      <c r="O999" s="36" t="s">
        <v>215</v>
      </c>
      <c r="P999" s="340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</row>
    <row r="1000">
      <c r="A1000" s="59">
        <v>997.0</v>
      </c>
      <c r="B1000" s="225">
        <v>46111.0</v>
      </c>
      <c r="C1000" s="26">
        <v>99.0</v>
      </c>
      <c r="D1000" s="28" t="s">
        <v>111</v>
      </c>
      <c r="E1000" s="28" t="s">
        <v>40</v>
      </c>
      <c r="F1000" s="28" t="s">
        <v>2178</v>
      </c>
      <c r="G1000" s="28" t="s">
        <v>2179</v>
      </c>
      <c r="H1000" s="28" t="s">
        <v>87</v>
      </c>
      <c r="I1000" s="33" t="s">
        <v>2188</v>
      </c>
      <c r="J1000" s="36" t="s">
        <v>978</v>
      </c>
      <c r="K1000" s="431" t="s">
        <v>2182</v>
      </c>
      <c r="L1000" s="28" t="s">
        <v>50</v>
      </c>
      <c r="M1000" s="226"/>
      <c r="N1000" s="33" t="s">
        <v>214</v>
      </c>
      <c r="O1000" s="36" t="s">
        <v>215</v>
      </c>
      <c r="P1000" s="340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</row>
    <row r="1001">
      <c r="A1001" s="23">
        <v>998.0</v>
      </c>
      <c r="B1001" s="225">
        <v>46111.0</v>
      </c>
      <c r="C1001" s="26">
        <v>99.0</v>
      </c>
      <c r="D1001" s="28" t="s">
        <v>111</v>
      </c>
      <c r="E1001" s="28" t="s">
        <v>40</v>
      </c>
      <c r="F1001" s="28" t="s">
        <v>2178</v>
      </c>
      <c r="G1001" s="28" t="s">
        <v>2179</v>
      </c>
      <c r="H1001" s="28" t="s">
        <v>87</v>
      </c>
      <c r="I1001" s="33" t="s">
        <v>1019</v>
      </c>
      <c r="J1001" s="36" t="s">
        <v>2189</v>
      </c>
      <c r="K1001" s="431" t="s">
        <v>2182</v>
      </c>
      <c r="L1001" s="28" t="s">
        <v>50</v>
      </c>
      <c r="M1001" s="226"/>
      <c r="N1001" s="33" t="s">
        <v>214</v>
      </c>
      <c r="O1001" s="36" t="s">
        <v>215</v>
      </c>
      <c r="P1001" s="340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</row>
    <row r="1002">
      <c r="A1002" s="23">
        <v>999.0</v>
      </c>
      <c r="B1002" s="225">
        <v>46111.0</v>
      </c>
      <c r="C1002" s="26">
        <v>99.0</v>
      </c>
      <c r="D1002" s="28" t="s">
        <v>111</v>
      </c>
      <c r="E1002" s="28" t="s">
        <v>40</v>
      </c>
      <c r="F1002" s="28" t="s">
        <v>2178</v>
      </c>
      <c r="G1002" s="28" t="s">
        <v>2179</v>
      </c>
      <c r="H1002" s="28" t="s">
        <v>87</v>
      </c>
      <c r="I1002" s="33" t="s">
        <v>2190</v>
      </c>
      <c r="J1002" s="36" t="s">
        <v>1010</v>
      </c>
      <c r="K1002" s="431" t="s">
        <v>2182</v>
      </c>
      <c r="L1002" s="28" t="s">
        <v>76</v>
      </c>
      <c r="M1002" s="226"/>
      <c r="N1002" s="33" t="s">
        <v>214</v>
      </c>
      <c r="O1002" s="36" t="s">
        <v>215</v>
      </c>
      <c r="P1002" s="340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</row>
    <row r="1003">
      <c r="A1003" s="23">
        <v>1000.0</v>
      </c>
      <c r="B1003" s="225">
        <v>46111.0</v>
      </c>
      <c r="C1003" s="26">
        <v>99.0</v>
      </c>
      <c r="D1003" s="28" t="s">
        <v>111</v>
      </c>
      <c r="E1003" s="28" t="s">
        <v>40</v>
      </c>
      <c r="F1003" s="28" t="s">
        <v>2178</v>
      </c>
      <c r="G1003" s="28" t="s">
        <v>2179</v>
      </c>
      <c r="H1003" s="28" t="s">
        <v>87</v>
      </c>
      <c r="I1003" s="33" t="s">
        <v>2191</v>
      </c>
      <c r="J1003" s="104" t="s">
        <v>339</v>
      </c>
      <c r="K1003" s="431" t="s">
        <v>2182</v>
      </c>
      <c r="L1003" s="28" t="s">
        <v>76</v>
      </c>
      <c r="M1003" s="226"/>
      <c r="N1003" s="33" t="s">
        <v>214</v>
      </c>
      <c r="O1003" s="36" t="s">
        <v>215</v>
      </c>
      <c r="P1003" s="340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</row>
    <row r="1004">
      <c r="A1004" s="23">
        <v>1001.0</v>
      </c>
      <c r="B1004" s="225">
        <v>46111.0</v>
      </c>
      <c r="C1004" s="26">
        <v>99.0</v>
      </c>
      <c r="D1004" s="28" t="s">
        <v>111</v>
      </c>
      <c r="E1004" s="28" t="s">
        <v>40</v>
      </c>
      <c r="F1004" s="28" t="s">
        <v>2178</v>
      </c>
      <c r="G1004" s="28" t="s">
        <v>2179</v>
      </c>
      <c r="H1004" s="28" t="s">
        <v>87</v>
      </c>
      <c r="I1004" s="33" t="s">
        <v>2192</v>
      </c>
      <c r="J1004" s="104" t="s">
        <v>226</v>
      </c>
      <c r="K1004" s="431" t="s">
        <v>2182</v>
      </c>
      <c r="L1004" s="28" t="s">
        <v>50</v>
      </c>
      <c r="M1004" s="226"/>
      <c r="N1004" s="33" t="s">
        <v>271</v>
      </c>
      <c r="O1004" s="36" t="s">
        <v>215</v>
      </c>
      <c r="P1004" s="340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</row>
    <row r="1005">
      <c r="A1005" s="59">
        <v>1002.0</v>
      </c>
      <c r="B1005" s="225">
        <v>46111.0</v>
      </c>
      <c r="C1005" s="26">
        <v>99.0</v>
      </c>
      <c r="D1005" s="28" t="s">
        <v>111</v>
      </c>
      <c r="E1005" s="28" t="s">
        <v>40</v>
      </c>
      <c r="F1005" s="28" t="s">
        <v>2178</v>
      </c>
      <c r="G1005" s="28" t="s">
        <v>2179</v>
      </c>
      <c r="H1005" s="28" t="s">
        <v>87</v>
      </c>
      <c r="I1005" s="33" t="s">
        <v>2193</v>
      </c>
      <c r="J1005" s="104" t="s">
        <v>2157</v>
      </c>
      <c r="K1005" s="431" t="s">
        <v>2182</v>
      </c>
      <c r="L1005" s="28" t="s">
        <v>50</v>
      </c>
      <c r="M1005" s="226"/>
      <c r="N1005" s="33" t="s">
        <v>214</v>
      </c>
      <c r="O1005" s="36" t="s">
        <v>215</v>
      </c>
      <c r="P1005" s="340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</row>
    <row r="1006">
      <c r="A1006" s="23">
        <v>1003.0</v>
      </c>
      <c r="B1006" s="225">
        <v>46111.0</v>
      </c>
      <c r="C1006" s="26">
        <v>99.0</v>
      </c>
      <c r="D1006" s="28" t="s">
        <v>111</v>
      </c>
      <c r="E1006" s="28" t="s">
        <v>40</v>
      </c>
      <c r="F1006" s="28" t="s">
        <v>2178</v>
      </c>
      <c r="G1006" s="28" t="s">
        <v>2179</v>
      </c>
      <c r="H1006" s="28" t="s">
        <v>87</v>
      </c>
      <c r="I1006" s="33" t="s">
        <v>2194</v>
      </c>
      <c r="J1006" s="104" t="s">
        <v>1814</v>
      </c>
      <c r="K1006" s="431" t="s">
        <v>2182</v>
      </c>
      <c r="L1006" s="28" t="s">
        <v>50</v>
      </c>
      <c r="M1006" s="226"/>
      <c r="N1006" s="33" t="s">
        <v>214</v>
      </c>
      <c r="O1006" s="36" t="s">
        <v>215</v>
      </c>
      <c r="P1006" s="340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</row>
    <row r="1007">
      <c r="A1007" s="23">
        <v>1004.0</v>
      </c>
      <c r="B1007" s="225">
        <v>46111.0</v>
      </c>
      <c r="C1007" s="26">
        <v>99.0</v>
      </c>
      <c r="D1007" s="28" t="s">
        <v>111</v>
      </c>
      <c r="E1007" s="28" t="s">
        <v>40</v>
      </c>
      <c r="F1007" s="28" t="s">
        <v>2178</v>
      </c>
      <c r="G1007" s="28" t="s">
        <v>2179</v>
      </c>
      <c r="H1007" s="28" t="s">
        <v>87</v>
      </c>
      <c r="I1007" s="33" t="s">
        <v>2195</v>
      </c>
      <c r="J1007" s="104" t="s">
        <v>409</v>
      </c>
      <c r="K1007" s="431" t="s">
        <v>2182</v>
      </c>
      <c r="L1007" s="28" t="s">
        <v>50</v>
      </c>
      <c r="M1007" s="226"/>
      <c r="N1007" s="33" t="s">
        <v>214</v>
      </c>
      <c r="O1007" s="36" t="s">
        <v>215</v>
      </c>
      <c r="P1007" s="340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</row>
    <row r="1008">
      <c r="A1008" s="23">
        <v>1005.0</v>
      </c>
      <c r="B1008" s="225">
        <v>46111.0</v>
      </c>
      <c r="C1008" s="26">
        <v>100.0</v>
      </c>
      <c r="D1008" s="28" t="s">
        <v>45</v>
      </c>
      <c r="E1008" s="28" t="s">
        <v>40</v>
      </c>
      <c r="F1008" s="28" t="s">
        <v>2178</v>
      </c>
      <c r="G1008" s="28" t="s">
        <v>2179</v>
      </c>
      <c r="H1008" s="28" t="s">
        <v>87</v>
      </c>
      <c r="I1008" s="33" t="s">
        <v>2196</v>
      </c>
      <c r="J1008" s="104" t="s">
        <v>878</v>
      </c>
      <c r="K1008" s="431" t="s">
        <v>2197</v>
      </c>
      <c r="L1008" s="28" t="s">
        <v>50</v>
      </c>
      <c r="M1008" s="226"/>
      <c r="N1008" s="33" t="s">
        <v>214</v>
      </c>
      <c r="O1008" s="36" t="s">
        <v>425</v>
      </c>
      <c r="P1008" s="340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</row>
    <row r="1009">
      <c r="A1009" s="23">
        <v>1006.0</v>
      </c>
      <c r="B1009" s="225">
        <v>46111.0</v>
      </c>
      <c r="C1009" s="26">
        <v>100.0</v>
      </c>
      <c r="D1009" s="28" t="s">
        <v>45</v>
      </c>
      <c r="E1009" s="28" t="s">
        <v>40</v>
      </c>
      <c r="F1009" s="28" t="s">
        <v>2178</v>
      </c>
      <c r="G1009" s="28" t="s">
        <v>2179</v>
      </c>
      <c r="H1009" s="28" t="s">
        <v>87</v>
      </c>
      <c r="I1009" s="33" t="s">
        <v>2167</v>
      </c>
      <c r="J1009" s="104" t="s">
        <v>1640</v>
      </c>
      <c r="K1009" s="431" t="s">
        <v>2197</v>
      </c>
      <c r="L1009" s="28" t="s">
        <v>50</v>
      </c>
      <c r="M1009" s="226"/>
      <c r="N1009" s="33" t="s">
        <v>214</v>
      </c>
      <c r="O1009" s="36" t="s">
        <v>425</v>
      </c>
      <c r="P1009" s="340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</row>
    <row r="1010">
      <c r="A1010" s="59">
        <v>1007.0</v>
      </c>
      <c r="B1010" s="225">
        <v>46111.0</v>
      </c>
      <c r="C1010" s="26">
        <v>100.0</v>
      </c>
      <c r="D1010" s="28" t="s">
        <v>45</v>
      </c>
      <c r="E1010" s="28" t="s">
        <v>40</v>
      </c>
      <c r="F1010" s="28" t="s">
        <v>2178</v>
      </c>
      <c r="G1010" s="28" t="s">
        <v>2179</v>
      </c>
      <c r="H1010" s="28" t="s">
        <v>87</v>
      </c>
      <c r="I1010" s="33" t="s">
        <v>2102</v>
      </c>
      <c r="J1010" s="432" t="s">
        <v>1642</v>
      </c>
      <c r="K1010" s="431" t="s">
        <v>2197</v>
      </c>
      <c r="L1010" s="28" t="s">
        <v>50</v>
      </c>
      <c r="M1010" s="226"/>
      <c r="N1010" s="33" t="s">
        <v>214</v>
      </c>
      <c r="O1010" s="36" t="s">
        <v>425</v>
      </c>
      <c r="P1010" s="340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</row>
    <row r="1011">
      <c r="A1011" s="23">
        <v>1008.0</v>
      </c>
      <c r="B1011" s="225">
        <v>46111.0</v>
      </c>
      <c r="C1011" s="26">
        <v>100.0</v>
      </c>
      <c r="D1011" s="28" t="s">
        <v>45</v>
      </c>
      <c r="E1011" s="28" t="s">
        <v>40</v>
      </c>
      <c r="F1011" s="28" t="s">
        <v>2178</v>
      </c>
      <c r="G1011" s="28" t="s">
        <v>2179</v>
      </c>
      <c r="H1011" s="28" t="s">
        <v>87</v>
      </c>
      <c r="I1011" s="33" t="s">
        <v>2198</v>
      </c>
      <c r="J1011" s="104" t="s">
        <v>1451</v>
      </c>
      <c r="K1011" s="431" t="s">
        <v>2197</v>
      </c>
      <c r="L1011" s="28" t="s">
        <v>50</v>
      </c>
      <c r="M1011" s="226"/>
      <c r="N1011" s="33" t="s">
        <v>214</v>
      </c>
      <c r="O1011" s="36" t="s">
        <v>425</v>
      </c>
      <c r="P1011" s="340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</row>
    <row r="1012">
      <c r="A1012" s="23">
        <v>1009.0</v>
      </c>
      <c r="B1012" s="225">
        <v>46111.0</v>
      </c>
      <c r="C1012" s="26">
        <v>100.0</v>
      </c>
      <c r="D1012" s="28" t="s">
        <v>45</v>
      </c>
      <c r="E1012" s="28" t="s">
        <v>40</v>
      </c>
      <c r="F1012" s="28" t="s">
        <v>2178</v>
      </c>
      <c r="G1012" s="28" t="s">
        <v>2179</v>
      </c>
      <c r="H1012" s="28" t="s">
        <v>87</v>
      </c>
      <c r="I1012" s="33" t="s">
        <v>2199</v>
      </c>
      <c r="J1012" s="104" t="s">
        <v>2079</v>
      </c>
      <c r="K1012" s="431" t="s">
        <v>2197</v>
      </c>
      <c r="L1012" s="28" t="s">
        <v>50</v>
      </c>
      <c r="M1012" s="226"/>
      <c r="N1012" s="33" t="s">
        <v>214</v>
      </c>
      <c r="O1012" s="36" t="s">
        <v>425</v>
      </c>
      <c r="P1012" s="340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</row>
    <row r="1013">
      <c r="A1013" s="23">
        <v>1010.0</v>
      </c>
      <c r="B1013" s="225">
        <v>46111.0</v>
      </c>
      <c r="C1013" s="26">
        <v>100.0</v>
      </c>
      <c r="D1013" s="28" t="s">
        <v>45</v>
      </c>
      <c r="E1013" s="28" t="s">
        <v>40</v>
      </c>
      <c r="F1013" s="28" t="s">
        <v>2178</v>
      </c>
      <c r="G1013" s="28" t="s">
        <v>2179</v>
      </c>
      <c r="H1013" s="28" t="s">
        <v>87</v>
      </c>
      <c r="I1013" s="33" t="s">
        <v>2107</v>
      </c>
      <c r="J1013" s="36" t="s">
        <v>2200</v>
      </c>
      <c r="K1013" s="431" t="s">
        <v>2197</v>
      </c>
      <c r="L1013" s="28" t="s">
        <v>50</v>
      </c>
      <c r="M1013" s="226"/>
      <c r="N1013" s="33" t="s">
        <v>214</v>
      </c>
      <c r="O1013" s="36" t="s">
        <v>425</v>
      </c>
      <c r="P1013" s="340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</row>
    <row r="1014">
      <c r="A1014" s="23">
        <v>1011.0</v>
      </c>
      <c r="B1014" s="225">
        <v>46111.0</v>
      </c>
      <c r="C1014" s="26">
        <v>100.0</v>
      </c>
      <c r="D1014" s="28" t="s">
        <v>45</v>
      </c>
      <c r="E1014" s="28" t="s">
        <v>40</v>
      </c>
      <c r="F1014" s="28" t="s">
        <v>2178</v>
      </c>
      <c r="G1014" s="28" t="s">
        <v>2179</v>
      </c>
      <c r="H1014" s="28" t="s">
        <v>87</v>
      </c>
      <c r="I1014" s="33" t="s">
        <v>1120</v>
      </c>
      <c r="J1014" s="36" t="s">
        <v>1866</v>
      </c>
      <c r="K1014" s="431" t="s">
        <v>2197</v>
      </c>
      <c r="L1014" s="28" t="s">
        <v>50</v>
      </c>
      <c r="M1014" s="226"/>
      <c r="N1014" s="33" t="s">
        <v>214</v>
      </c>
      <c r="O1014" s="36" t="s">
        <v>425</v>
      </c>
      <c r="P1014" s="340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</row>
    <row r="1015">
      <c r="A1015" s="59">
        <v>1012.0</v>
      </c>
      <c r="B1015" s="225">
        <v>46111.0</v>
      </c>
      <c r="C1015" s="26">
        <v>100.0</v>
      </c>
      <c r="D1015" s="28" t="s">
        <v>45</v>
      </c>
      <c r="E1015" s="28" t="s">
        <v>40</v>
      </c>
      <c r="F1015" s="28" t="s">
        <v>2178</v>
      </c>
      <c r="G1015" s="28" t="s">
        <v>2179</v>
      </c>
      <c r="H1015" s="28" t="s">
        <v>87</v>
      </c>
      <c r="I1015" s="33" t="s">
        <v>2171</v>
      </c>
      <c r="J1015" s="104" t="s">
        <v>2172</v>
      </c>
      <c r="K1015" s="431" t="s">
        <v>2197</v>
      </c>
      <c r="L1015" s="28" t="s">
        <v>50</v>
      </c>
      <c r="M1015" s="226"/>
      <c r="N1015" s="33" t="s">
        <v>214</v>
      </c>
      <c r="O1015" s="36" t="s">
        <v>425</v>
      </c>
      <c r="P1015" s="340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</row>
    <row r="1016">
      <c r="A1016" s="23">
        <v>1013.0</v>
      </c>
      <c r="B1016" s="225">
        <v>46111.0</v>
      </c>
      <c r="C1016" s="26">
        <v>100.0</v>
      </c>
      <c r="D1016" s="28" t="s">
        <v>45</v>
      </c>
      <c r="E1016" s="28" t="s">
        <v>40</v>
      </c>
      <c r="F1016" s="28" t="s">
        <v>2178</v>
      </c>
      <c r="G1016" s="28" t="s">
        <v>2179</v>
      </c>
      <c r="H1016" s="28" t="s">
        <v>87</v>
      </c>
      <c r="I1016" s="33" t="s">
        <v>2201</v>
      </c>
      <c r="J1016" s="104" t="s">
        <v>878</v>
      </c>
      <c r="K1016" s="431" t="s">
        <v>2197</v>
      </c>
      <c r="L1016" s="28" t="s">
        <v>50</v>
      </c>
      <c r="M1016" s="226"/>
      <c r="N1016" s="33" t="s">
        <v>214</v>
      </c>
      <c r="O1016" s="36" t="s">
        <v>425</v>
      </c>
      <c r="P1016" s="340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</row>
    <row r="1017">
      <c r="A1017" s="23">
        <v>1014.0</v>
      </c>
      <c r="B1017" s="225">
        <v>46111.0</v>
      </c>
      <c r="C1017" s="26">
        <v>100.0</v>
      </c>
      <c r="D1017" s="28" t="s">
        <v>45</v>
      </c>
      <c r="E1017" s="28" t="s">
        <v>40</v>
      </c>
      <c r="F1017" s="28" t="s">
        <v>2178</v>
      </c>
      <c r="G1017" s="28" t="s">
        <v>2179</v>
      </c>
      <c r="H1017" s="28" t="s">
        <v>87</v>
      </c>
      <c r="I1017" s="33" t="s">
        <v>2167</v>
      </c>
      <c r="J1017" s="36" t="s">
        <v>1640</v>
      </c>
      <c r="K1017" s="431" t="s">
        <v>2197</v>
      </c>
      <c r="L1017" s="28" t="s">
        <v>50</v>
      </c>
      <c r="M1017" s="226"/>
      <c r="N1017" s="33" t="s">
        <v>214</v>
      </c>
      <c r="O1017" s="36" t="s">
        <v>425</v>
      </c>
      <c r="P1017" s="340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</row>
    <row r="1018">
      <c r="A1018" s="23">
        <v>1015.0</v>
      </c>
      <c r="B1018" s="225">
        <v>46111.0</v>
      </c>
      <c r="C1018" s="26">
        <v>100.0</v>
      </c>
      <c r="D1018" s="28" t="s">
        <v>45</v>
      </c>
      <c r="E1018" s="28" t="s">
        <v>40</v>
      </c>
      <c r="F1018" s="28" t="s">
        <v>2178</v>
      </c>
      <c r="G1018" s="28" t="s">
        <v>2179</v>
      </c>
      <c r="H1018" s="28" t="s">
        <v>87</v>
      </c>
      <c r="I1018" s="33" t="s">
        <v>2102</v>
      </c>
      <c r="J1018" s="36" t="s">
        <v>1642</v>
      </c>
      <c r="K1018" s="431" t="s">
        <v>2197</v>
      </c>
      <c r="L1018" s="28" t="s">
        <v>50</v>
      </c>
      <c r="M1018" s="226"/>
      <c r="N1018" s="33" t="s">
        <v>214</v>
      </c>
      <c r="O1018" s="36" t="s">
        <v>425</v>
      </c>
      <c r="P1018" s="340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</row>
    <row r="1019">
      <c r="A1019" s="23">
        <v>1016.0</v>
      </c>
      <c r="B1019" s="225">
        <v>46111.0</v>
      </c>
      <c r="C1019" s="26">
        <v>100.0</v>
      </c>
      <c r="D1019" s="28" t="s">
        <v>45</v>
      </c>
      <c r="E1019" s="28" t="s">
        <v>40</v>
      </c>
      <c r="F1019" s="28" t="s">
        <v>2178</v>
      </c>
      <c r="G1019" s="28" t="s">
        <v>2179</v>
      </c>
      <c r="H1019" s="28" t="s">
        <v>87</v>
      </c>
      <c r="I1019" s="33" t="s">
        <v>2202</v>
      </c>
      <c r="J1019" s="104" t="s">
        <v>2033</v>
      </c>
      <c r="K1019" s="431" t="s">
        <v>2197</v>
      </c>
      <c r="L1019" s="28" t="s">
        <v>50</v>
      </c>
      <c r="M1019" s="226"/>
      <c r="N1019" s="33" t="s">
        <v>214</v>
      </c>
      <c r="O1019" s="36" t="s">
        <v>425</v>
      </c>
      <c r="P1019" s="340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</row>
    <row r="1020">
      <c r="A1020" s="59">
        <v>1017.0</v>
      </c>
      <c r="B1020" s="225">
        <v>46111.0</v>
      </c>
      <c r="C1020" s="26">
        <v>100.0</v>
      </c>
      <c r="D1020" s="28" t="s">
        <v>45</v>
      </c>
      <c r="E1020" s="28" t="s">
        <v>40</v>
      </c>
      <c r="F1020" s="28" t="s">
        <v>2178</v>
      </c>
      <c r="G1020" s="28" t="s">
        <v>2179</v>
      </c>
      <c r="H1020" s="28" t="s">
        <v>87</v>
      </c>
      <c r="I1020" s="33" t="s">
        <v>2203</v>
      </c>
      <c r="J1020" s="104" t="s">
        <v>1380</v>
      </c>
      <c r="K1020" s="431" t="s">
        <v>2197</v>
      </c>
      <c r="L1020" s="28" t="s">
        <v>50</v>
      </c>
      <c r="M1020" s="226"/>
      <c r="N1020" s="33" t="s">
        <v>214</v>
      </c>
      <c r="O1020" s="36" t="s">
        <v>425</v>
      </c>
      <c r="P1020" s="340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</row>
    <row r="1021">
      <c r="A1021" s="23">
        <v>1018.0</v>
      </c>
      <c r="B1021" s="225">
        <v>46111.0</v>
      </c>
      <c r="C1021" s="26">
        <v>100.0</v>
      </c>
      <c r="D1021" s="28" t="s">
        <v>45</v>
      </c>
      <c r="E1021" s="28" t="s">
        <v>40</v>
      </c>
      <c r="F1021" s="28" t="s">
        <v>2178</v>
      </c>
      <c r="G1021" s="28" t="s">
        <v>2179</v>
      </c>
      <c r="H1021" s="28" t="s">
        <v>87</v>
      </c>
      <c r="I1021" s="33" t="s">
        <v>2053</v>
      </c>
      <c r="J1021" s="104" t="s">
        <v>1486</v>
      </c>
      <c r="K1021" s="431" t="s">
        <v>2197</v>
      </c>
      <c r="L1021" s="28" t="s">
        <v>50</v>
      </c>
      <c r="M1021" s="226"/>
      <c r="N1021" s="33" t="s">
        <v>214</v>
      </c>
      <c r="O1021" s="36" t="s">
        <v>425</v>
      </c>
      <c r="P1021" s="340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</row>
    <row r="1022">
      <c r="A1022" s="23">
        <v>1019.0</v>
      </c>
      <c r="B1022" s="225">
        <v>46112.0</v>
      </c>
      <c r="C1022" s="26">
        <v>101.0</v>
      </c>
      <c r="D1022" s="28" t="s">
        <v>45</v>
      </c>
      <c r="E1022" s="28" t="s">
        <v>94</v>
      </c>
      <c r="F1022" s="28" t="s">
        <v>369</v>
      </c>
      <c r="G1022" s="28" t="s">
        <v>369</v>
      </c>
      <c r="H1022" s="28" t="s">
        <v>207</v>
      </c>
      <c r="I1022" s="245" t="s">
        <v>2204</v>
      </c>
      <c r="J1022" s="170" t="s">
        <v>2205</v>
      </c>
      <c r="K1022" s="433" t="s">
        <v>2206</v>
      </c>
      <c r="L1022" s="28" t="s">
        <v>50</v>
      </c>
      <c r="M1022" s="226"/>
      <c r="N1022" s="33" t="s">
        <v>271</v>
      </c>
      <c r="O1022" s="36" t="s">
        <v>1302</v>
      </c>
      <c r="P1022" s="4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</row>
    <row r="1023">
      <c r="A1023" s="23">
        <v>1020.0</v>
      </c>
      <c r="B1023" s="225">
        <v>46112.0</v>
      </c>
      <c r="C1023" s="26">
        <v>101.0</v>
      </c>
      <c r="D1023" s="28" t="s">
        <v>45</v>
      </c>
      <c r="E1023" s="28" t="s">
        <v>94</v>
      </c>
      <c r="F1023" s="28" t="s">
        <v>369</v>
      </c>
      <c r="G1023" s="28" t="s">
        <v>369</v>
      </c>
      <c r="H1023" s="28" t="s">
        <v>233</v>
      </c>
      <c r="I1023" s="245" t="s">
        <v>2207</v>
      </c>
      <c r="J1023" s="245" t="s">
        <v>2208</v>
      </c>
      <c r="K1023" s="433" t="s">
        <v>2206</v>
      </c>
      <c r="L1023" s="28" t="s">
        <v>50</v>
      </c>
      <c r="M1023" s="226"/>
      <c r="N1023" s="33" t="s">
        <v>271</v>
      </c>
      <c r="O1023" s="36" t="s">
        <v>1302</v>
      </c>
      <c r="P1023" s="4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</row>
    <row r="1024">
      <c r="A1024" s="23">
        <v>1021.0</v>
      </c>
      <c r="B1024" s="225">
        <v>46112.0</v>
      </c>
      <c r="C1024" s="26">
        <v>101.0</v>
      </c>
      <c r="D1024" s="28" t="s">
        <v>45</v>
      </c>
      <c r="E1024" s="28" t="s">
        <v>94</v>
      </c>
      <c r="F1024" s="28" t="s">
        <v>369</v>
      </c>
      <c r="G1024" s="28" t="s">
        <v>369</v>
      </c>
      <c r="H1024" s="28" t="s">
        <v>43</v>
      </c>
      <c r="I1024" s="245" t="s">
        <v>2209</v>
      </c>
      <c r="J1024" s="245" t="s">
        <v>1688</v>
      </c>
      <c r="K1024" s="433" t="s">
        <v>2206</v>
      </c>
      <c r="L1024" s="28" t="s">
        <v>50</v>
      </c>
      <c r="M1024" s="226"/>
      <c r="N1024" s="33" t="s">
        <v>271</v>
      </c>
      <c r="O1024" s="36" t="s">
        <v>1302</v>
      </c>
      <c r="P1024" s="4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</row>
    <row r="1025">
      <c r="A1025" s="59">
        <v>1022.0</v>
      </c>
      <c r="B1025" s="225">
        <v>46112.0</v>
      </c>
      <c r="C1025" s="26">
        <v>101.0</v>
      </c>
      <c r="D1025" s="28" t="s">
        <v>45</v>
      </c>
      <c r="E1025" s="28" t="s">
        <v>94</v>
      </c>
      <c r="F1025" s="28" t="s">
        <v>369</v>
      </c>
      <c r="G1025" s="28" t="s">
        <v>369</v>
      </c>
      <c r="H1025" s="28" t="s">
        <v>75</v>
      </c>
      <c r="I1025" s="245" t="s">
        <v>2210</v>
      </c>
      <c r="J1025" s="245" t="s">
        <v>2211</v>
      </c>
      <c r="K1025" s="433" t="s">
        <v>2206</v>
      </c>
      <c r="L1025" s="28" t="s">
        <v>50</v>
      </c>
      <c r="M1025" s="226"/>
      <c r="N1025" s="33" t="s">
        <v>271</v>
      </c>
      <c r="O1025" s="36" t="s">
        <v>1302</v>
      </c>
      <c r="P1025" s="4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</row>
    <row r="1026">
      <c r="A1026" s="23">
        <v>1023.0</v>
      </c>
      <c r="B1026" s="225">
        <v>46112.0</v>
      </c>
      <c r="C1026" s="26">
        <v>101.0</v>
      </c>
      <c r="D1026" s="28" t="s">
        <v>45</v>
      </c>
      <c r="E1026" s="28" t="s">
        <v>94</v>
      </c>
      <c r="F1026" s="28" t="s">
        <v>369</v>
      </c>
      <c r="G1026" s="28" t="s">
        <v>369</v>
      </c>
      <c r="H1026" s="28" t="s">
        <v>207</v>
      </c>
      <c r="I1026" s="245" t="s">
        <v>2212</v>
      </c>
      <c r="J1026" s="245" t="s">
        <v>2213</v>
      </c>
      <c r="K1026" s="433" t="s">
        <v>2206</v>
      </c>
      <c r="L1026" s="28" t="s">
        <v>50</v>
      </c>
      <c r="M1026" s="226"/>
      <c r="N1026" s="33" t="s">
        <v>271</v>
      </c>
      <c r="O1026" s="36" t="s">
        <v>1302</v>
      </c>
      <c r="P1026" s="4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</row>
    <row r="1027">
      <c r="A1027" s="23">
        <v>1024.0</v>
      </c>
      <c r="B1027" s="225">
        <v>46112.0</v>
      </c>
      <c r="C1027" s="26">
        <v>101.0</v>
      </c>
      <c r="D1027" s="28" t="s">
        <v>45</v>
      </c>
      <c r="E1027" s="28" t="s">
        <v>94</v>
      </c>
      <c r="F1027" s="28" t="s">
        <v>369</v>
      </c>
      <c r="G1027" s="28" t="s">
        <v>369</v>
      </c>
      <c r="H1027" s="28" t="s">
        <v>43</v>
      </c>
      <c r="I1027" s="245" t="s">
        <v>2214</v>
      </c>
      <c r="J1027" s="245" t="s">
        <v>1916</v>
      </c>
      <c r="K1027" s="434" t="s">
        <v>2215</v>
      </c>
      <c r="L1027" s="28" t="s">
        <v>50</v>
      </c>
      <c r="M1027" s="226"/>
      <c r="N1027" s="33" t="s">
        <v>271</v>
      </c>
      <c r="O1027" s="36" t="s">
        <v>1302</v>
      </c>
      <c r="P1027" s="4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</row>
    <row r="1028">
      <c r="A1028" s="23">
        <v>1025.0</v>
      </c>
      <c r="B1028" s="225">
        <v>46112.0</v>
      </c>
      <c r="C1028" s="26">
        <v>101.0</v>
      </c>
      <c r="D1028" s="28" t="s">
        <v>45</v>
      </c>
      <c r="E1028" s="28" t="s">
        <v>94</v>
      </c>
      <c r="F1028" s="28" t="s">
        <v>369</v>
      </c>
      <c r="G1028" s="28" t="s">
        <v>369</v>
      </c>
      <c r="H1028" s="28" t="s">
        <v>207</v>
      </c>
      <c r="I1028" s="245" t="s">
        <v>2216</v>
      </c>
      <c r="J1028" s="245" t="s">
        <v>2213</v>
      </c>
      <c r="K1028" s="433" t="s">
        <v>2206</v>
      </c>
      <c r="L1028" s="28" t="s">
        <v>50</v>
      </c>
      <c r="M1028" s="226"/>
      <c r="N1028" s="33" t="s">
        <v>271</v>
      </c>
      <c r="O1028" s="36" t="s">
        <v>1302</v>
      </c>
      <c r="P1028" s="4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</row>
    <row r="1029">
      <c r="A1029" s="23">
        <v>1026.0</v>
      </c>
      <c r="B1029" s="225">
        <v>46112.0</v>
      </c>
      <c r="C1029" s="26">
        <v>101.0</v>
      </c>
      <c r="D1029" s="28" t="s">
        <v>45</v>
      </c>
      <c r="E1029" s="28" t="s">
        <v>94</v>
      </c>
      <c r="F1029" s="28" t="s">
        <v>369</v>
      </c>
      <c r="G1029" s="28" t="s">
        <v>369</v>
      </c>
      <c r="H1029" s="28" t="s">
        <v>207</v>
      </c>
      <c r="I1029" s="245" t="s">
        <v>2204</v>
      </c>
      <c r="J1029" s="170" t="s">
        <v>2205</v>
      </c>
      <c r="K1029" s="433" t="s">
        <v>2206</v>
      </c>
      <c r="L1029" s="28" t="s">
        <v>50</v>
      </c>
      <c r="M1029" s="226"/>
      <c r="N1029" s="33" t="s">
        <v>271</v>
      </c>
      <c r="O1029" s="36" t="s">
        <v>1302</v>
      </c>
      <c r="P1029" s="4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</row>
    <row r="1030">
      <c r="A1030" s="59">
        <v>1027.0</v>
      </c>
      <c r="B1030" s="225">
        <v>46112.0</v>
      </c>
      <c r="C1030" s="26">
        <v>101.0</v>
      </c>
      <c r="D1030" s="28" t="s">
        <v>45</v>
      </c>
      <c r="E1030" s="28" t="s">
        <v>94</v>
      </c>
      <c r="F1030" s="28" t="s">
        <v>369</v>
      </c>
      <c r="G1030" s="28" t="s">
        <v>369</v>
      </c>
      <c r="H1030" s="28" t="s">
        <v>207</v>
      </c>
      <c r="I1030" s="245" t="s">
        <v>2217</v>
      </c>
      <c r="J1030" s="170" t="s">
        <v>2218</v>
      </c>
      <c r="K1030" s="433" t="s">
        <v>2206</v>
      </c>
      <c r="L1030" s="28" t="s">
        <v>50</v>
      </c>
      <c r="M1030" s="226"/>
      <c r="N1030" s="33" t="s">
        <v>271</v>
      </c>
      <c r="O1030" s="36" t="s">
        <v>1302</v>
      </c>
      <c r="P1030" s="4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</row>
    <row r="1031">
      <c r="A1031" s="23">
        <v>1028.0</v>
      </c>
      <c r="B1031" s="225">
        <v>46112.0</v>
      </c>
      <c r="C1031" s="26">
        <v>102.0</v>
      </c>
      <c r="D1031" s="28" t="s">
        <v>45</v>
      </c>
      <c r="E1031" s="28" t="s">
        <v>94</v>
      </c>
      <c r="F1031" s="28" t="s">
        <v>620</v>
      </c>
      <c r="G1031" s="28" t="s">
        <v>2219</v>
      </c>
      <c r="H1031" s="28" t="s">
        <v>75</v>
      </c>
      <c r="I1031" s="245" t="s">
        <v>2220</v>
      </c>
      <c r="J1031" s="245" t="s">
        <v>2221</v>
      </c>
      <c r="K1031" s="434" t="s">
        <v>2222</v>
      </c>
      <c r="L1031" s="28" t="s">
        <v>50</v>
      </c>
      <c r="M1031" s="226"/>
      <c r="N1031" s="33" t="s">
        <v>271</v>
      </c>
      <c r="O1031" s="36" t="s">
        <v>1302</v>
      </c>
      <c r="P1031" s="4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</row>
    <row r="1032">
      <c r="A1032" s="23">
        <v>1029.0</v>
      </c>
      <c r="B1032" s="225">
        <v>46112.0</v>
      </c>
      <c r="C1032" s="26">
        <v>102.0</v>
      </c>
      <c r="D1032" s="28" t="s">
        <v>45</v>
      </c>
      <c r="E1032" s="28" t="s">
        <v>94</v>
      </c>
      <c r="F1032" s="28" t="s">
        <v>620</v>
      </c>
      <c r="G1032" s="28" t="s">
        <v>2219</v>
      </c>
      <c r="H1032" s="28" t="s">
        <v>98</v>
      </c>
      <c r="I1032" s="245" t="s">
        <v>2223</v>
      </c>
      <c r="J1032" s="245" t="s">
        <v>1264</v>
      </c>
      <c r="K1032" s="434" t="s">
        <v>2222</v>
      </c>
      <c r="L1032" s="28" t="s">
        <v>50</v>
      </c>
      <c r="M1032" s="264"/>
      <c r="N1032" s="33" t="s">
        <v>271</v>
      </c>
      <c r="O1032" s="36" t="s">
        <v>1302</v>
      </c>
      <c r="P1032" s="400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</row>
    <row r="1033">
      <c r="A1033" s="23">
        <v>1030.0</v>
      </c>
      <c r="B1033" s="225">
        <v>46112.0</v>
      </c>
      <c r="C1033" s="26">
        <v>102.0</v>
      </c>
      <c r="D1033" s="28" t="s">
        <v>45</v>
      </c>
      <c r="E1033" s="28" t="s">
        <v>94</v>
      </c>
      <c r="F1033" s="28" t="s">
        <v>620</v>
      </c>
      <c r="G1033" s="28" t="s">
        <v>2219</v>
      </c>
      <c r="H1033" s="28" t="s">
        <v>75</v>
      </c>
      <c r="I1033" s="245" t="s">
        <v>2224</v>
      </c>
      <c r="J1033" s="435" t="s">
        <v>2225</v>
      </c>
      <c r="K1033" s="434" t="s">
        <v>2222</v>
      </c>
      <c r="L1033" s="28" t="s">
        <v>50</v>
      </c>
      <c r="M1033" s="226"/>
      <c r="N1033" s="33" t="s">
        <v>271</v>
      </c>
      <c r="O1033" s="36" t="s">
        <v>1302</v>
      </c>
      <c r="P1033" s="400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</row>
    <row r="1034">
      <c r="A1034" s="23">
        <v>1031.0</v>
      </c>
      <c r="B1034" s="225">
        <v>46112.0</v>
      </c>
      <c r="C1034" s="26">
        <v>102.0</v>
      </c>
      <c r="D1034" s="28" t="s">
        <v>45</v>
      </c>
      <c r="E1034" s="28" t="s">
        <v>94</v>
      </c>
      <c r="F1034" s="28" t="s">
        <v>620</v>
      </c>
      <c r="G1034" s="28" t="s">
        <v>2219</v>
      </c>
      <c r="H1034" s="28" t="s">
        <v>207</v>
      </c>
      <c r="I1034" s="170" t="s">
        <v>1708</v>
      </c>
      <c r="J1034" s="245" t="s">
        <v>1709</v>
      </c>
      <c r="K1034" s="434" t="s">
        <v>2222</v>
      </c>
      <c r="L1034" s="28" t="s">
        <v>50</v>
      </c>
      <c r="M1034" s="226"/>
      <c r="N1034" s="33" t="s">
        <v>271</v>
      </c>
      <c r="O1034" s="36" t="s">
        <v>1302</v>
      </c>
      <c r="P1034" s="400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</row>
    <row r="1035">
      <c r="A1035" s="59">
        <v>1032.0</v>
      </c>
      <c r="B1035" s="225">
        <v>46112.0</v>
      </c>
      <c r="C1035" s="26">
        <v>102.0</v>
      </c>
      <c r="D1035" s="28" t="s">
        <v>45</v>
      </c>
      <c r="E1035" s="28" t="s">
        <v>94</v>
      </c>
      <c r="F1035" s="28" t="s">
        <v>620</v>
      </c>
      <c r="G1035" s="28" t="s">
        <v>2219</v>
      </c>
      <c r="H1035" s="28" t="s">
        <v>75</v>
      </c>
      <c r="I1035" s="170" t="s">
        <v>1924</v>
      </c>
      <c r="J1035" s="245" t="s">
        <v>1925</v>
      </c>
      <c r="K1035" s="433" t="s">
        <v>2226</v>
      </c>
      <c r="L1035" s="28" t="s">
        <v>50</v>
      </c>
      <c r="M1035" s="226"/>
      <c r="N1035" s="33" t="s">
        <v>271</v>
      </c>
      <c r="O1035" s="36" t="s">
        <v>1302</v>
      </c>
      <c r="P1035" s="400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</row>
    <row r="1036">
      <c r="A1036" s="23">
        <v>1033.0</v>
      </c>
      <c r="B1036" s="225">
        <v>46112.0</v>
      </c>
      <c r="C1036" s="26">
        <v>102.0</v>
      </c>
      <c r="D1036" s="28" t="s">
        <v>45</v>
      </c>
      <c r="E1036" s="28" t="s">
        <v>94</v>
      </c>
      <c r="F1036" s="28" t="s">
        <v>620</v>
      </c>
      <c r="G1036" s="28" t="s">
        <v>2219</v>
      </c>
      <c r="H1036" s="28" t="s">
        <v>207</v>
      </c>
      <c r="I1036" s="170" t="s">
        <v>1708</v>
      </c>
      <c r="J1036" s="245" t="s">
        <v>1709</v>
      </c>
      <c r="K1036" s="434" t="s">
        <v>2222</v>
      </c>
      <c r="L1036" s="28" t="s">
        <v>50</v>
      </c>
      <c r="M1036" s="226"/>
      <c r="N1036" s="33" t="s">
        <v>271</v>
      </c>
      <c r="O1036" s="36" t="s">
        <v>1302</v>
      </c>
      <c r="P1036" s="400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</row>
    <row r="1037">
      <c r="A1037" s="23">
        <v>1034.0</v>
      </c>
      <c r="B1037" s="225">
        <v>46112.0</v>
      </c>
      <c r="C1037" s="26">
        <v>102.0</v>
      </c>
      <c r="D1037" s="28" t="s">
        <v>45</v>
      </c>
      <c r="E1037" s="28" t="s">
        <v>94</v>
      </c>
      <c r="F1037" s="28" t="s">
        <v>620</v>
      </c>
      <c r="G1037" s="28" t="s">
        <v>2219</v>
      </c>
      <c r="H1037" s="28" t="s">
        <v>207</v>
      </c>
      <c r="I1037" s="170" t="s">
        <v>1708</v>
      </c>
      <c r="J1037" s="245" t="s">
        <v>1709</v>
      </c>
      <c r="K1037" s="434" t="s">
        <v>2222</v>
      </c>
      <c r="L1037" s="28" t="s">
        <v>50</v>
      </c>
      <c r="M1037" s="226"/>
      <c r="N1037" s="33" t="s">
        <v>271</v>
      </c>
      <c r="O1037" s="36" t="s">
        <v>1302</v>
      </c>
      <c r="P1037" s="400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</row>
    <row r="1038">
      <c r="A1038" s="23">
        <v>1035.0</v>
      </c>
      <c r="B1038" s="225">
        <v>46112.0</v>
      </c>
      <c r="C1038" s="26">
        <v>102.0</v>
      </c>
      <c r="D1038" s="28" t="s">
        <v>45</v>
      </c>
      <c r="E1038" s="28" t="s">
        <v>94</v>
      </c>
      <c r="F1038" s="28" t="s">
        <v>620</v>
      </c>
      <c r="G1038" s="28" t="s">
        <v>2219</v>
      </c>
      <c r="H1038" s="28" t="s">
        <v>43</v>
      </c>
      <c r="I1038" s="245" t="s">
        <v>2227</v>
      </c>
      <c r="J1038" s="245" t="s">
        <v>2228</v>
      </c>
      <c r="K1038" s="434" t="s">
        <v>2222</v>
      </c>
      <c r="L1038" s="28" t="s">
        <v>50</v>
      </c>
      <c r="M1038" s="226"/>
      <c r="N1038" s="33" t="s">
        <v>271</v>
      </c>
      <c r="O1038" s="36" t="s">
        <v>1302</v>
      </c>
      <c r="P1038" s="400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</row>
    <row r="1039">
      <c r="A1039" s="23">
        <v>1036.0</v>
      </c>
      <c r="B1039" s="225">
        <v>46112.0</v>
      </c>
      <c r="C1039" s="26">
        <v>102.0</v>
      </c>
      <c r="D1039" s="28" t="s">
        <v>45</v>
      </c>
      <c r="E1039" s="28" t="s">
        <v>94</v>
      </c>
      <c r="F1039" s="28" t="s">
        <v>620</v>
      </c>
      <c r="G1039" s="28" t="s">
        <v>2219</v>
      </c>
      <c r="H1039" s="28" t="s">
        <v>43</v>
      </c>
      <c r="I1039" s="245" t="s">
        <v>2229</v>
      </c>
      <c r="J1039" s="245" t="s">
        <v>2230</v>
      </c>
      <c r="K1039" s="434" t="s">
        <v>2222</v>
      </c>
      <c r="L1039" s="28" t="s">
        <v>50</v>
      </c>
      <c r="M1039" s="226"/>
      <c r="N1039" s="33" t="s">
        <v>271</v>
      </c>
      <c r="O1039" s="36" t="s">
        <v>1302</v>
      </c>
      <c r="P1039" s="400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</row>
    <row r="1040">
      <c r="A1040" s="59">
        <v>1037.0</v>
      </c>
      <c r="B1040" s="225">
        <v>46112.0</v>
      </c>
      <c r="C1040" s="26">
        <v>102.0</v>
      </c>
      <c r="D1040" s="28" t="s">
        <v>45</v>
      </c>
      <c r="E1040" s="28" t="s">
        <v>94</v>
      </c>
      <c r="F1040" s="28" t="s">
        <v>620</v>
      </c>
      <c r="G1040" s="28" t="s">
        <v>2219</v>
      </c>
      <c r="H1040" s="28" t="s">
        <v>207</v>
      </c>
      <c r="I1040" s="170" t="s">
        <v>1708</v>
      </c>
      <c r="J1040" s="245" t="s">
        <v>1709</v>
      </c>
      <c r="K1040" s="434" t="s">
        <v>2222</v>
      </c>
      <c r="L1040" s="28" t="s">
        <v>50</v>
      </c>
      <c r="M1040" s="226"/>
      <c r="N1040" s="33" t="s">
        <v>271</v>
      </c>
      <c r="O1040" s="36" t="s">
        <v>1302</v>
      </c>
      <c r="P1040" s="400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</row>
    <row r="1041">
      <c r="A1041" s="23">
        <v>1038.0</v>
      </c>
      <c r="B1041" s="225">
        <v>46112.0</v>
      </c>
      <c r="C1041" s="26">
        <v>102.0</v>
      </c>
      <c r="D1041" s="28" t="s">
        <v>45</v>
      </c>
      <c r="E1041" s="28" t="s">
        <v>94</v>
      </c>
      <c r="F1041" s="28" t="s">
        <v>620</v>
      </c>
      <c r="G1041" s="28" t="s">
        <v>2219</v>
      </c>
      <c r="H1041" s="28" t="s">
        <v>207</v>
      </c>
      <c r="I1041" s="245" t="s">
        <v>2204</v>
      </c>
      <c r="J1041" s="170" t="s">
        <v>2205</v>
      </c>
      <c r="K1041" s="433" t="s">
        <v>2206</v>
      </c>
      <c r="L1041" s="28" t="s">
        <v>50</v>
      </c>
      <c r="M1041" s="226"/>
      <c r="N1041" s="33" t="s">
        <v>271</v>
      </c>
      <c r="O1041" s="36" t="s">
        <v>1302</v>
      </c>
      <c r="P1041" s="400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</row>
    <row r="1042">
      <c r="A1042" s="23">
        <v>1039.0</v>
      </c>
      <c r="B1042" s="225">
        <v>46112.0</v>
      </c>
      <c r="C1042" s="26">
        <v>102.0</v>
      </c>
      <c r="D1042" s="28" t="s">
        <v>45</v>
      </c>
      <c r="E1042" s="28" t="s">
        <v>94</v>
      </c>
      <c r="F1042" s="28" t="s">
        <v>620</v>
      </c>
      <c r="G1042" s="28" t="s">
        <v>2219</v>
      </c>
      <c r="H1042" s="28" t="s">
        <v>207</v>
      </c>
      <c r="I1042" s="170" t="s">
        <v>2231</v>
      </c>
      <c r="J1042" s="245" t="s">
        <v>1700</v>
      </c>
      <c r="K1042" s="434" t="s">
        <v>2232</v>
      </c>
      <c r="L1042" s="28" t="s">
        <v>50</v>
      </c>
      <c r="M1042" s="226"/>
      <c r="N1042" s="33" t="s">
        <v>271</v>
      </c>
      <c r="O1042" s="36" t="s">
        <v>1302</v>
      </c>
      <c r="P1042" s="400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</row>
    <row r="1043">
      <c r="A1043" s="23">
        <v>1040.0</v>
      </c>
      <c r="B1043" s="225">
        <v>46112.0</v>
      </c>
      <c r="C1043" s="26">
        <v>102.0</v>
      </c>
      <c r="D1043" s="28" t="s">
        <v>45</v>
      </c>
      <c r="E1043" s="28" t="s">
        <v>94</v>
      </c>
      <c r="F1043" s="28" t="s">
        <v>620</v>
      </c>
      <c r="G1043" s="28" t="s">
        <v>2219</v>
      </c>
      <c r="H1043" s="28" t="s">
        <v>43</v>
      </c>
      <c r="I1043" s="245" t="s">
        <v>2233</v>
      </c>
      <c r="J1043" s="245" t="s">
        <v>2234</v>
      </c>
      <c r="K1043" s="434" t="s">
        <v>2222</v>
      </c>
      <c r="L1043" s="28" t="s">
        <v>50</v>
      </c>
      <c r="M1043" s="226"/>
      <c r="N1043" s="33" t="s">
        <v>271</v>
      </c>
      <c r="O1043" s="36" t="s">
        <v>1302</v>
      </c>
      <c r="P1043" s="400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</row>
    <row r="1044">
      <c r="A1044" s="23">
        <v>1041.0</v>
      </c>
      <c r="B1044" s="225">
        <v>46112.0</v>
      </c>
      <c r="C1044" s="26">
        <v>102.0</v>
      </c>
      <c r="D1044" s="28" t="s">
        <v>45</v>
      </c>
      <c r="E1044" s="28" t="s">
        <v>94</v>
      </c>
      <c r="F1044" s="28" t="s">
        <v>620</v>
      </c>
      <c r="G1044" s="28" t="s">
        <v>2219</v>
      </c>
      <c r="H1044" s="28" t="s">
        <v>207</v>
      </c>
      <c r="I1044" s="170" t="s">
        <v>1682</v>
      </c>
      <c r="J1044" s="245" t="s">
        <v>1704</v>
      </c>
      <c r="K1044" s="434" t="s">
        <v>2222</v>
      </c>
      <c r="L1044" s="28" t="s">
        <v>50</v>
      </c>
      <c r="M1044" s="226"/>
      <c r="N1044" s="33" t="s">
        <v>271</v>
      </c>
      <c r="O1044" s="36" t="s">
        <v>1302</v>
      </c>
      <c r="P1044" s="400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</row>
    <row r="1045">
      <c r="A1045" s="59">
        <v>1042.0</v>
      </c>
      <c r="B1045" s="225">
        <v>46112.0</v>
      </c>
      <c r="C1045" s="26">
        <v>102.0</v>
      </c>
      <c r="D1045" s="28" t="s">
        <v>45</v>
      </c>
      <c r="E1045" s="28" t="s">
        <v>94</v>
      </c>
      <c r="F1045" s="28" t="s">
        <v>620</v>
      </c>
      <c r="G1045" s="28" t="s">
        <v>2219</v>
      </c>
      <c r="H1045" s="28" t="s">
        <v>207</v>
      </c>
      <c r="I1045" s="245" t="s">
        <v>2217</v>
      </c>
      <c r="J1045" s="170" t="s">
        <v>2218</v>
      </c>
      <c r="K1045" s="433" t="s">
        <v>2206</v>
      </c>
      <c r="L1045" s="28" t="s">
        <v>50</v>
      </c>
      <c r="M1045" s="226"/>
      <c r="N1045" s="33" t="s">
        <v>271</v>
      </c>
      <c r="O1045" s="36" t="s">
        <v>1302</v>
      </c>
      <c r="P1045" s="400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</row>
    <row r="1046">
      <c r="A1046" s="23">
        <v>1043.0</v>
      </c>
      <c r="B1046" s="225">
        <v>46112.0</v>
      </c>
      <c r="C1046" s="26">
        <v>102.0</v>
      </c>
      <c r="D1046" s="28" t="s">
        <v>45</v>
      </c>
      <c r="E1046" s="28" t="s">
        <v>94</v>
      </c>
      <c r="F1046" s="28" t="s">
        <v>620</v>
      </c>
      <c r="G1046" s="28" t="s">
        <v>2219</v>
      </c>
      <c r="H1046" s="28" t="s">
        <v>75</v>
      </c>
      <c r="I1046" s="245" t="s">
        <v>2235</v>
      </c>
      <c r="J1046" s="245" t="s">
        <v>1451</v>
      </c>
      <c r="K1046" s="399" t="s">
        <v>2236</v>
      </c>
      <c r="L1046" s="28" t="s">
        <v>50</v>
      </c>
      <c r="M1046" s="226"/>
      <c r="N1046" s="33" t="s">
        <v>271</v>
      </c>
      <c r="O1046" s="36" t="s">
        <v>1302</v>
      </c>
      <c r="P1046" s="400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</row>
    <row r="1047">
      <c r="A1047" s="23">
        <v>1044.0</v>
      </c>
      <c r="B1047" s="225">
        <v>46112.0</v>
      </c>
      <c r="C1047" s="26">
        <v>102.0</v>
      </c>
      <c r="D1047" s="28" t="s">
        <v>45</v>
      </c>
      <c r="E1047" s="28" t="s">
        <v>94</v>
      </c>
      <c r="F1047" s="28" t="s">
        <v>620</v>
      </c>
      <c r="G1047" s="28" t="s">
        <v>2219</v>
      </c>
      <c r="H1047" s="28" t="s">
        <v>139</v>
      </c>
      <c r="I1047" s="245" t="s">
        <v>1494</v>
      </c>
      <c r="J1047" s="245" t="s">
        <v>1495</v>
      </c>
      <c r="K1047" s="399" t="s">
        <v>2236</v>
      </c>
      <c r="L1047" s="28" t="s">
        <v>50</v>
      </c>
      <c r="M1047" s="264" t="s">
        <v>2237</v>
      </c>
      <c r="N1047" s="33" t="s">
        <v>271</v>
      </c>
      <c r="O1047" s="36" t="s">
        <v>1302</v>
      </c>
      <c r="P1047" s="400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</row>
    <row r="1048">
      <c r="A1048" s="23">
        <v>1045.0</v>
      </c>
      <c r="B1048" s="225">
        <v>46112.0</v>
      </c>
      <c r="C1048" s="26">
        <v>102.0</v>
      </c>
      <c r="D1048" s="28" t="s">
        <v>45</v>
      </c>
      <c r="E1048" s="28" t="s">
        <v>94</v>
      </c>
      <c r="F1048" s="28" t="s">
        <v>620</v>
      </c>
      <c r="G1048" s="28" t="s">
        <v>2219</v>
      </c>
      <c r="H1048" s="28" t="s">
        <v>98</v>
      </c>
      <c r="I1048" s="245" t="s">
        <v>2238</v>
      </c>
      <c r="J1048" s="245" t="s">
        <v>2239</v>
      </c>
      <c r="K1048" s="433" t="s">
        <v>2236</v>
      </c>
      <c r="L1048" s="28" t="s">
        <v>50</v>
      </c>
      <c r="M1048" s="226"/>
      <c r="N1048" s="33" t="s">
        <v>271</v>
      </c>
      <c r="O1048" s="36" t="s">
        <v>1302</v>
      </c>
      <c r="P1048" s="400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</row>
    <row r="1049">
      <c r="A1049" s="23">
        <v>1046.0</v>
      </c>
      <c r="B1049" s="225">
        <v>46112.0</v>
      </c>
      <c r="C1049" s="26">
        <v>102.0</v>
      </c>
      <c r="D1049" s="28" t="s">
        <v>45</v>
      </c>
      <c r="E1049" s="28" t="s">
        <v>94</v>
      </c>
      <c r="F1049" s="28" t="s">
        <v>620</v>
      </c>
      <c r="G1049" s="28" t="s">
        <v>2219</v>
      </c>
      <c r="H1049" s="28" t="s">
        <v>207</v>
      </c>
      <c r="I1049" s="170" t="s">
        <v>2240</v>
      </c>
      <c r="J1049" s="245" t="s">
        <v>1709</v>
      </c>
      <c r="K1049" s="434" t="s">
        <v>2222</v>
      </c>
      <c r="L1049" s="28" t="s">
        <v>50</v>
      </c>
      <c r="M1049" s="226"/>
      <c r="N1049" s="33" t="s">
        <v>271</v>
      </c>
      <c r="O1049" s="36" t="s">
        <v>1302</v>
      </c>
      <c r="P1049" s="400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</row>
    <row r="1050">
      <c r="A1050" s="59">
        <v>1047.0</v>
      </c>
      <c r="B1050" s="225">
        <v>46112.0</v>
      </c>
      <c r="C1050" s="26">
        <v>102.0</v>
      </c>
      <c r="D1050" s="28" t="s">
        <v>45</v>
      </c>
      <c r="E1050" s="28" t="s">
        <v>94</v>
      </c>
      <c r="F1050" s="28" t="s">
        <v>620</v>
      </c>
      <c r="G1050" s="28" t="s">
        <v>2219</v>
      </c>
      <c r="H1050" s="28" t="s">
        <v>43</v>
      </c>
      <c r="I1050" s="245" t="s">
        <v>2241</v>
      </c>
      <c r="J1050" s="245" t="s">
        <v>2230</v>
      </c>
      <c r="K1050" s="434" t="s">
        <v>2222</v>
      </c>
      <c r="L1050" s="28" t="s">
        <v>50</v>
      </c>
      <c r="M1050" s="226"/>
      <c r="N1050" s="33" t="s">
        <v>271</v>
      </c>
      <c r="O1050" s="36" t="s">
        <v>1302</v>
      </c>
      <c r="P1050" s="400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</row>
    <row r="1051">
      <c r="A1051" s="23">
        <v>1048.0</v>
      </c>
      <c r="B1051" s="225">
        <v>46112.0</v>
      </c>
      <c r="C1051" s="26">
        <v>102.0</v>
      </c>
      <c r="D1051" s="28" t="s">
        <v>45</v>
      </c>
      <c r="E1051" s="28" t="s">
        <v>94</v>
      </c>
      <c r="F1051" s="28" t="s">
        <v>620</v>
      </c>
      <c r="G1051" s="28" t="s">
        <v>2242</v>
      </c>
      <c r="H1051" s="28" t="s">
        <v>43</v>
      </c>
      <c r="I1051" s="245" t="s">
        <v>1279</v>
      </c>
      <c r="J1051" s="245" t="s">
        <v>2243</v>
      </c>
      <c r="K1051" s="434" t="s">
        <v>2222</v>
      </c>
      <c r="L1051" s="28" t="s">
        <v>50</v>
      </c>
      <c r="M1051" s="226"/>
      <c r="N1051" s="33" t="s">
        <v>271</v>
      </c>
      <c r="O1051" s="36" t="s">
        <v>1302</v>
      </c>
      <c r="P1051" s="400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</row>
    <row r="1052">
      <c r="A1052" s="23">
        <v>1049.0</v>
      </c>
      <c r="B1052" s="225">
        <v>46112.0</v>
      </c>
      <c r="C1052" s="26">
        <v>102.0</v>
      </c>
      <c r="D1052" s="28" t="s">
        <v>45</v>
      </c>
      <c r="E1052" s="28" t="s">
        <v>94</v>
      </c>
      <c r="F1052" s="28" t="s">
        <v>620</v>
      </c>
      <c r="G1052" s="28" t="s">
        <v>2242</v>
      </c>
      <c r="H1052" s="28" t="s">
        <v>75</v>
      </c>
      <c r="I1052" s="245" t="s">
        <v>2235</v>
      </c>
      <c r="J1052" s="245" t="s">
        <v>1451</v>
      </c>
      <c r="K1052" s="434" t="s">
        <v>2222</v>
      </c>
      <c r="L1052" s="28" t="s">
        <v>50</v>
      </c>
      <c r="M1052" s="226"/>
      <c r="N1052" s="33" t="s">
        <v>271</v>
      </c>
      <c r="O1052" s="36" t="s">
        <v>1302</v>
      </c>
      <c r="P1052" s="400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</row>
    <row r="1053">
      <c r="A1053" s="23">
        <v>1050.0</v>
      </c>
      <c r="B1053" s="225">
        <v>46112.0</v>
      </c>
      <c r="C1053" s="26">
        <v>102.0</v>
      </c>
      <c r="D1053" s="28" t="s">
        <v>45</v>
      </c>
      <c r="E1053" s="28" t="s">
        <v>94</v>
      </c>
      <c r="F1053" s="28" t="s">
        <v>620</v>
      </c>
      <c r="G1053" s="28" t="s">
        <v>2242</v>
      </c>
      <c r="H1053" s="28" t="s">
        <v>75</v>
      </c>
      <c r="I1053" s="245" t="s">
        <v>2244</v>
      </c>
      <c r="J1053" s="245" t="s">
        <v>2245</v>
      </c>
      <c r="K1053" s="434" t="s">
        <v>2222</v>
      </c>
      <c r="L1053" s="28" t="s">
        <v>50</v>
      </c>
      <c r="M1053" s="226"/>
      <c r="N1053" s="33" t="s">
        <v>271</v>
      </c>
      <c r="O1053" s="36" t="s">
        <v>1302</v>
      </c>
      <c r="P1053" s="400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</row>
    <row r="1054">
      <c r="A1054" s="23">
        <v>1051.0</v>
      </c>
      <c r="B1054" s="225">
        <v>46112.0</v>
      </c>
      <c r="C1054" s="26">
        <v>102.0</v>
      </c>
      <c r="D1054" s="28" t="s">
        <v>45</v>
      </c>
      <c r="E1054" s="28" t="s">
        <v>94</v>
      </c>
      <c r="F1054" s="28" t="s">
        <v>620</v>
      </c>
      <c r="G1054" s="28" t="s">
        <v>2242</v>
      </c>
      <c r="H1054" s="28" t="s">
        <v>75</v>
      </c>
      <c r="I1054" s="245" t="s">
        <v>2246</v>
      </c>
      <c r="J1054" s="245" t="s">
        <v>1164</v>
      </c>
      <c r="K1054" s="434" t="s">
        <v>2222</v>
      </c>
      <c r="L1054" s="28" t="s">
        <v>50</v>
      </c>
      <c r="M1054" s="226"/>
      <c r="N1054" s="33" t="s">
        <v>271</v>
      </c>
      <c r="O1054" s="36" t="s">
        <v>1302</v>
      </c>
      <c r="P1054" s="400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</row>
    <row r="1055">
      <c r="A1055" s="59">
        <v>1052.0</v>
      </c>
      <c r="B1055" s="225">
        <v>46112.0</v>
      </c>
      <c r="C1055" s="26">
        <v>102.0</v>
      </c>
      <c r="D1055" s="28" t="s">
        <v>45</v>
      </c>
      <c r="E1055" s="28" t="s">
        <v>94</v>
      </c>
      <c r="F1055" s="28" t="s">
        <v>620</v>
      </c>
      <c r="G1055" s="28" t="s">
        <v>2242</v>
      </c>
      <c r="H1055" s="28" t="s">
        <v>139</v>
      </c>
      <c r="I1055" s="245" t="s">
        <v>1494</v>
      </c>
      <c r="J1055" s="245" t="s">
        <v>1495</v>
      </c>
      <c r="K1055" s="434" t="s">
        <v>2222</v>
      </c>
      <c r="L1055" s="28" t="s">
        <v>50</v>
      </c>
      <c r="M1055" s="264" t="s">
        <v>2247</v>
      </c>
      <c r="N1055" s="33" t="s">
        <v>271</v>
      </c>
      <c r="O1055" s="36" t="s">
        <v>1302</v>
      </c>
      <c r="P1055" s="400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</row>
    <row r="1056">
      <c r="A1056" s="23">
        <v>1053.0</v>
      </c>
      <c r="B1056" s="225">
        <v>46112.0</v>
      </c>
      <c r="C1056" s="26">
        <v>102.0</v>
      </c>
      <c r="D1056" s="28" t="s">
        <v>45</v>
      </c>
      <c r="E1056" s="28" t="s">
        <v>94</v>
      </c>
      <c r="F1056" s="28" t="s">
        <v>620</v>
      </c>
      <c r="G1056" s="28" t="s">
        <v>2242</v>
      </c>
      <c r="H1056" s="28" t="s">
        <v>87</v>
      </c>
      <c r="I1056" s="245" t="s">
        <v>2248</v>
      </c>
      <c r="J1056" s="245" t="s">
        <v>2249</v>
      </c>
      <c r="K1056" s="434" t="s">
        <v>2222</v>
      </c>
      <c r="L1056" s="28" t="s">
        <v>50</v>
      </c>
      <c r="M1056" s="264" t="s">
        <v>2247</v>
      </c>
      <c r="N1056" s="33" t="s">
        <v>271</v>
      </c>
      <c r="O1056" s="36" t="s">
        <v>1302</v>
      </c>
      <c r="P1056" s="400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</row>
    <row r="1057">
      <c r="A1057" s="23">
        <v>1054.0</v>
      </c>
      <c r="B1057" s="225">
        <v>46112.0</v>
      </c>
      <c r="C1057" s="26">
        <v>103.0</v>
      </c>
      <c r="D1057" s="28" t="s">
        <v>111</v>
      </c>
      <c r="E1057" s="28" t="s">
        <v>94</v>
      </c>
      <c r="F1057" s="28" t="s">
        <v>620</v>
      </c>
      <c r="G1057" s="28" t="s">
        <v>2219</v>
      </c>
      <c r="H1057" s="28" t="s">
        <v>75</v>
      </c>
      <c r="I1057" s="245" t="s">
        <v>621</v>
      </c>
      <c r="J1057" s="245" t="s">
        <v>589</v>
      </c>
      <c r="K1057" s="399" t="s">
        <v>2250</v>
      </c>
      <c r="L1057" s="28" t="s">
        <v>76</v>
      </c>
      <c r="M1057" s="264"/>
      <c r="N1057" s="33" t="s">
        <v>271</v>
      </c>
      <c r="O1057" s="36" t="s">
        <v>2251</v>
      </c>
      <c r="P1057" s="340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</row>
    <row r="1058">
      <c r="A1058" s="23">
        <v>1055.0</v>
      </c>
      <c r="B1058" s="225">
        <v>46112.0</v>
      </c>
      <c r="C1058" s="26">
        <v>103.0</v>
      </c>
      <c r="D1058" s="28" t="s">
        <v>111</v>
      </c>
      <c r="E1058" s="28" t="s">
        <v>94</v>
      </c>
      <c r="F1058" s="28" t="s">
        <v>620</v>
      </c>
      <c r="G1058" s="28" t="s">
        <v>2219</v>
      </c>
      <c r="H1058" s="28" t="s">
        <v>75</v>
      </c>
      <c r="I1058" s="245" t="s">
        <v>624</v>
      </c>
      <c r="J1058" s="245" t="s">
        <v>596</v>
      </c>
      <c r="K1058" s="399" t="s">
        <v>2222</v>
      </c>
      <c r="L1058" s="28" t="s">
        <v>50</v>
      </c>
      <c r="M1058" s="226"/>
      <c r="N1058" s="33" t="s">
        <v>271</v>
      </c>
      <c r="O1058" s="36" t="s">
        <v>2251</v>
      </c>
      <c r="P1058" s="340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</row>
    <row r="1059">
      <c r="A1059" s="23">
        <v>1056.0</v>
      </c>
      <c r="B1059" s="225">
        <v>46112.0</v>
      </c>
      <c r="C1059" s="26">
        <v>103.0</v>
      </c>
      <c r="D1059" s="28" t="s">
        <v>111</v>
      </c>
      <c r="E1059" s="28" t="s">
        <v>94</v>
      </c>
      <c r="F1059" s="28" t="s">
        <v>620</v>
      </c>
      <c r="G1059" s="28" t="s">
        <v>2219</v>
      </c>
      <c r="H1059" s="28" t="s">
        <v>87</v>
      </c>
      <c r="I1059" s="245" t="s">
        <v>2252</v>
      </c>
      <c r="J1059" s="245" t="s">
        <v>2253</v>
      </c>
      <c r="K1059" s="399" t="s">
        <v>2250</v>
      </c>
      <c r="L1059" s="28" t="s">
        <v>50</v>
      </c>
      <c r="M1059" s="226"/>
      <c r="N1059" s="33" t="s">
        <v>271</v>
      </c>
      <c r="O1059" s="36" t="s">
        <v>2251</v>
      </c>
      <c r="P1059" s="4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</row>
    <row r="1060">
      <c r="A1060" s="59">
        <v>1057.0</v>
      </c>
      <c r="B1060" s="225">
        <v>46112.0</v>
      </c>
      <c r="C1060" s="26">
        <v>103.0</v>
      </c>
      <c r="D1060" s="28" t="s">
        <v>111</v>
      </c>
      <c r="E1060" s="28" t="s">
        <v>94</v>
      </c>
      <c r="F1060" s="28" t="s">
        <v>620</v>
      </c>
      <c r="G1060" s="28" t="s">
        <v>2219</v>
      </c>
      <c r="H1060" s="28" t="s">
        <v>139</v>
      </c>
      <c r="I1060" s="245" t="s">
        <v>2254</v>
      </c>
      <c r="J1060" s="245" t="s">
        <v>2255</v>
      </c>
      <c r="K1060" s="399" t="s">
        <v>2250</v>
      </c>
      <c r="L1060" s="28" t="s">
        <v>76</v>
      </c>
      <c r="M1060" s="226"/>
      <c r="N1060" s="33" t="s">
        <v>271</v>
      </c>
      <c r="O1060" s="36" t="s">
        <v>2251</v>
      </c>
      <c r="P1060" s="4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</row>
    <row r="1061">
      <c r="A1061" s="23">
        <v>1058.0</v>
      </c>
      <c r="B1061" s="225">
        <v>46112.0</v>
      </c>
      <c r="C1061" s="26">
        <v>103.0</v>
      </c>
      <c r="D1061" s="28" t="s">
        <v>111</v>
      </c>
      <c r="E1061" s="28" t="s">
        <v>94</v>
      </c>
      <c r="F1061" s="28" t="s">
        <v>620</v>
      </c>
      <c r="G1061" s="28" t="s">
        <v>2219</v>
      </c>
      <c r="H1061" s="28" t="s">
        <v>139</v>
      </c>
      <c r="I1061" s="245" t="s">
        <v>2256</v>
      </c>
      <c r="J1061" s="245" t="s">
        <v>2257</v>
      </c>
      <c r="K1061" s="399" t="s">
        <v>2222</v>
      </c>
      <c r="L1061" s="28" t="s">
        <v>50</v>
      </c>
      <c r="M1061" s="226"/>
      <c r="N1061" s="33" t="s">
        <v>271</v>
      </c>
      <c r="O1061" s="36" t="s">
        <v>2251</v>
      </c>
      <c r="P1061" s="4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</row>
    <row r="1062">
      <c r="A1062" s="23">
        <v>1059.0</v>
      </c>
      <c r="B1062" s="225">
        <v>46112.0</v>
      </c>
      <c r="C1062" s="26">
        <v>103.0</v>
      </c>
      <c r="D1062" s="28" t="s">
        <v>111</v>
      </c>
      <c r="E1062" s="28" t="s">
        <v>94</v>
      </c>
      <c r="F1062" s="28" t="s">
        <v>620</v>
      </c>
      <c r="G1062" s="28" t="s">
        <v>2219</v>
      </c>
      <c r="H1062" s="28" t="s">
        <v>81</v>
      </c>
      <c r="I1062" s="245" t="s">
        <v>2258</v>
      </c>
      <c r="J1062" s="245" t="s">
        <v>2259</v>
      </c>
      <c r="K1062" s="399" t="s">
        <v>2250</v>
      </c>
      <c r="L1062" s="28" t="s">
        <v>50</v>
      </c>
      <c r="M1062" s="226"/>
      <c r="N1062" s="33" t="s">
        <v>271</v>
      </c>
      <c r="O1062" s="36" t="s">
        <v>2251</v>
      </c>
      <c r="P1062" s="4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</row>
    <row r="1063">
      <c r="A1063" s="23">
        <v>1060.0</v>
      </c>
      <c r="B1063" s="225">
        <v>46112.0</v>
      </c>
      <c r="C1063" s="26">
        <v>103.0</v>
      </c>
      <c r="D1063" s="28" t="s">
        <v>111</v>
      </c>
      <c r="E1063" s="28" t="s">
        <v>94</v>
      </c>
      <c r="F1063" s="28" t="s">
        <v>620</v>
      </c>
      <c r="G1063" s="28" t="s">
        <v>2219</v>
      </c>
      <c r="H1063" s="28" t="s">
        <v>81</v>
      </c>
      <c r="I1063" s="170" t="s">
        <v>1177</v>
      </c>
      <c r="J1063" s="245" t="s">
        <v>2260</v>
      </c>
      <c r="K1063" s="399" t="s">
        <v>2250</v>
      </c>
      <c r="L1063" s="28" t="s">
        <v>76</v>
      </c>
      <c r="M1063" s="226"/>
      <c r="N1063" s="33" t="s">
        <v>271</v>
      </c>
      <c r="O1063" s="36" t="s">
        <v>2251</v>
      </c>
      <c r="P1063" s="4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</row>
    <row r="1064">
      <c r="A1064" s="23">
        <v>1061.0</v>
      </c>
      <c r="B1064" s="225">
        <v>46112.0</v>
      </c>
      <c r="C1064" s="26">
        <v>103.0</v>
      </c>
      <c r="D1064" s="28" t="s">
        <v>111</v>
      </c>
      <c r="E1064" s="28" t="s">
        <v>94</v>
      </c>
      <c r="F1064" s="28" t="s">
        <v>620</v>
      </c>
      <c r="G1064" s="28" t="s">
        <v>2219</v>
      </c>
      <c r="H1064" s="28" t="s">
        <v>81</v>
      </c>
      <c r="I1064" s="245" t="s">
        <v>2261</v>
      </c>
      <c r="J1064" s="245" t="s">
        <v>2262</v>
      </c>
      <c r="K1064" s="399" t="s">
        <v>2250</v>
      </c>
      <c r="L1064" s="28" t="s">
        <v>76</v>
      </c>
      <c r="M1064" s="226"/>
      <c r="N1064" s="33" t="s">
        <v>271</v>
      </c>
      <c r="O1064" s="36" t="s">
        <v>2251</v>
      </c>
      <c r="P1064" s="4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</row>
    <row r="1065">
      <c r="A1065" s="59">
        <v>1062.0</v>
      </c>
      <c r="B1065" s="225">
        <v>46112.0</v>
      </c>
      <c r="C1065" s="26">
        <v>103.0</v>
      </c>
      <c r="D1065" s="28" t="s">
        <v>111</v>
      </c>
      <c r="E1065" s="28" t="s">
        <v>94</v>
      </c>
      <c r="F1065" s="28" t="s">
        <v>620</v>
      </c>
      <c r="G1065" s="28" t="s">
        <v>2219</v>
      </c>
      <c r="H1065" s="28" t="s">
        <v>81</v>
      </c>
      <c r="I1065" s="170" t="s">
        <v>1183</v>
      </c>
      <c r="J1065" s="170" t="s">
        <v>1184</v>
      </c>
      <c r="K1065" s="399" t="s">
        <v>2250</v>
      </c>
      <c r="L1065" s="28" t="s">
        <v>76</v>
      </c>
      <c r="M1065" s="226"/>
      <c r="N1065" s="33" t="s">
        <v>271</v>
      </c>
      <c r="O1065" s="36" t="s">
        <v>2251</v>
      </c>
      <c r="P1065" s="4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</row>
    <row r="1066">
      <c r="A1066" s="23">
        <v>1063.0</v>
      </c>
      <c r="B1066" s="225">
        <v>46112.0</v>
      </c>
      <c r="C1066" s="26">
        <v>103.0</v>
      </c>
      <c r="D1066" s="28" t="s">
        <v>111</v>
      </c>
      <c r="E1066" s="28" t="s">
        <v>94</v>
      </c>
      <c r="F1066" s="28" t="s">
        <v>620</v>
      </c>
      <c r="G1066" s="28" t="s">
        <v>2219</v>
      </c>
      <c r="H1066" s="28" t="s">
        <v>87</v>
      </c>
      <c r="I1066" s="170" t="s">
        <v>1187</v>
      </c>
      <c r="J1066" s="170" t="s">
        <v>1188</v>
      </c>
      <c r="K1066" s="399" t="s">
        <v>2250</v>
      </c>
      <c r="L1066" s="28" t="s">
        <v>50</v>
      </c>
      <c r="M1066" s="226"/>
      <c r="N1066" s="33" t="s">
        <v>271</v>
      </c>
      <c r="O1066" s="36" t="s">
        <v>2251</v>
      </c>
      <c r="P1066" s="4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</row>
    <row r="1067">
      <c r="A1067" s="23">
        <v>1064.0</v>
      </c>
      <c r="B1067" s="225">
        <v>46112.0</v>
      </c>
      <c r="C1067" s="26">
        <v>103.0</v>
      </c>
      <c r="D1067" s="28" t="s">
        <v>111</v>
      </c>
      <c r="E1067" s="28" t="s">
        <v>94</v>
      </c>
      <c r="F1067" s="28" t="s">
        <v>620</v>
      </c>
      <c r="G1067" s="28" t="s">
        <v>2219</v>
      </c>
      <c r="H1067" s="28" t="s">
        <v>81</v>
      </c>
      <c r="I1067" s="170" t="s">
        <v>1189</v>
      </c>
      <c r="J1067" s="170" t="s">
        <v>1190</v>
      </c>
      <c r="K1067" s="399" t="s">
        <v>2250</v>
      </c>
      <c r="L1067" s="28" t="s">
        <v>50</v>
      </c>
      <c r="M1067" s="226"/>
      <c r="N1067" s="33" t="s">
        <v>271</v>
      </c>
      <c r="O1067" s="36" t="s">
        <v>2251</v>
      </c>
      <c r="P1067" s="4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</row>
    <row r="1068">
      <c r="A1068" s="23">
        <v>1065.0</v>
      </c>
      <c r="B1068" s="225">
        <v>46112.0</v>
      </c>
      <c r="C1068" s="26">
        <v>103.0</v>
      </c>
      <c r="D1068" s="28" t="s">
        <v>111</v>
      </c>
      <c r="E1068" s="28" t="s">
        <v>94</v>
      </c>
      <c r="F1068" s="28" t="s">
        <v>620</v>
      </c>
      <c r="G1068" s="28" t="s">
        <v>2219</v>
      </c>
      <c r="H1068" s="28" t="s">
        <v>81</v>
      </c>
      <c r="I1068" s="245" t="s">
        <v>1191</v>
      </c>
      <c r="J1068" s="170" t="s">
        <v>1192</v>
      </c>
      <c r="K1068" s="399" t="s">
        <v>2250</v>
      </c>
      <c r="L1068" s="28" t="s">
        <v>50</v>
      </c>
      <c r="M1068" s="226"/>
      <c r="N1068" s="33" t="s">
        <v>271</v>
      </c>
      <c r="O1068" s="36" t="s">
        <v>2251</v>
      </c>
      <c r="P1068" s="4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</row>
    <row r="1069">
      <c r="A1069" s="23">
        <v>1066.0</v>
      </c>
      <c r="B1069" s="225">
        <v>46112.0</v>
      </c>
      <c r="C1069" s="26">
        <v>103.0</v>
      </c>
      <c r="D1069" s="28" t="s">
        <v>111</v>
      </c>
      <c r="E1069" s="28" t="s">
        <v>94</v>
      </c>
      <c r="F1069" s="28" t="s">
        <v>620</v>
      </c>
      <c r="G1069" s="28" t="s">
        <v>2219</v>
      </c>
      <c r="H1069" s="28" t="s">
        <v>75</v>
      </c>
      <c r="I1069" s="245" t="s">
        <v>2263</v>
      </c>
      <c r="J1069" s="245" t="s">
        <v>2264</v>
      </c>
      <c r="K1069" s="399" t="s">
        <v>2250</v>
      </c>
      <c r="L1069" s="28" t="s">
        <v>76</v>
      </c>
      <c r="M1069" s="226"/>
      <c r="N1069" s="33" t="s">
        <v>271</v>
      </c>
      <c r="O1069" s="36" t="s">
        <v>2251</v>
      </c>
      <c r="P1069" s="4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</row>
    <row r="1070">
      <c r="A1070" s="59">
        <v>1067.0</v>
      </c>
      <c r="B1070" s="225">
        <v>46112.0</v>
      </c>
      <c r="C1070" s="26">
        <v>103.0</v>
      </c>
      <c r="D1070" s="28" t="s">
        <v>111</v>
      </c>
      <c r="E1070" s="28" t="s">
        <v>94</v>
      </c>
      <c r="F1070" s="28" t="s">
        <v>620</v>
      </c>
      <c r="G1070" s="28" t="s">
        <v>2219</v>
      </c>
      <c r="H1070" s="28" t="s">
        <v>75</v>
      </c>
      <c r="I1070" s="245" t="s">
        <v>2265</v>
      </c>
      <c r="J1070" s="245" t="s">
        <v>2266</v>
      </c>
      <c r="K1070" s="399" t="s">
        <v>2250</v>
      </c>
      <c r="L1070" s="28" t="s">
        <v>76</v>
      </c>
      <c r="M1070" s="226"/>
      <c r="N1070" s="33" t="s">
        <v>271</v>
      </c>
      <c r="O1070" s="36" t="s">
        <v>2251</v>
      </c>
      <c r="P1070" s="4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</row>
    <row r="1071">
      <c r="A1071" s="23">
        <v>1068.0</v>
      </c>
      <c r="B1071" s="225">
        <v>46112.0</v>
      </c>
      <c r="C1071" s="26">
        <v>103.0</v>
      </c>
      <c r="D1071" s="28" t="s">
        <v>111</v>
      </c>
      <c r="E1071" s="28" t="s">
        <v>94</v>
      </c>
      <c r="F1071" s="28" t="s">
        <v>620</v>
      </c>
      <c r="G1071" s="28" t="s">
        <v>2242</v>
      </c>
      <c r="H1071" s="28" t="s">
        <v>75</v>
      </c>
      <c r="I1071" s="245" t="s">
        <v>627</v>
      </c>
      <c r="J1071" s="245" t="s">
        <v>601</v>
      </c>
      <c r="K1071" s="399" t="s">
        <v>2250</v>
      </c>
      <c r="L1071" s="28" t="s">
        <v>76</v>
      </c>
      <c r="M1071" s="226"/>
      <c r="N1071" s="33" t="s">
        <v>271</v>
      </c>
      <c r="O1071" s="36" t="s">
        <v>2251</v>
      </c>
      <c r="P1071" s="4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</row>
    <row r="1072">
      <c r="A1072" s="23">
        <v>1069.0</v>
      </c>
      <c r="B1072" s="225">
        <v>46112.0</v>
      </c>
      <c r="C1072" s="26">
        <v>103.0</v>
      </c>
      <c r="D1072" s="28" t="s">
        <v>111</v>
      </c>
      <c r="E1072" s="28" t="s">
        <v>94</v>
      </c>
      <c r="F1072" s="28" t="s">
        <v>620</v>
      </c>
      <c r="G1072" s="28" t="s">
        <v>2242</v>
      </c>
      <c r="H1072" s="28" t="s">
        <v>75</v>
      </c>
      <c r="I1072" s="245" t="s">
        <v>630</v>
      </c>
      <c r="J1072" s="245" t="s">
        <v>614</v>
      </c>
      <c r="K1072" s="399" t="s">
        <v>2250</v>
      </c>
      <c r="L1072" s="28" t="s">
        <v>76</v>
      </c>
      <c r="M1072" s="226"/>
      <c r="N1072" s="33" t="s">
        <v>271</v>
      </c>
      <c r="O1072" s="36" t="s">
        <v>2251</v>
      </c>
      <c r="P1072" s="4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</row>
    <row r="1073">
      <c r="A1073" s="23">
        <v>1070.0</v>
      </c>
      <c r="B1073" s="225">
        <v>46112.0</v>
      </c>
      <c r="C1073" s="26">
        <v>103.0</v>
      </c>
      <c r="D1073" s="28" t="s">
        <v>111</v>
      </c>
      <c r="E1073" s="28" t="s">
        <v>94</v>
      </c>
      <c r="F1073" s="28" t="s">
        <v>620</v>
      </c>
      <c r="G1073" s="28" t="s">
        <v>2242</v>
      </c>
      <c r="H1073" s="28" t="s">
        <v>75</v>
      </c>
      <c r="I1073" s="245" t="s">
        <v>632</v>
      </c>
      <c r="J1073" s="245" t="s">
        <v>617</v>
      </c>
      <c r="K1073" s="399" t="s">
        <v>2250</v>
      </c>
      <c r="L1073" s="28" t="s">
        <v>76</v>
      </c>
      <c r="M1073" s="226"/>
      <c r="N1073" s="33" t="s">
        <v>271</v>
      </c>
      <c r="O1073" s="36" t="s">
        <v>2251</v>
      </c>
      <c r="P1073" s="4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</row>
    <row r="1074">
      <c r="A1074" s="23">
        <v>1071.0</v>
      </c>
      <c r="B1074" s="225">
        <v>46112.0</v>
      </c>
      <c r="C1074" s="26">
        <v>103.0</v>
      </c>
      <c r="D1074" s="28" t="s">
        <v>111</v>
      </c>
      <c r="E1074" s="28" t="s">
        <v>94</v>
      </c>
      <c r="F1074" s="28" t="s">
        <v>620</v>
      </c>
      <c r="G1074" s="28" t="s">
        <v>2242</v>
      </c>
      <c r="H1074" s="28" t="s">
        <v>139</v>
      </c>
      <c r="I1074" s="245" t="s">
        <v>2267</v>
      </c>
      <c r="J1074" s="245" t="s">
        <v>2268</v>
      </c>
      <c r="K1074" s="399" t="s">
        <v>2222</v>
      </c>
      <c r="L1074" s="28" t="s">
        <v>50</v>
      </c>
      <c r="M1074" s="226"/>
      <c r="N1074" s="33" t="s">
        <v>271</v>
      </c>
      <c r="O1074" s="36" t="s">
        <v>2251</v>
      </c>
      <c r="P1074" s="4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</row>
    <row r="1075">
      <c r="A1075" s="59">
        <v>1072.0</v>
      </c>
      <c r="B1075" s="225">
        <v>46112.0</v>
      </c>
      <c r="C1075" s="26">
        <v>103.0</v>
      </c>
      <c r="D1075" s="28" t="s">
        <v>111</v>
      </c>
      <c r="E1075" s="28" t="s">
        <v>94</v>
      </c>
      <c r="F1075" s="28" t="s">
        <v>620</v>
      </c>
      <c r="G1075" s="28" t="s">
        <v>2242</v>
      </c>
      <c r="H1075" s="28" t="s">
        <v>139</v>
      </c>
      <c r="I1075" s="245" t="s">
        <v>2269</v>
      </c>
      <c r="J1075" s="396" t="s">
        <v>2270</v>
      </c>
      <c r="K1075" s="399" t="s">
        <v>2222</v>
      </c>
      <c r="L1075" s="28" t="s">
        <v>50</v>
      </c>
      <c r="M1075" s="226"/>
      <c r="N1075" s="33" t="s">
        <v>271</v>
      </c>
      <c r="O1075" s="36" t="s">
        <v>2251</v>
      </c>
      <c r="P1075" s="4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</row>
    <row r="1076">
      <c r="A1076" s="23">
        <v>1073.0</v>
      </c>
      <c r="B1076" s="225">
        <v>46112.0</v>
      </c>
      <c r="C1076" s="26">
        <v>103.0</v>
      </c>
      <c r="D1076" s="28" t="s">
        <v>111</v>
      </c>
      <c r="E1076" s="28" t="s">
        <v>94</v>
      </c>
      <c r="F1076" s="28" t="s">
        <v>620</v>
      </c>
      <c r="G1076" s="28" t="s">
        <v>2242</v>
      </c>
      <c r="H1076" s="28" t="s">
        <v>87</v>
      </c>
      <c r="I1076" s="435" t="s">
        <v>2271</v>
      </c>
      <c r="J1076" s="245" t="s">
        <v>885</v>
      </c>
      <c r="K1076" s="436">
        <v>46122.0</v>
      </c>
      <c r="L1076" s="28" t="s">
        <v>50</v>
      </c>
      <c r="M1076" s="226"/>
      <c r="N1076" s="33" t="s">
        <v>271</v>
      </c>
      <c r="O1076" s="36" t="s">
        <v>2251</v>
      </c>
      <c r="P1076" s="4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</row>
    <row r="1077">
      <c r="A1077" s="23">
        <v>1074.0</v>
      </c>
      <c r="B1077" s="225">
        <v>46112.0</v>
      </c>
      <c r="C1077" s="26">
        <v>103.0</v>
      </c>
      <c r="D1077" s="28" t="s">
        <v>111</v>
      </c>
      <c r="E1077" s="28" t="s">
        <v>94</v>
      </c>
      <c r="F1077" s="28" t="s">
        <v>620</v>
      </c>
      <c r="G1077" s="28" t="s">
        <v>2242</v>
      </c>
      <c r="H1077" s="28" t="s">
        <v>81</v>
      </c>
      <c r="I1077" s="170" t="s">
        <v>1177</v>
      </c>
      <c r="J1077" s="245" t="s">
        <v>2260</v>
      </c>
      <c r="K1077" s="399" t="s">
        <v>2250</v>
      </c>
      <c r="L1077" s="28" t="s">
        <v>76</v>
      </c>
      <c r="M1077" s="226"/>
      <c r="N1077" s="33" t="s">
        <v>271</v>
      </c>
      <c r="O1077" s="36" t="s">
        <v>2251</v>
      </c>
      <c r="P1077" s="4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</row>
    <row r="1078">
      <c r="A1078" s="23">
        <v>1075.0</v>
      </c>
      <c r="B1078" s="225">
        <v>46112.0</v>
      </c>
      <c r="C1078" s="26">
        <v>103.0</v>
      </c>
      <c r="D1078" s="28" t="s">
        <v>111</v>
      </c>
      <c r="E1078" s="28" t="s">
        <v>94</v>
      </c>
      <c r="F1078" s="28" t="s">
        <v>620</v>
      </c>
      <c r="G1078" s="28" t="s">
        <v>2242</v>
      </c>
      <c r="H1078" s="28" t="s">
        <v>81</v>
      </c>
      <c r="I1078" s="170" t="s">
        <v>2272</v>
      </c>
      <c r="J1078" s="170" t="s">
        <v>1184</v>
      </c>
      <c r="K1078" s="399" t="s">
        <v>2250</v>
      </c>
      <c r="L1078" s="28" t="s">
        <v>76</v>
      </c>
      <c r="M1078" s="226"/>
      <c r="N1078" s="33" t="s">
        <v>271</v>
      </c>
      <c r="O1078" s="36" t="s">
        <v>2251</v>
      </c>
      <c r="P1078" s="4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</row>
    <row r="1079">
      <c r="A1079" s="23">
        <v>1076.0</v>
      </c>
      <c r="B1079" s="225">
        <v>46112.0</v>
      </c>
      <c r="C1079" s="26">
        <v>103.0</v>
      </c>
      <c r="D1079" s="28" t="s">
        <v>111</v>
      </c>
      <c r="E1079" s="28" t="s">
        <v>94</v>
      </c>
      <c r="F1079" s="28" t="s">
        <v>620</v>
      </c>
      <c r="G1079" s="28" t="s">
        <v>2242</v>
      </c>
      <c r="H1079" s="28" t="s">
        <v>87</v>
      </c>
      <c r="I1079" s="170" t="s">
        <v>1187</v>
      </c>
      <c r="J1079" s="170" t="s">
        <v>1188</v>
      </c>
      <c r="K1079" s="399" t="s">
        <v>2250</v>
      </c>
      <c r="L1079" s="28" t="s">
        <v>50</v>
      </c>
      <c r="M1079" s="226"/>
      <c r="N1079" s="33" t="s">
        <v>271</v>
      </c>
      <c r="O1079" s="36" t="s">
        <v>2251</v>
      </c>
      <c r="P1079" s="4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</row>
    <row r="1080">
      <c r="A1080" s="59">
        <v>1077.0</v>
      </c>
      <c r="B1080" s="225">
        <v>46112.0</v>
      </c>
      <c r="C1080" s="26">
        <v>103.0</v>
      </c>
      <c r="D1080" s="28" t="s">
        <v>111</v>
      </c>
      <c r="E1080" s="28" t="s">
        <v>94</v>
      </c>
      <c r="F1080" s="28" t="s">
        <v>620</v>
      </c>
      <c r="G1080" s="28" t="s">
        <v>2242</v>
      </c>
      <c r="H1080" s="28" t="s">
        <v>81</v>
      </c>
      <c r="I1080" s="170" t="s">
        <v>1189</v>
      </c>
      <c r="J1080" s="170" t="s">
        <v>1190</v>
      </c>
      <c r="K1080" s="399" t="s">
        <v>2250</v>
      </c>
      <c r="L1080" s="28" t="s">
        <v>50</v>
      </c>
      <c r="M1080" s="226"/>
      <c r="N1080" s="33" t="s">
        <v>271</v>
      </c>
      <c r="O1080" s="36" t="s">
        <v>2251</v>
      </c>
      <c r="P1080" s="4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</row>
    <row r="1081">
      <c r="A1081" s="23">
        <v>1078.0</v>
      </c>
      <c r="B1081" s="225">
        <v>46112.0</v>
      </c>
      <c r="C1081" s="26">
        <v>103.0</v>
      </c>
      <c r="D1081" s="28" t="s">
        <v>111</v>
      </c>
      <c r="E1081" s="28" t="s">
        <v>94</v>
      </c>
      <c r="F1081" s="28" t="s">
        <v>620</v>
      </c>
      <c r="G1081" s="28" t="s">
        <v>2242</v>
      </c>
      <c r="H1081" s="28" t="s">
        <v>81</v>
      </c>
      <c r="I1081" s="245" t="s">
        <v>1191</v>
      </c>
      <c r="J1081" s="170" t="s">
        <v>1192</v>
      </c>
      <c r="K1081" s="399" t="s">
        <v>2250</v>
      </c>
      <c r="L1081" s="28" t="s">
        <v>50</v>
      </c>
      <c r="M1081" s="226"/>
      <c r="N1081" s="33" t="s">
        <v>271</v>
      </c>
      <c r="O1081" s="36" t="s">
        <v>2251</v>
      </c>
      <c r="P1081" s="4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</row>
    <row r="1082">
      <c r="A1082" s="23">
        <v>1079.0</v>
      </c>
      <c r="B1082" s="225">
        <v>46112.0</v>
      </c>
      <c r="C1082" s="26">
        <v>103.0</v>
      </c>
      <c r="D1082" s="28" t="s">
        <v>111</v>
      </c>
      <c r="E1082" s="28" t="s">
        <v>94</v>
      </c>
      <c r="F1082" s="28" t="s">
        <v>620</v>
      </c>
      <c r="G1082" s="28" t="s">
        <v>2242</v>
      </c>
      <c r="H1082" s="28" t="s">
        <v>75</v>
      </c>
      <c r="I1082" s="245" t="s">
        <v>2263</v>
      </c>
      <c r="J1082" s="245" t="s">
        <v>2264</v>
      </c>
      <c r="K1082" s="399" t="s">
        <v>2250</v>
      </c>
      <c r="L1082" s="28" t="s">
        <v>76</v>
      </c>
      <c r="M1082" s="226"/>
      <c r="N1082" s="33" t="s">
        <v>271</v>
      </c>
      <c r="O1082" s="36" t="s">
        <v>2251</v>
      </c>
      <c r="P1082" s="4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</row>
    <row r="1083">
      <c r="A1083" s="23">
        <v>1080.0</v>
      </c>
      <c r="B1083" s="225">
        <v>46112.0</v>
      </c>
      <c r="C1083" s="26">
        <v>103.0</v>
      </c>
      <c r="D1083" s="28" t="s">
        <v>111</v>
      </c>
      <c r="E1083" s="28" t="s">
        <v>94</v>
      </c>
      <c r="F1083" s="28" t="s">
        <v>620</v>
      </c>
      <c r="G1083" s="28" t="s">
        <v>2242</v>
      </c>
      <c r="H1083" s="28" t="s">
        <v>75</v>
      </c>
      <c r="I1083" s="245" t="s">
        <v>2265</v>
      </c>
      <c r="J1083" s="245" t="s">
        <v>2266</v>
      </c>
      <c r="K1083" s="399" t="s">
        <v>2250</v>
      </c>
      <c r="L1083" s="28" t="s">
        <v>76</v>
      </c>
      <c r="M1083" s="226"/>
      <c r="N1083" s="33" t="s">
        <v>271</v>
      </c>
      <c r="O1083" s="36" t="s">
        <v>2251</v>
      </c>
      <c r="P1083" s="4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</row>
    <row r="1084">
      <c r="A1084" s="23">
        <v>1081.0</v>
      </c>
      <c r="B1084" s="225">
        <v>46112.0</v>
      </c>
      <c r="C1084" s="26">
        <v>104.0</v>
      </c>
      <c r="D1084" s="28" t="s">
        <v>39</v>
      </c>
      <c r="E1084" s="28" t="s">
        <v>94</v>
      </c>
      <c r="F1084" s="28" t="s">
        <v>620</v>
      </c>
      <c r="G1084" s="28" t="s">
        <v>2219</v>
      </c>
      <c r="H1084" s="28" t="s">
        <v>207</v>
      </c>
      <c r="I1084" s="245" t="s">
        <v>1685</v>
      </c>
      <c r="J1084" s="245" t="s">
        <v>1686</v>
      </c>
      <c r="K1084" s="240" t="s">
        <v>2250</v>
      </c>
      <c r="L1084" s="28" t="s">
        <v>50</v>
      </c>
      <c r="M1084" s="226"/>
      <c r="N1084" s="33" t="s">
        <v>271</v>
      </c>
      <c r="O1084" s="36" t="s">
        <v>2273</v>
      </c>
      <c r="P1084" s="4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</row>
    <row r="1085">
      <c r="A1085" s="59">
        <v>1082.0</v>
      </c>
      <c r="B1085" s="225">
        <v>46112.0</v>
      </c>
      <c r="C1085" s="26">
        <v>104.0</v>
      </c>
      <c r="D1085" s="28" t="s">
        <v>39</v>
      </c>
      <c r="E1085" s="28" t="s">
        <v>94</v>
      </c>
      <c r="F1085" s="28" t="s">
        <v>620</v>
      </c>
      <c r="G1085" s="28" t="s">
        <v>2219</v>
      </c>
      <c r="H1085" s="28" t="s">
        <v>81</v>
      </c>
      <c r="I1085" s="245" t="s">
        <v>1698</v>
      </c>
      <c r="J1085" s="245" t="s">
        <v>1691</v>
      </c>
      <c r="K1085" s="240" t="s">
        <v>2250</v>
      </c>
      <c r="L1085" s="28" t="s">
        <v>50</v>
      </c>
      <c r="M1085" s="226"/>
      <c r="N1085" s="33" t="s">
        <v>271</v>
      </c>
      <c r="O1085" s="36" t="s">
        <v>2273</v>
      </c>
      <c r="P1085" s="4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</row>
    <row r="1086">
      <c r="A1086" s="23">
        <v>1083.0</v>
      </c>
      <c r="B1086" s="225">
        <v>46112.0</v>
      </c>
      <c r="C1086" s="26">
        <v>104.0</v>
      </c>
      <c r="D1086" s="28" t="s">
        <v>39</v>
      </c>
      <c r="E1086" s="28" t="s">
        <v>94</v>
      </c>
      <c r="F1086" s="28" t="s">
        <v>620</v>
      </c>
      <c r="G1086" s="28" t="s">
        <v>2219</v>
      </c>
      <c r="H1086" s="28" t="s">
        <v>75</v>
      </c>
      <c r="I1086" s="245" t="s">
        <v>2274</v>
      </c>
      <c r="J1086" s="245" t="s">
        <v>2211</v>
      </c>
      <c r="K1086" s="240" t="s">
        <v>2250</v>
      </c>
      <c r="L1086" s="28" t="s">
        <v>50</v>
      </c>
      <c r="M1086" s="226"/>
      <c r="N1086" s="33" t="s">
        <v>271</v>
      </c>
      <c r="O1086" s="36" t="s">
        <v>2273</v>
      </c>
      <c r="P1086" s="4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</row>
    <row r="1087">
      <c r="A1087" s="23">
        <v>1084.0</v>
      </c>
      <c r="B1087" s="225">
        <v>46112.0</v>
      </c>
      <c r="C1087" s="26">
        <v>104.0</v>
      </c>
      <c r="D1087" s="28" t="s">
        <v>39</v>
      </c>
      <c r="E1087" s="28" t="s">
        <v>94</v>
      </c>
      <c r="F1087" s="28" t="s">
        <v>620</v>
      </c>
      <c r="G1087" s="28" t="s">
        <v>2219</v>
      </c>
      <c r="H1087" s="28" t="s">
        <v>207</v>
      </c>
      <c r="I1087" s="245" t="s">
        <v>2275</v>
      </c>
      <c r="J1087" s="245" t="s">
        <v>2276</v>
      </c>
      <c r="K1087" s="240" t="s">
        <v>2250</v>
      </c>
      <c r="L1087" s="28" t="s">
        <v>50</v>
      </c>
      <c r="M1087" s="226"/>
      <c r="N1087" s="33" t="s">
        <v>271</v>
      </c>
      <c r="O1087" s="36" t="s">
        <v>2273</v>
      </c>
      <c r="P1087" s="4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</row>
    <row r="1088">
      <c r="A1088" s="23">
        <v>1085.0</v>
      </c>
      <c r="B1088" s="225">
        <v>46112.0</v>
      </c>
      <c r="C1088" s="26">
        <v>104.0</v>
      </c>
      <c r="D1088" s="28" t="s">
        <v>39</v>
      </c>
      <c r="E1088" s="28" t="s">
        <v>94</v>
      </c>
      <c r="F1088" s="28" t="s">
        <v>620</v>
      </c>
      <c r="G1088" s="28" t="s">
        <v>2219</v>
      </c>
      <c r="H1088" s="28" t="s">
        <v>207</v>
      </c>
      <c r="I1088" s="245" t="s">
        <v>1708</v>
      </c>
      <c r="J1088" s="245" t="s">
        <v>1709</v>
      </c>
      <c r="K1088" s="240" t="s">
        <v>2250</v>
      </c>
      <c r="L1088" s="28" t="s">
        <v>50</v>
      </c>
      <c r="M1088" s="226"/>
      <c r="N1088" s="33" t="s">
        <v>271</v>
      </c>
      <c r="O1088" s="36" t="s">
        <v>2273</v>
      </c>
      <c r="P1088" s="4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</row>
    <row r="1089">
      <c r="A1089" s="23">
        <v>1086.0</v>
      </c>
      <c r="B1089" s="225">
        <v>46112.0</v>
      </c>
      <c r="C1089" s="26">
        <v>104.0</v>
      </c>
      <c r="D1089" s="28" t="s">
        <v>39</v>
      </c>
      <c r="E1089" s="28" t="s">
        <v>94</v>
      </c>
      <c r="F1089" s="28" t="s">
        <v>620</v>
      </c>
      <c r="G1089" s="28" t="s">
        <v>2219</v>
      </c>
      <c r="H1089" s="28" t="s">
        <v>207</v>
      </c>
      <c r="I1089" s="245" t="s">
        <v>2277</v>
      </c>
      <c r="J1089" s="245" t="s">
        <v>1696</v>
      </c>
      <c r="K1089" s="240" t="s">
        <v>2250</v>
      </c>
      <c r="L1089" s="28" t="s">
        <v>50</v>
      </c>
      <c r="M1089" s="226"/>
      <c r="N1089" s="33" t="s">
        <v>271</v>
      </c>
      <c r="O1089" s="36" t="s">
        <v>2273</v>
      </c>
      <c r="P1089" s="4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</row>
    <row r="1090">
      <c r="A1090" s="59">
        <v>1087.0</v>
      </c>
      <c r="B1090" s="225">
        <v>46112.0</v>
      </c>
      <c r="C1090" s="26">
        <v>104.0</v>
      </c>
      <c r="D1090" s="28" t="s">
        <v>39</v>
      </c>
      <c r="E1090" s="28" t="s">
        <v>94</v>
      </c>
      <c r="F1090" s="28" t="s">
        <v>620</v>
      </c>
      <c r="G1090" s="28" t="s">
        <v>2219</v>
      </c>
      <c r="H1090" s="28" t="s">
        <v>87</v>
      </c>
      <c r="I1090" s="437" t="s">
        <v>2278</v>
      </c>
      <c r="J1090" s="245" t="s">
        <v>885</v>
      </c>
      <c r="K1090" s="240" t="s">
        <v>2250</v>
      </c>
      <c r="L1090" s="28" t="s">
        <v>50</v>
      </c>
      <c r="M1090" s="226"/>
      <c r="N1090" s="33" t="s">
        <v>271</v>
      </c>
      <c r="O1090" s="36" t="s">
        <v>2273</v>
      </c>
      <c r="P1090" s="4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</row>
    <row r="1091">
      <c r="A1091" s="23">
        <v>1088.0</v>
      </c>
      <c r="B1091" s="225">
        <v>46112.0</v>
      </c>
      <c r="C1091" s="26">
        <v>104.0</v>
      </c>
      <c r="D1091" s="28" t="s">
        <v>39</v>
      </c>
      <c r="E1091" s="28" t="s">
        <v>94</v>
      </c>
      <c r="F1091" s="28" t="s">
        <v>620</v>
      </c>
      <c r="G1091" s="28" t="s">
        <v>2219</v>
      </c>
      <c r="H1091" s="28" t="s">
        <v>207</v>
      </c>
      <c r="I1091" s="430" t="s">
        <v>2279</v>
      </c>
      <c r="J1091" s="245" t="s">
        <v>2280</v>
      </c>
      <c r="K1091" s="240" t="s">
        <v>2250</v>
      </c>
      <c r="L1091" s="28" t="s">
        <v>50</v>
      </c>
      <c r="M1091" s="226"/>
      <c r="N1091" s="33" t="s">
        <v>271</v>
      </c>
      <c r="O1091" s="36" t="s">
        <v>2273</v>
      </c>
      <c r="P1091" s="4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</row>
    <row r="1092">
      <c r="A1092" s="23">
        <v>1089.0</v>
      </c>
      <c r="B1092" s="225">
        <v>46112.0</v>
      </c>
      <c r="C1092" s="26">
        <v>105.0</v>
      </c>
      <c r="D1092" s="28" t="s">
        <v>111</v>
      </c>
      <c r="E1092" s="28" t="s">
        <v>94</v>
      </c>
      <c r="F1092" s="28" t="s">
        <v>369</v>
      </c>
      <c r="G1092" s="28" t="s">
        <v>369</v>
      </c>
      <c r="H1092" s="28" t="s">
        <v>81</v>
      </c>
      <c r="I1092" s="430" t="s">
        <v>2281</v>
      </c>
      <c r="J1092" s="170" t="s">
        <v>2282</v>
      </c>
      <c r="K1092" s="240" t="s">
        <v>2250</v>
      </c>
      <c r="L1092" s="28" t="s">
        <v>50</v>
      </c>
      <c r="M1092" s="226"/>
      <c r="N1092" s="33" t="s">
        <v>271</v>
      </c>
      <c r="O1092" s="36" t="s">
        <v>215</v>
      </c>
      <c r="P1092" s="340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</row>
    <row r="1093">
      <c r="A1093" s="23">
        <v>1090.0</v>
      </c>
      <c r="B1093" s="225">
        <v>46112.0</v>
      </c>
      <c r="C1093" s="26">
        <v>105.0</v>
      </c>
      <c r="D1093" s="28" t="s">
        <v>111</v>
      </c>
      <c r="E1093" s="28" t="s">
        <v>94</v>
      </c>
      <c r="F1093" s="28" t="s">
        <v>369</v>
      </c>
      <c r="G1093" s="28" t="s">
        <v>369</v>
      </c>
      <c r="H1093" s="28" t="s">
        <v>81</v>
      </c>
      <c r="I1093" s="245" t="s">
        <v>2283</v>
      </c>
      <c r="J1093" s="245" t="s">
        <v>2284</v>
      </c>
      <c r="K1093" s="240" t="s">
        <v>2250</v>
      </c>
      <c r="L1093" s="28" t="s">
        <v>50</v>
      </c>
      <c r="M1093" s="226"/>
      <c r="N1093" s="33" t="s">
        <v>271</v>
      </c>
      <c r="O1093" s="36" t="s">
        <v>215</v>
      </c>
      <c r="P1093" s="4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</row>
    <row r="1094">
      <c r="A1094" s="23">
        <v>1091.0</v>
      </c>
      <c r="B1094" s="225">
        <v>46112.0</v>
      </c>
      <c r="C1094" s="26">
        <v>105.0</v>
      </c>
      <c r="D1094" s="28" t="s">
        <v>111</v>
      </c>
      <c r="E1094" s="28" t="s">
        <v>94</v>
      </c>
      <c r="F1094" s="28" t="s">
        <v>369</v>
      </c>
      <c r="G1094" s="28" t="s">
        <v>369</v>
      </c>
      <c r="H1094" s="28" t="s">
        <v>81</v>
      </c>
      <c r="I1094" s="245" t="s">
        <v>2285</v>
      </c>
      <c r="J1094" s="245" t="s">
        <v>2286</v>
      </c>
      <c r="K1094" s="240" t="s">
        <v>2250</v>
      </c>
      <c r="L1094" s="28" t="s">
        <v>76</v>
      </c>
      <c r="M1094" s="226"/>
      <c r="N1094" s="33" t="s">
        <v>271</v>
      </c>
      <c r="O1094" s="36" t="s">
        <v>215</v>
      </c>
      <c r="P1094" s="4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</row>
    <row r="1095">
      <c r="A1095" s="59">
        <v>1092.0</v>
      </c>
      <c r="B1095" s="225">
        <v>46112.0</v>
      </c>
      <c r="C1095" s="26">
        <v>105.0</v>
      </c>
      <c r="D1095" s="28" t="s">
        <v>111</v>
      </c>
      <c r="E1095" s="28" t="s">
        <v>94</v>
      </c>
      <c r="F1095" s="28" t="s">
        <v>369</v>
      </c>
      <c r="G1095" s="28" t="s">
        <v>369</v>
      </c>
      <c r="H1095" s="28" t="s">
        <v>81</v>
      </c>
      <c r="I1095" s="170" t="s">
        <v>1177</v>
      </c>
      <c r="J1095" s="170" t="s">
        <v>2287</v>
      </c>
      <c r="K1095" s="240" t="s">
        <v>2250</v>
      </c>
      <c r="L1095" s="28" t="s">
        <v>76</v>
      </c>
      <c r="M1095" s="226"/>
      <c r="N1095" s="33" t="s">
        <v>271</v>
      </c>
      <c r="O1095" s="36" t="s">
        <v>215</v>
      </c>
      <c r="P1095" s="4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</row>
    <row r="1096">
      <c r="A1096" s="23">
        <v>1093.0</v>
      </c>
      <c r="B1096" s="225">
        <v>46112.0</v>
      </c>
      <c r="C1096" s="26">
        <v>105.0</v>
      </c>
      <c r="D1096" s="28" t="s">
        <v>111</v>
      </c>
      <c r="E1096" s="28" t="s">
        <v>94</v>
      </c>
      <c r="F1096" s="28" t="s">
        <v>369</v>
      </c>
      <c r="G1096" s="28" t="s">
        <v>369</v>
      </c>
      <c r="H1096" s="28" t="s">
        <v>75</v>
      </c>
      <c r="I1096" s="170" t="s">
        <v>2288</v>
      </c>
      <c r="J1096" s="170" t="s">
        <v>2289</v>
      </c>
      <c r="K1096" s="240" t="s">
        <v>2250</v>
      </c>
      <c r="L1096" s="28" t="s">
        <v>50</v>
      </c>
      <c r="M1096" s="226"/>
      <c r="N1096" s="33" t="s">
        <v>271</v>
      </c>
      <c r="O1096" s="36" t="s">
        <v>215</v>
      </c>
      <c r="P1096" s="4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</row>
    <row r="1097">
      <c r="A1097" s="23">
        <v>1094.0</v>
      </c>
      <c r="B1097" s="225">
        <v>46112.0</v>
      </c>
      <c r="C1097" s="26">
        <v>105.0</v>
      </c>
      <c r="D1097" s="28" t="s">
        <v>111</v>
      </c>
      <c r="E1097" s="28" t="s">
        <v>94</v>
      </c>
      <c r="F1097" s="28" t="s">
        <v>369</v>
      </c>
      <c r="G1097" s="28" t="s">
        <v>369</v>
      </c>
      <c r="H1097" s="28" t="s">
        <v>139</v>
      </c>
      <c r="I1097" s="33" t="s">
        <v>2290</v>
      </c>
      <c r="J1097" s="170" t="s">
        <v>2291</v>
      </c>
      <c r="K1097" s="240" t="s">
        <v>2250</v>
      </c>
      <c r="L1097" s="28" t="s">
        <v>50</v>
      </c>
      <c r="M1097" s="226"/>
      <c r="N1097" s="33" t="s">
        <v>271</v>
      </c>
      <c r="O1097" s="36" t="s">
        <v>215</v>
      </c>
      <c r="P1097" s="4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</row>
    <row r="1098">
      <c r="A1098" s="23">
        <v>1095.0</v>
      </c>
      <c r="B1098" s="225">
        <v>46112.0</v>
      </c>
      <c r="C1098" s="26">
        <v>105.0</v>
      </c>
      <c r="D1098" s="28" t="s">
        <v>111</v>
      </c>
      <c r="E1098" s="28" t="s">
        <v>94</v>
      </c>
      <c r="F1098" s="28" t="s">
        <v>369</v>
      </c>
      <c r="G1098" s="28" t="s">
        <v>369</v>
      </c>
      <c r="H1098" s="28" t="s">
        <v>139</v>
      </c>
      <c r="I1098" s="170" t="s">
        <v>2292</v>
      </c>
      <c r="J1098" s="170" t="s">
        <v>1180</v>
      </c>
      <c r="K1098" s="240" t="s">
        <v>2250</v>
      </c>
      <c r="L1098" s="28" t="s">
        <v>50</v>
      </c>
      <c r="M1098" s="226"/>
      <c r="N1098" s="33" t="s">
        <v>271</v>
      </c>
      <c r="O1098" s="36" t="s">
        <v>215</v>
      </c>
      <c r="P1098" s="4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</row>
    <row r="1099">
      <c r="A1099" s="23">
        <v>1096.0</v>
      </c>
      <c r="B1099" s="225">
        <v>46112.0</v>
      </c>
      <c r="C1099" s="26">
        <v>105.0</v>
      </c>
      <c r="D1099" s="28" t="s">
        <v>111</v>
      </c>
      <c r="E1099" s="28" t="s">
        <v>94</v>
      </c>
      <c r="F1099" s="28" t="s">
        <v>369</v>
      </c>
      <c r="G1099" s="28" t="s">
        <v>369</v>
      </c>
      <c r="H1099" s="28" t="s">
        <v>81</v>
      </c>
      <c r="I1099" s="245" t="s">
        <v>2293</v>
      </c>
      <c r="J1099" s="245" t="s">
        <v>1691</v>
      </c>
      <c r="K1099" s="240" t="s">
        <v>2250</v>
      </c>
      <c r="L1099" s="28" t="s">
        <v>50</v>
      </c>
      <c r="M1099" s="226"/>
      <c r="N1099" s="33" t="s">
        <v>271</v>
      </c>
      <c r="O1099" s="36" t="s">
        <v>215</v>
      </c>
      <c r="P1099" s="4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</row>
    <row r="1100">
      <c r="A1100" s="59">
        <v>1097.0</v>
      </c>
      <c r="B1100" s="225">
        <v>46112.0</v>
      </c>
      <c r="C1100" s="26">
        <v>105.0</v>
      </c>
      <c r="D1100" s="28" t="s">
        <v>111</v>
      </c>
      <c r="E1100" s="28" t="s">
        <v>94</v>
      </c>
      <c r="F1100" s="28" t="s">
        <v>369</v>
      </c>
      <c r="G1100" s="28" t="s">
        <v>369</v>
      </c>
      <c r="H1100" s="28" t="s">
        <v>87</v>
      </c>
      <c r="I1100" s="33" t="s">
        <v>2294</v>
      </c>
      <c r="J1100" s="245" t="s">
        <v>1188</v>
      </c>
      <c r="K1100" s="240" t="s">
        <v>2250</v>
      </c>
      <c r="L1100" s="28" t="s">
        <v>50</v>
      </c>
      <c r="M1100" s="226"/>
      <c r="N1100" s="33" t="s">
        <v>271</v>
      </c>
      <c r="O1100" s="36" t="s">
        <v>215</v>
      </c>
      <c r="P1100" s="4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</row>
    <row r="1101">
      <c r="A1101" s="23">
        <v>1098.0</v>
      </c>
      <c r="B1101" s="225">
        <v>46112.0</v>
      </c>
      <c r="C1101" s="26">
        <v>105.0</v>
      </c>
      <c r="D1101" s="28" t="s">
        <v>111</v>
      </c>
      <c r="E1101" s="28" t="s">
        <v>94</v>
      </c>
      <c r="F1101" s="28" t="s">
        <v>369</v>
      </c>
      <c r="G1101" s="28" t="s">
        <v>369</v>
      </c>
      <c r="H1101" s="28" t="s">
        <v>75</v>
      </c>
      <c r="I1101" s="33" t="s">
        <v>1189</v>
      </c>
      <c r="J1101" s="170" t="s">
        <v>1190</v>
      </c>
      <c r="K1101" s="240" t="s">
        <v>2250</v>
      </c>
      <c r="L1101" s="28" t="s">
        <v>50</v>
      </c>
      <c r="M1101" s="226"/>
      <c r="N1101" s="33" t="s">
        <v>271</v>
      </c>
      <c r="O1101" s="36" t="s">
        <v>215</v>
      </c>
      <c r="P1101" s="4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</row>
    <row r="1102">
      <c r="A1102" s="23">
        <v>1099.0</v>
      </c>
      <c r="B1102" s="225">
        <v>46112.0</v>
      </c>
      <c r="C1102" s="26">
        <v>105.0</v>
      </c>
      <c r="D1102" s="28" t="s">
        <v>111</v>
      </c>
      <c r="E1102" s="28" t="s">
        <v>94</v>
      </c>
      <c r="F1102" s="28" t="s">
        <v>369</v>
      </c>
      <c r="G1102" s="28" t="s">
        <v>369</v>
      </c>
      <c r="H1102" s="28" t="s">
        <v>75</v>
      </c>
      <c r="I1102" s="33" t="s">
        <v>2295</v>
      </c>
      <c r="J1102" s="170" t="s">
        <v>1192</v>
      </c>
      <c r="K1102" s="240" t="s">
        <v>2250</v>
      </c>
      <c r="L1102" s="28" t="s">
        <v>50</v>
      </c>
      <c r="M1102" s="226"/>
      <c r="N1102" s="33" t="s">
        <v>271</v>
      </c>
      <c r="O1102" s="36" t="s">
        <v>215</v>
      </c>
      <c r="P1102" s="4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</row>
    <row r="1103">
      <c r="A1103" s="23">
        <v>1100.0</v>
      </c>
      <c r="B1103" s="225">
        <v>46112.0</v>
      </c>
      <c r="C1103" s="26">
        <v>105.0</v>
      </c>
      <c r="D1103" s="28" t="s">
        <v>111</v>
      </c>
      <c r="E1103" s="28" t="s">
        <v>94</v>
      </c>
      <c r="F1103" s="28" t="s">
        <v>369</v>
      </c>
      <c r="G1103" s="28" t="s">
        <v>369</v>
      </c>
      <c r="H1103" s="28" t="s">
        <v>75</v>
      </c>
      <c r="I1103" s="33" t="s">
        <v>2296</v>
      </c>
      <c r="J1103" s="170" t="s">
        <v>2297</v>
      </c>
      <c r="K1103" s="240" t="s">
        <v>2250</v>
      </c>
      <c r="L1103" s="28" t="s">
        <v>50</v>
      </c>
      <c r="M1103" s="226"/>
      <c r="N1103" s="33" t="s">
        <v>271</v>
      </c>
      <c r="O1103" s="36" t="s">
        <v>215</v>
      </c>
      <c r="P1103" s="4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</row>
    <row r="1104">
      <c r="A1104" s="23">
        <v>1101.0</v>
      </c>
      <c r="B1104" s="225">
        <v>46112.0</v>
      </c>
      <c r="C1104" s="26">
        <v>105.0</v>
      </c>
      <c r="D1104" s="28" t="s">
        <v>111</v>
      </c>
      <c r="E1104" s="28" t="s">
        <v>94</v>
      </c>
      <c r="F1104" s="28" t="s">
        <v>369</v>
      </c>
      <c r="G1104" s="28" t="s">
        <v>369</v>
      </c>
      <c r="H1104" s="28" t="s">
        <v>207</v>
      </c>
      <c r="I1104" s="33" t="s">
        <v>759</v>
      </c>
      <c r="J1104" s="170" t="s">
        <v>1921</v>
      </c>
      <c r="K1104" s="240" t="s">
        <v>2250</v>
      </c>
      <c r="L1104" s="28" t="s">
        <v>50</v>
      </c>
      <c r="M1104" s="226"/>
      <c r="N1104" s="33" t="s">
        <v>271</v>
      </c>
      <c r="O1104" s="36" t="s">
        <v>215</v>
      </c>
      <c r="P1104" s="4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</row>
    <row r="1105">
      <c r="A1105" s="59">
        <v>1102.0</v>
      </c>
      <c r="B1105" s="225">
        <v>46112.0</v>
      </c>
      <c r="C1105" s="26">
        <v>105.0</v>
      </c>
      <c r="D1105" s="28" t="s">
        <v>111</v>
      </c>
      <c r="E1105" s="28" t="s">
        <v>94</v>
      </c>
      <c r="F1105" s="28" t="s">
        <v>369</v>
      </c>
      <c r="G1105" s="28" t="s">
        <v>369</v>
      </c>
      <c r="H1105" s="28" t="s">
        <v>75</v>
      </c>
      <c r="I1105" s="33" t="s">
        <v>2298</v>
      </c>
      <c r="J1105" s="170" t="s">
        <v>2299</v>
      </c>
      <c r="K1105" s="240" t="s">
        <v>2250</v>
      </c>
      <c r="L1105" s="28" t="s">
        <v>50</v>
      </c>
      <c r="M1105" s="226"/>
      <c r="N1105" s="33" t="s">
        <v>271</v>
      </c>
      <c r="O1105" s="36" t="s">
        <v>215</v>
      </c>
      <c r="P1105" s="4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</row>
    <row r="1106">
      <c r="A1106" s="23">
        <v>1103.0</v>
      </c>
      <c r="B1106" s="225">
        <v>46112.0</v>
      </c>
      <c r="C1106" s="26">
        <v>105.0</v>
      </c>
      <c r="D1106" s="28" t="s">
        <v>111</v>
      </c>
      <c r="E1106" s="28" t="s">
        <v>94</v>
      </c>
      <c r="F1106" s="28" t="s">
        <v>369</v>
      </c>
      <c r="G1106" s="28" t="s">
        <v>369</v>
      </c>
      <c r="H1106" s="28" t="s">
        <v>75</v>
      </c>
      <c r="I1106" s="33" t="s">
        <v>2275</v>
      </c>
      <c r="J1106" s="170" t="s">
        <v>2276</v>
      </c>
      <c r="K1106" s="240" t="s">
        <v>2250</v>
      </c>
      <c r="L1106" s="28" t="s">
        <v>50</v>
      </c>
      <c r="M1106" s="226"/>
      <c r="N1106" s="33" t="s">
        <v>271</v>
      </c>
      <c r="O1106" s="36" t="s">
        <v>215</v>
      </c>
      <c r="P1106" s="4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</row>
    <row r="1107">
      <c r="A1107" s="23">
        <v>1104.0</v>
      </c>
      <c r="B1107" s="225">
        <v>46112.0</v>
      </c>
      <c r="C1107" s="26">
        <v>105.0</v>
      </c>
      <c r="D1107" s="28" t="s">
        <v>111</v>
      </c>
      <c r="E1107" s="28" t="s">
        <v>94</v>
      </c>
      <c r="F1107" s="28" t="s">
        <v>369</v>
      </c>
      <c r="G1107" s="28" t="s">
        <v>369</v>
      </c>
      <c r="H1107" s="28" t="s">
        <v>98</v>
      </c>
      <c r="I1107" s="33" t="s">
        <v>2300</v>
      </c>
      <c r="J1107" s="170" t="s">
        <v>2301</v>
      </c>
      <c r="K1107" s="240" t="s">
        <v>2250</v>
      </c>
      <c r="L1107" s="28" t="s">
        <v>50</v>
      </c>
      <c r="M1107" s="226"/>
      <c r="N1107" s="33" t="s">
        <v>271</v>
      </c>
      <c r="O1107" s="36" t="s">
        <v>215</v>
      </c>
      <c r="P1107" s="4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</row>
    <row r="1108">
      <c r="A1108" s="23">
        <v>1105.0</v>
      </c>
      <c r="B1108" s="225">
        <v>46112.0</v>
      </c>
      <c r="C1108" s="26">
        <v>105.0</v>
      </c>
      <c r="D1108" s="28" t="s">
        <v>111</v>
      </c>
      <c r="E1108" s="28" t="s">
        <v>94</v>
      </c>
      <c r="F1108" s="28" t="s">
        <v>369</v>
      </c>
      <c r="G1108" s="28" t="s">
        <v>369</v>
      </c>
      <c r="H1108" s="28" t="s">
        <v>87</v>
      </c>
      <c r="I1108" s="33" t="s">
        <v>2302</v>
      </c>
      <c r="J1108" s="245" t="s">
        <v>2253</v>
      </c>
      <c r="K1108" s="240" t="s">
        <v>2250</v>
      </c>
      <c r="L1108" s="28" t="s">
        <v>50</v>
      </c>
      <c r="M1108" s="226"/>
      <c r="N1108" s="33" t="s">
        <v>271</v>
      </c>
      <c r="O1108" s="36" t="s">
        <v>215</v>
      </c>
      <c r="P1108" s="4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</row>
    <row r="1109">
      <c r="A1109" s="23">
        <v>1106.0</v>
      </c>
      <c r="B1109" s="225">
        <v>46112.0</v>
      </c>
      <c r="C1109" s="26">
        <v>105.0</v>
      </c>
      <c r="D1109" s="28" t="s">
        <v>111</v>
      </c>
      <c r="E1109" s="28" t="s">
        <v>94</v>
      </c>
      <c r="F1109" s="28" t="s">
        <v>369</v>
      </c>
      <c r="G1109" s="28" t="s">
        <v>369</v>
      </c>
      <c r="H1109" s="28" t="s">
        <v>98</v>
      </c>
      <c r="I1109" s="33" t="s">
        <v>2303</v>
      </c>
      <c r="J1109" s="170" t="s">
        <v>2304</v>
      </c>
      <c r="K1109" s="240" t="s">
        <v>2250</v>
      </c>
      <c r="L1109" s="28" t="s">
        <v>50</v>
      </c>
      <c r="M1109" s="226"/>
      <c r="N1109" s="33" t="s">
        <v>271</v>
      </c>
      <c r="O1109" s="36" t="s">
        <v>215</v>
      </c>
      <c r="P1109" s="4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</row>
    <row r="1110">
      <c r="A1110" s="59">
        <v>1107.0</v>
      </c>
      <c r="B1110" s="225">
        <v>46112.0</v>
      </c>
      <c r="C1110" s="26">
        <v>105.0</v>
      </c>
      <c r="D1110" s="28" t="s">
        <v>111</v>
      </c>
      <c r="E1110" s="28" t="s">
        <v>94</v>
      </c>
      <c r="F1110" s="28" t="s">
        <v>369</v>
      </c>
      <c r="G1110" s="28" t="s">
        <v>369</v>
      </c>
      <c r="H1110" s="28" t="s">
        <v>81</v>
      </c>
      <c r="I1110" s="33" t="s">
        <v>2305</v>
      </c>
      <c r="J1110" s="245" t="s">
        <v>2306</v>
      </c>
      <c r="K1110" s="240" t="s">
        <v>2250</v>
      </c>
      <c r="L1110" s="28" t="s">
        <v>50</v>
      </c>
      <c r="M1110" s="226"/>
      <c r="N1110" s="33" t="s">
        <v>271</v>
      </c>
      <c r="O1110" s="36" t="s">
        <v>215</v>
      </c>
      <c r="P1110" s="340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</row>
    <row r="1111">
      <c r="A1111" s="23">
        <v>1108.0</v>
      </c>
      <c r="B1111" s="225">
        <v>46112.0</v>
      </c>
      <c r="C1111" s="26">
        <v>105.0</v>
      </c>
      <c r="D1111" s="28" t="s">
        <v>111</v>
      </c>
      <c r="E1111" s="28" t="s">
        <v>94</v>
      </c>
      <c r="F1111" s="28" t="s">
        <v>369</v>
      </c>
      <c r="G1111" s="28" t="s">
        <v>369</v>
      </c>
      <c r="H1111" s="28" t="s">
        <v>75</v>
      </c>
      <c r="I1111" s="33" t="s">
        <v>2307</v>
      </c>
      <c r="J1111" s="245" t="s">
        <v>2211</v>
      </c>
      <c r="K1111" s="240" t="s">
        <v>2250</v>
      </c>
      <c r="L1111" s="28" t="s">
        <v>50</v>
      </c>
      <c r="M1111" s="226"/>
      <c r="N1111" s="33" t="s">
        <v>271</v>
      </c>
      <c r="O1111" s="36" t="s">
        <v>215</v>
      </c>
      <c r="P1111" s="340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</row>
    <row r="1112">
      <c r="A1112" s="23">
        <v>1109.0</v>
      </c>
      <c r="B1112" s="225">
        <v>46112.0</v>
      </c>
      <c r="C1112" s="26">
        <v>105.0</v>
      </c>
      <c r="D1112" s="28" t="s">
        <v>111</v>
      </c>
      <c r="E1112" s="28" t="s">
        <v>94</v>
      </c>
      <c r="F1112" s="28" t="s">
        <v>369</v>
      </c>
      <c r="G1112" s="28" t="s">
        <v>369</v>
      </c>
      <c r="H1112" s="28" t="s">
        <v>98</v>
      </c>
      <c r="I1112" s="33" t="s">
        <v>2308</v>
      </c>
      <c r="J1112" s="170" t="s">
        <v>2309</v>
      </c>
      <c r="K1112" s="240" t="s">
        <v>2250</v>
      </c>
      <c r="L1112" s="28" t="s">
        <v>50</v>
      </c>
      <c r="M1112" s="226"/>
      <c r="N1112" s="33" t="s">
        <v>271</v>
      </c>
      <c r="O1112" s="36" t="s">
        <v>215</v>
      </c>
      <c r="P1112" s="340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</row>
    <row r="1113">
      <c r="A1113" s="23">
        <v>1110.0</v>
      </c>
      <c r="B1113" s="225">
        <v>46112.0</v>
      </c>
      <c r="C1113" s="26">
        <v>106.0</v>
      </c>
      <c r="D1113" s="28" t="s">
        <v>45</v>
      </c>
      <c r="E1113" s="28" t="s">
        <v>94</v>
      </c>
      <c r="F1113" s="28" t="s">
        <v>95</v>
      </c>
      <c r="G1113" s="28" t="s">
        <v>96</v>
      </c>
      <c r="H1113" s="28" t="s">
        <v>207</v>
      </c>
      <c r="I1113" s="423" t="s">
        <v>1472</v>
      </c>
      <c r="J1113" s="36" t="s">
        <v>2310</v>
      </c>
      <c r="K1113" s="260">
        <v>46127.0</v>
      </c>
      <c r="L1113" s="28" t="s">
        <v>50</v>
      </c>
      <c r="M1113" s="438"/>
      <c r="N1113" s="33" t="s">
        <v>104</v>
      </c>
      <c r="O1113" s="36" t="s">
        <v>812</v>
      </c>
      <c r="P1113" s="400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</row>
    <row r="1114">
      <c r="A1114" s="23">
        <v>1111.0</v>
      </c>
      <c r="B1114" s="225">
        <v>46112.0</v>
      </c>
      <c r="C1114" s="26">
        <v>106.0</v>
      </c>
      <c r="D1114" s="28" t="s">
        <v>45</v>
      </c>
      <c r="E1114" s="28" t="s">
        <v>94</v>
      </c>
      <c r="F1114" s="28" t="s">
        <v>95</v>
      </c>
      <c r="G1114" s="28" t="s">
        <v>96</v>
      </c>
      <c r="H1114" s="28" t="s">
        <v>98</v>
      </c>
      <c r="I1114" s="36" t="s">
        <v>1527</v>
      </c>
      <c r="J1114" s="36" t="s">
        <v>1931</v>
      </c>
      <c r="K1114" s="260">
        <v>46127.0</v>
      </c>
      <c r="L1114" s="28" t="s">
        <v>50</v>
      </c>
      <c r="M1114" s="438"/>
      <c r="N1114" s="33" t="s">
        <v>104</v>
      </c>
      <c r="O1114" s="36" t="s">
        <v>812</v>
      </c>
      <c r="P1114" s="400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</row>
    <row r="1115">
      <c r="A1115" s="59">
        <v>1112.0</v>
      </c>
      <c r="B1115" s="225">
        <v>46112.0</v>
      </c>
      <c r="C1115" s="26">
        <v>106.0</v>
      </c>
      <c r="D1115" s="28" t="s">
        <v>45</v>
      </c>
      <c r="E1115" s="28" t="s">
        <v>94</v>
      </c>
      <c r="F1115" s="28" t="s">
        <v>95</v>
      </c>
      <c r="G1115" s="28" t="s">
        <v>96</v>
      </c>
      <c r="H1115" s="28" t="s">
        <v>194</v>
      </c>
      <c r="I1115" s="424" t="s">
        <v>1932</v>
      </c>
      <c r="J1115" s="36" t="s">
        <v>1933</v>
      </c>
      <c r="K1115" s="260">
        <v>46127.0</v>
      </c>
      <c r="L1115" s="28" t="s">
        <v>50</v>
      </c>
      <c r="M1115" s="226"/>
      <c r="N1115" s="33" t="s">
        <v>104</v>
      </c>
      <c r="O1115" s="36" t="s">
        <v>812</v>
      </c>
      <c r="P1115" s="4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</row>
    <row r="1116">
      <c r="A1116" s="23">
        <v>1113.0</v>
      </c>
      <c r="B1116" s="225">
        <v>46112.0</v>
      </c>
      <c r="C1116" s="26">
        <v>106.0</v>
      </c>
      <c r="D1116" s="28" t="s">
        <v>45</v>
      </c>
      <c r="E1116" s="28" t="s">
        <v>94</v>
      </c>
      <c r="F1116" s="28" t="s">
        <v>95</v>
      </c>
      <c r="G1116" s="28" t="s">
        <v>96</v>
      </c>
      <c r="H1116" s="28" t="s">
        <v>194</v>
      </c>
      <c r="I1116" s="33" t="s">
        <v>2124</v>
      </c>
      <c r="J1116" s="36" t="s">
        <v>2125</v>
      </c>
      <c r="K1116" s="260">
        <v>46127.0</v>
      </c>
      <c r="L1116" s="28" t="s">
        <v>50</v>
      </c>
      <c r="M1116" s="226"/>
      <c r="N1116" s="33" t="s">
        <v>104</v>
      </c>
      <c r="O1116" s="36" t="s">
        <v>812</v>
      </c>
      <c r="P1116" s="4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</row>
    <row r="1117">
      <c r="A1117" s="23">
        <v>1114.0</v>
      </c>
      <c r="B1117" s="225">
        <v>46112.0</v>
      </c>
      <c r="C1117" s="26">
        <v>106.0</v>
      </c>
      <c r="D1117" s="28" t="s">
        <v>45</v>
      </c>
      <c r="E1117" s="28" t="s">
        <v>94</v>
      </c>
      <c r="F1117" s="28" t="s">
        <v>95</v>
      </c>
      <c r="G1117" s="28" t="s">
        <v>96</v>
      </c>
      <c r="H1117" s="28" t="s">
        <v>194</v>
      </c>
      <c r="I1117" s="33" t="s">
        <v>1481</v>
      </c>
      <c r="J1117" s="36" t="s">
        <v>1482</v>
      </c>
      <c r="K1117" s="260">
        <v>46143.0</v>
      </c>
      <c r="L1117" s="28" t="s">
        <v>50</v>
      </c>
      <c r="M1117" s="226"/>
      <c r="N1117" s="33" t="s">
        <v>104</v>
      </c>
      <c r="O1117" s="36" t="s">
        <v>812</v>
      </c>
      <c r="P1117" s="4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</row>
    <row r="1118">
      <c r="A1118" s="23">
        <v>1115.0</v>
      </c>
      <c r="B1118" s="225">
        <v>46112.0</v>
      </c>
      <c r="C1118" s="26">
        <v>106.0</v>
      </c>
      <c r="D1118" s="28" t="s">
        <v>45</v>
      </c>
      <c r="E1118" s="28" t="s">
        <v>94</v>
      </c>
      <c r="F1118" s="28" t="s">
        <v>95</v>
      </c>
      <c r="G1118" s="28" t="s">
        <v>96</v>
      </c>
      <c r="H1118" s="28" t="s">
        <v>75</v>
      </c>
      <c r="I1118" s="423" t="s">
        <v>2311</v>
      </c>
      <c r="J1118" s="36" t="s">
        <v>2312</v>
      </c>
      <c r="K1118" s="260">
        <v>46143.0</v>
      </c>
      <c r="L1118" s="28" t="s">
        <v>50</v>
      </c>
      <c r="M1118" s="226"/>
      <c r="N1118" s="33" t="s">
        <v>104</v>
      </c>
      <c r="O1118" s="36" t="s">
        <v>812</v>
      </c>
      <c r="P1118" s="4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</row>
    <row r="1119">
      <c r="A1119" s="23">
        <v>1116.0</v>
      </c>
      <c r="B1119" s="225">
        <v>46112.0</v>
      </c>
      <c r="C1119" s="26">
        <v>106.0</v>
      </c>
      <c r="D1119" s="28" t="s">
        <v>45</v>
      </c>
      <c r="E1119" s="28" t="s">
        <v>94</v>
      </c>
      <c r="F1119" s="28" t="s">
        <v>95</v>
      </c>
      <c r="G1119" s="28" t="s">
        <v>96</v>
      </c>
      <c r="H1119" s="28" t="s">
        <v>75</v>
      </c>
      <c r="I1119" s="423" t="s">
        <v>1474</v>
      </c>
      <c r="J1119" s="36" t="s">
        <v>1475</v>
      </c>
      <c r="K1119" s="260">
        <v>46127.0</v>
      </c>
      <c r="L1119" s="28" t="s">
        <v>50</v>
      </c>
      <c r="M1119" s="226"/>
      <c r="N1119" s="33" t="s">
        <v>104</v>
      </c>
      <c r="O1119" s="36" t="s">
        <v>812</v>
      </c>
      <c r="P1119" s="4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</row>
    <row r="1120">
      <c r="A1120" s="59">
        <v>1117.0</v>
      </c>
      <c r="B1120" s="225">
        <v>46112.0</v>
      </c>
      <c r="C1120" s="26">
        <v>106.0</v>
      </c>
      <c r="D1120" s="28" t="s">
        <v>45</v>
      </c>
      <c r="E1120" s="28" t="s">
        <v>94</v>
      </c>
      <c r="F1120" s="28" t="s">
        <v>95</v>
      </c>
      <c r="G1120" s="28" t="s">
        <v>96</v>
      </c>
      <c r="H1120" s="28" t="s">
        <v>98</v>
      </c>
      <c r="I1120" s="423" t="s">
        <v>1485</v>
      </c>
      <c r="J1120" s="36" t="s">
        <v>1486</v>
      </c>
      <c r="K1120" s="260">
        <v>46127.0</v>
      </c>
      <c r="L1120" s="28" t="s">
        <v>50</v>
      </c>
      <c r="M1120" s="226"/>
      <c r="N1120" s="33" t="s">
        <v>104</v>
      </c>
      <c r="O1120" s="36" t="s">
        <v>812</v>
      </c>
      <c r="P1120" s="4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</row>
    <row r="1121">
      <c r="A1121" s="23">
        <v>1118.0</v>
      </c>
      <c r="B1121" s="225">
        <v>46112.0</v>
      </c>
      <c r="C1121" s="26">
        <v>106.0</v>
      </c>
      <c r="D1121" s="28" t="s">
        <v>45</v>
      </c>
      <c r="E1121" s="28" t="s">
        <v>94</v>
      </c>
      <c r="F1121" s="28" t="s">
        <v>95</v>
      </c>
      <c r="G1121" s="28" t="s">
        <v>96</v>
      </c>
      <c r="H1121" s="28" t="s">
        <v>194</v>
      </c>
      <c r="I1121" s="423" t="s">
        <v>2313</v>
      </c>
      <c r="J1121" s="36" t="s">
        <v>2314</v>
      </c>
      <c r="K1121" s="260">
        <v>46143.0</v>
      </c>
      <c r="L1121" s="28" t="s">
        <v>50</v>
      </c>
      <c r="M1121" s="226"/>
      <c r="N1121" s="33" t="s">
        <v>104</v>
      </c>
      <c r="O1121" s="36" t="s">
        <v>812</v>
      </c>
      <c r="P1121" s="4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</row>
    <row r="1122">
      <c r="A1122" s="23">
        <v>1119.0</v>
      </c>
      <c r="B1122" s="225">
        <v>46112.0</v>
      </c>
      <c r="C1122" s="26">
        <v>106.0</v>
      </c>
      <c r="D1122" s="28" t="s">
        <v>45</v>
      </c>
      <c r="E1122" s="28" t="s">
        <v>94</v>
      </c>
      <c r="F1122" s="28" t="s">
        <v>95</v>
      </c>
      <c r="G1122" s="28" t="s">
        <v>96</v>
      </c>
      <c r="H1122" s="28" t="s">
        <v>194</v>
      </c>
      <c r="I1122" s="423" t="s">
        <v>2315</v>
      </c>
      <c r="J1122" s="36" t="s">
        <v>2316</v>
      </c>
      <c r="K1122" s="260">
        <v>46143.0</v>
      </c>
      <c r="L1122" s="28" t="s">
        <v>76</v>
      </c>
      <c r="M1122" s="226"/>
      <c r="N1122" s="33" t="s">
        <v>104</v>
      </c>
      <c r="O1122" s="36" t="s">
        <v>812</v>
      </c>
      <c r="P1122" s="4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</row>
    <row r="1123">
      <c r="A1123" s="23">
        <v>1120.0</v>
      </c>
      <c r="B1123" s="225">
        <v>46112.0</v>
      </c>
      <c r="C1123" s="26">
        <v>106.0</v>
      </c>
      <c r="D1123" s="28" t="s">
        <v>45</v>
      </c>
      <c r="E1123" s="28" t="s">
        <v>94</v>
      </c>
      <c r="F1123" s="28" t="s">
        <v>95</v>
      </c>
      <c r="G1123" s="28" t="s">
        <v>96</v>
      </c>
      <c r="H1123" s="28" t="s">
        <v>194</v>
      </c>
      <c r="I1123" s="36" t="s">
        <v>2317</v>
      </c>
      <c r="J1123" s="36" t="s">
        <v>2318</v>
      </c>
      <c r="K1123" s="260">
        <v>46143.0</v>
      </c>
      <c r="L1123" s="28" t="s">
        <v>50</v>
      </c>
      <c r="M1123" s="226"/>
      <c r="N1123" s="33" t="s">
        <v>104</v>
      </c>
      <c r="O1123" s="36" t="s">
        <v>812</v>
      </c>
      <c r="P1123" s="4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</row>
    <row r="1124">
      <c r="A1124" s="23">
        <v>1121.0</v>
      </c>
      <c r="B1124" s="225">
        <v>46112.0</v>
      </c>
      <c r="C1124" s="26">
        <v>106.0</v>
      </c>
      <c r="D1124" s="28" t="s">
        <v>45</v>
      </c>
      <c r="E1124" s="28" t="s">
        <v>94</v>
      </c>
      <c r="F1124" s="28" t="s">
        <v>95</v>
      </c>
      <c r="G1124" s="28" t="s">
        <v>96</v>
      </c>
      <c r="H1124" s="28" t="s">
        <v>81</v>
      </c>
      <c r="I1124" s="423" t="s">
        <v>2319</v>
      </c>
      <c r="J1124" s="36" t="s">
        <v>1432</v>
      </c>
      <c r="K1124" s="260">
        <v>46143.0</v>
      </c>
      <c r="L1124" s="28" t="s">
        <v>50</v>
      </c>
      <c r="M1124" s="226"/>
      <c r="N1124" s="33" t="s">
        <v>104</v>
      </c>
      <c r="O1124" s="36" t="s">
        <v>812</v>
      </c>
      <c r="P1124" s="4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</row>
    <row r="1125">
      <c r="A1125" s="59">
        <v>1122.0</v>
      </c>
      <c r="B1125" s="225">
        <v>46108.0</v>
      </c>
      <c r="C1125" s="26">
        <v>107.0</v>
      </c>
      <c r="D1125" s="28" t="s">
        <v>45</v>
      </c>
      <c r="E1125" s="28" t="s">
        <v>40</v>
      </c>
      <c r="F1125" s="28" t="s">
        <v>2320</v>
      </c>
      <c r="G1125" s="28" t="s">
        <v>2321</v>
      </c>
      <c r="H1125" s="28" t="s">
        <v>207</v>
      </c>
      <c r="I1125" s="421" t="s">
        <v>2322</v>
      </c>
      <c r="J1125" s="245" t="s">
        <v>2323</v>
      </c>
      <c r="K1125" s="260">
        <v>46139.0</v>
      </c>
      <c r="L1125" s="28" t="s">
        <v>50</v>
      </c>
      <c r="M1125" s="226"/>
      <c r="N1125" s="33" t="s">
        <v>279</v>
      </c>
      <c r="O1125" s="36" t="s">
        <v>425</v>
      </c>
      <c r="P1125" s="340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</row>
    <row r="1126">
      <c r="A1126" s="23">
        <v>1123.0</v>
      </c>
      <c r="B1126" s="225">
        <v>46108.0</v>
      </c>
      <c r="C1126" s="26">
        <v>107.0</v>
      </c>
      <c r="D1126" s="28" t="s">
        <v>45</v>
      </c>
      <c r="E1126" s="28" t="s">
        <v>40</v>
      </c>
      <c r="F1126" s="28" t="s">
        <v>2320</v>
      </c>
      <c r="G1126" s="28" t="s">
        <v>2321</v>
      </c>
      <c r="H1126" s="28" t="s">
        <v>98</v>
      </c>
      <c r="I1126" s="422" t="s">
        <v>1932</v>
      </c>
      <c r="J1126" s="170" t="s">
        <v>2324</v>
      </c>
      <c r="K1126" s="260">
        <v>46139.0</v>
      </c>
      <c r="L1126" s="28" t="s">
        <v>50</v>
      </c>
      <c r="M1126" s="226"/>
      <c r="N1126" s="33" t="s">
        <v>279</v>
      </c>
      <c r="O1126" s="36" t="s">
        <v>425</v>
      </c>
      <c r="P1126" s="340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</row>
    <row r="1127">
      <c r="A1127" s="23">
        <v>1124.0</v>
      </c>
      <c r="B1127" s="225">
        <v>46108.0</v>
      </c>
      <c r="C1127" s="26">
        <v>107.0</v>
      </c>
      <c r="D1127" s="28" t="s">
        <v>45</v>
      </c>
      <c r="E1127" s="28" t="s">
        <v>40</v>
      </c>
      <c r="F1127" s="28" t="s">
        <v>2320</v>
      </c>
      <c r="G1127" s="28" t="s">
        <v>2321</v>
      </c>
      <c r="H1127" s="28" t="s">
        <v>207</v>
      </c>
      <c r="I1127" s="421" t="s">
        <v>2325</v>
      </c>
      <c r="J1127" s="245" t="s">
        <v>2323</v>
      </c>
      <c r="K1127" s="260">
        <v>46139.0</v>
      </c>
      <c r="L1127" s="28" t="s">
        <v>50</v>
      </c>
      <c r="M1127" s="226"/>
      <c r="N1127" s="33" t="s">
        <v>279</v>
      </c>
      <c r="O1127" s="36" t="s">
        <v>425</v>
      </c>
      <c r="P1127" s="340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</row>
    <row r="1128">
      <c r="A1128" s="23">
        <v>1125.0</v>
      </c>
      <c r="B1128" s="225">
        <v>46108.0</v>
      </c>
      <c r="C1128" s="26">
        <v>107.0</v>
      </c>
      <c r="D1128" s="28" t="s">
        <v>45</v>
      </c>
      <c r="E1128" s="28" t="s">
        <v>40</v>
      </c>
      <c r="F1128" s="28" t="s">
        <v>2320</v>
      </c>
      <c r="G1128" s="28" t="s">
        <v>2321</v>
      </c>
      <c r="H1128" s="28" t="s">
        <v>207</v>
      </c>
      <c r="I1128" s="422" t="s">
        <v>2326</v>
      </c>
      <c r="J1128" s="245" t="s">
        <v>2327</v>
      </c>
      <c r="K1128" s="260">
        <v>46139.0</v>
      </c>
      <c r="L1128" s="28" t="s">
        <v>50</v>
      </c>
      <c r="M1128" s="226"/>
      <c r="N1128" s="33" t="s">
        <v>279</v>
      </c>
      <c r="O1128" s="36" t="s">
        <v>425</v>
      </c>
      <c r="P1128" s="340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</row>
    <row r="1129">
      <c r="A1129" s="23">
        <v>1126.0</v>
      </c>
      <c r="B1129" s="225">
        <v>46108.0</v>
      </c>
      <c r="C1129" s="26">
        <v>107.0</v>
      </c>
      <c r="D1129" s="28" t="s">
        <v>45</v>
      </c>
      <c r="E1129" s="28" t="s">
        <v>40</v>
      </c>
      <c r="F1129" s="28" t="s">
        <v>2320</v>
      </c>
      <c r="G1129" s="28" t="s">
        <v>2321</v>
      </c>
      <c r="H1129" s="28" t="s">
        <v>98</v>
      </c>
      <c r="I1129" s="422" t="s">
        <v>2328</v>
      </c>
      <c r="J1129" s="245" t="s">
        <v>2329</v>
      </c>
      <c r="K1129" s="260">
        <v>46139.0</v>
      </c>
      <c r="L1129" s="28" t="s">
        <v>50</v>
      </c>
      <c r="M1129" s="226"/>
      <c r="N1129" s="33" t="s">
        <v>279</v>
      </c>
      <c r="O1129" s="36" t="s">
        <v>425</v>
      </c>
      <c r="P1129" s="340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</row>
    <row r="1130">
      <c r="A1130" s="59">
        <v>1127.0</v>
      </c>
      <c r="B1130" s="225">
        <v>46108.0</v>
      </c>
      <c r="C1130" s="26">
        <v>107.0</v>
      </c>
      <c r="D1130" s="28" t="s">
        <v>45</v>
      </c>
      <c r="E1130" s="28" t="s">
        <v>40</v>
      </c>
      <c r="F1130" s="28" t="s">
        <v>2320</v>
      </c>
      <c r="G1130" s="28" t="s">
        <v>2321</v>
      </c>
      <c r="H1130" s="28" t="s">
        <v>87</v>
      </c>
      <c r="I1130" s="422" t="s">
        <v>2330</v>
      </c>
      <c r="J1130" s="245" t="s">
        <v>1632</v>
      </c>
      <c r="K1130" s="260">
        <v>46139.0</v>
      </c>
      <c r="L1130" s="28" t="s">
        <v>50</v>
      </c>
      <c r="M1130" s="226"/>
      <c r="N1130" s="33" t="s">
        <v>279</v>
      </c>
      <c r="O1130" s="36" t="s">
        <v>425</v>
      </c>
      <c r="P1130" s="340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</row>
    <row r="1131">
      <c r="A1131" s="23">
        <v>1128.0</v>
      </c>
      <c r="B1131" s="225">
        <v>46108.0</v>
      </c>
      <c r="C1131" s="26">
        <v>108.0</v>
      </c>
      <c r="D1131" s="28" t="s">
        <v>39</v>
      </c>
      <c r="E1131" s="28" t="s">
        <v>40</v>
      </c>
      <c r="F1131" s="28" t="s">
        <v>2320</v>
      </c>
      <c r="G1131" s="28" t="s">
        <v>2331</v>
      </c>
      <c r="H1131" s="28" t="s">
        <v>43</v>
      </c>
      <c r="I1131" s="33" t="s">
        <v>1830</v>
      </c>
      <c r="J1131" s="36" t="s">
        <v>1831</v>
      </c>
      <c r="K1131" s="260">
        <v>46139.0</v>
      </c>
      <c r="L1131" s="28" t="s">
        <v>76</v>
      </c>
      <c r="M1131" s="226"/>
      <c r="N1131" s="33" t="s">
        <v>279</v>
      </c>
      <c r="O1131" s="36" t="s">
        <v>1441</v>
      </c>
      <c r="P1131" s="340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</row>
    <row r="1132">
      <c r="A1132" s="23">
        <v>1129.0</v>
      </c>
      <c r="B1132" s="225">
        <v>46108.0</v>
      </c>
      <c r="C1132" s="26">
        <v>109.0</v>
      </c>
      <c r="D1132" s="28" t="s">
        <v>111</v>
      </c>
      <c r="E1132" s="28" t="s">
        <v>40</v>
      </c>
      <c r="F1132" s="28" t="s">
        <v>2320</v>
      </c>
      <c r="G1132" s="28" t="s">
        <v>2331</v>
      </c>
      <c r="H1132" s="28" t="s">
        <v>139</v>
      </c>
      <c r="I1132" s="424" t="s">
        <v>2332</v>
      </c>
      <c r="J1132" s="423" t="s">
        <v>2333</v>
      </c>
      <c r="K1132" s="425">
        <v>46155.0</v>
      </c>
      <c r="L1132" s="28" t="s">
        <v>76</v>
      </c>
      <c r="M1132" s="226"/>
      <c r="N1132" s="33" t="s">
        <v>279</v>
      </c>
      <c r="O1132" s="170" t="s">
        <v>1356</v>
      </c>
      <c r="P1132" s="400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</row>
    <row r="1133">
      <c r="A1133" s="23">
        <v>1130.0</v>
      </c>
      <c r="B1133" s="225">
        <v>46108.0</v>
      </c>
      <c r="C1133" s="26">
        <v>109.0</v>
      </c>
      <c r="D1133" s="28" t="s">
        <v>111</v>
      </c>
      <c r="E1133" s="28" t="s">
        <v>40</v>
      </c>
      <c r="F1133" s="28" t="s">
        <v>2320</v>
      </c>
      <c r="G1133" s="28" t="s">
        <v>2331</v>
      </c>
      <c r="H1133" s="28" t="s">
        <v>87</v>
      </c>
      <c r="I1133" s="240" t="s">
        <v>2334</v>
      </c>
      <c r="J1133" s="245" t="s">
        <v>1660</v>
      </c>
      <c r="K1133" s="260">
        <v>46169.0</v>
      </c>
      <c r="L1133" s="28" t="s">
        <v>76</v>
      </c>
      <c r="M1133" s="226"/>
      <c r="N1133" s="33" t="s">
        <v>279</v>
      </c>
      <c r="O1133" s="170" t="s">
        <v>1356</v>
      </c>
      <c r="P1133" s="400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</row>
    <row r="1134">
      <c r="A1134" s="23">
        <v>1131.0</v>
      </c>
      <c r="B1134" s="225">
        <v>46108.0</v>
      </c>
      <c r="C1134" s="26">
        <v>109.0</v>
      </c>
      <c r="D1134" s="28" t="s">
        <v>111</v>
      </c>
      <c r="E1134" s="28" t="s">
        <v>40</v>
      </c>
      <c r="F1134" s="28" t="s">
        <v>2320</v>
      </c>
      <c r="G1134" s="28" t="s">
        <v>2331</v>
      </c>
      <c r="H1134" s="28" t="s">
        <v>87</v>
      </c>
      <c r="I1134" s="240" t="s">
        <v>2335</v>
      </c>
      <c r="J1134" s="245" t="s">
        <v>1664</v>
      </c>
      <c r="K1134" s="260">
        <v>46169.0</v>
      </c>
      <c r="L1134" s="28" t="s">
        <v>76</v>
      </c>
      <c r="M1134" s="226"/>
      <c r="N1134" s="33" t="s">
        <v>279</v>
      </c>
      <c r="O1134" s="170" t="s">
        <v>1356</v>
      </c>
      <c r="P1134" s="400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</row>
    <row r="1135">
      <c r="A1135" s="59">
        <v>1132.0</v>
      </c>
      <c r="B1135" s="225">
        <v>46108.0</v>
      </c>
      <c r="C1135" s="26">
        <v>109.0</v>
      </c>
      <c r="D1135" s="28" t="s">
        <v>111</v>
      </c>
      <c r="E1135" s="28" t="s">
        <v>40</v>
      </c>
      <c r="F1135" s="28" t="s">
        <v>2320</v>
      </c>
      <c r="G1135" s="28" t="s">
        <v>2331</v>
      </c>
      <c r="H1135" s="28" t="s">
        <v>87</v>
      </c>
      <c r="I1135" s="240" t="s">
        <v>1665</v>
      </c>
      <c r="J1135" s="423" t="s">
        <v>1666</v>
      </c>
      <c r="K1135" s="260">
        <v>46169.0</v>
      </c>
      <c r="L1135" s="28" t="s">
        <v>76</v>
      </c>
      <c r="M1135" s="226"/>
      <c r="N1135" s="33" t="s">
        <v>279</v>
      </c>
      <c r="O1135" s="170" t="s">
        <v>1356</v>
      </c>
      <c r="P1135" s="400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</row>
    <row r="1136">
      <c r="A1136" s="23">
        <v>1133.0</v>
      </c>
      <c r="B1136" s="225">
        <v>46108.0</v>
      </c>
      <c r="C1136" s="26">
        <v>109.0</v>
      </c>
      <c r="D1136" s="28" t="s">
        <v>111</v>
      </c>
      <c r="E1136" s="28" t="s">
        <v>40</v>
      </c>
      <c r="F1136" s="28" t="s">
        <v>2320</v>
      </c>
      <c r="G1136" s="28" t="s">
        <v>2331</v>
      </c>
      <c r="H1136" s="28" t="s">
        <v>87</v>
      </c>
      <c r="I1136" s="424" t="s">
        <v>1862</v>
      </c>
      <c r="J1136" s="423" t="s">
        <v>2336</v>
      </c>
      <c r="K1136" s="260">
        <v>46169.0</v>
      </c>
      <c r="L1136" s="28" t="s">
        <v>76</v>
      </c>
      <c r="M1136" s="226"/>
      <c r="N1136" s="33" t="s">
        <v>279</v>
      </c>
      <c r="O1136" s="170" t="s">
        <v>1356</v>
      </c>
      <c r="P1136" s="400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</row>
    <row r="1137">
      <c r="A1137" s="23">
        <v>1134.0</v>
      </c>
      <c r="B1137" s="225">
        <v>46108.0</v>
      </c>
      <c r="C1137" s="26">
        <v>109.0</v>
      </c>
      <c r="D1137" s="28" t="s">
        <v>111</v>
      </c>
      <c r="E1137" s="28" t="s">
        <v>40</v>
      </c>
      <c r="F1137" s="28" t="s">
        <v>2320</v>
      </c>
      <c r="G1137" s="28" t="s">
        <v>2331</v>
      </c>
      <c r="H1137" s="28" t="s">
        <v>75</v>
      </c>
      <c r="I1137" s="424" t="s">
        <v>2337</v>
      </c>
      <c r="J1137" s="439" t="s">
        <v>1658</v>
      </c>
      <c r="K1137" s="260">
        <v>46169.0</v>
      </c>
      <c r="L1137" s="28" t="s">
        <v>76</v>
      </c>
      <c r="M1137" s="226"/>
      <c r="N1137" s="33" t="s">
        <v>279</v>
      </c>
      <c r="O1137" s="170" t="s">
        <v>1356</v>
      </c>
      <c r="P1137" s="400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</row>
    <row r="1138">
      <c r="A1138" s="23">
        <v>1135.0</v>
      </c>
      <c r="B1138" s="225">
        <v>46108.0</v>
      </c>
      <c r="C1138" s="26">
        <v>109.0</v>
      </c>
      <c r="D1138" s="28" t="s">
        <v>111</v>
      </c>
      <c r="E1138" s="28" t="s">
        <v>40</v>
      </c>
      <c r="F1138" s="28" t="s">
        <v>2320</v>
      </c>
      <c r="G1138" s="28" t="s">
        <v>2331</v>
      </c>
      <c r="H1138" s="28" t="s">
        <v>75</v>
      </c>
      <c r="I1138" s="424" t="s">
        <v>2338</v>
      </c>
      <c r="J1138" s="423" t="s">
        <v>2339</v>
      </c>
      <c r="K1138" s="260">
        <v>46169.0</v>
      </c>
      <c r="L1138" s="28" t="s">
        <v>76</v>
      </c>
      <c r="M1138" s="226"/>
      <c r="N1138" s="33" t="s">
        <v>279</v>
      </c>
      <c r="O1138" s="170" t="s">
        <v>1356</v>
      </c>
      <c r="P1138" s="400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</row>
    <row r="1139">
      <c r="A1139" s="23">
        <v>1136.0</v>
      </c>
      <c r="B1139" s="225">
        <v>46108.0</v>
      </c>
      <c r="C1139" s="26">
        <v>109.0</v>
      </c>
      <c r="D1139" s="28" t="s">
        <v>111</v>
      </c>
      <c r="E1139" s="28" t="s">
        <v>40</v>
      </c>
      <c r="F1139" s="28" t="s">
        <v>2320</v>
      </c>
      <c r="G1139" s="28" t="s">
        <v>2331</v>
      </c>
      <c r="H1139" s="28" t="s">
        <v>75</v>
      </c>
      <c r="I1139" s="424" t="s">
        <v>2340</v>
      </c>
      <c r="J1139" s="423" t="s">
        <v>2341</v>
      </c>
      <c r="K1139" s="260">
        <v>46169.0</v>
      </c>
      <c r="L1139" s="28" t="s">
        <v>76</v>
      </c>
      <c r="M1139" s="226"/>
      <c r="N1139" s="33" t="s">
        <v>279</v>
      </c>
      <c r="O1139" s="170" t="s">
        <v>1356</v>
      </c>
      <c r="P1139" s="400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</row>
    <row r="1140">
      <c r="A1140" s="59">
        <v>1137.0</v>
      </c>
      <c r="B1140" s="225">
        <v>46108.0</v>
      </c>
      <c r="C1140" s="26">
        <v>109.0</v>
      </c>
      <c r="D1140" s="28" t="s">
        <v>111</v>
      </c>
      <c r="E1140" s="28" t="s">
        <v>40</v>
      </c>
      <c r="F1140" s="28" t="s">
        <v>2320</v>
      </c>
      <c r="G1140" s="28" t="s">
        <v>2331</v>
      </c>
      <c r="H1140" s="28" t="s">
        <v>75</v>
      </c>
      <c r="I1140" s="424" t="s">
        <v>2342</v>
      </c>
      <c r="J1140" s="423" t="s">
        <v>2343</v>
      </c>
      <c r="K1140" s="260">
        <v>46169.0</v>
      </c>
      <c r="L1140" s="28" t="s">
        <v>76</v>
      </c>
      <c r="M1140" s="226"/>
      <c r="N1140" s="33" t="s">
        <v>279</v>
      </c>
      <c r="O1140" s="170" t="s">
        <v>1356</v>
      </c>
      <c r="P1140" s="400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</row>
    <row r="1141">
      <c r="A1141" s="23">
        <v>1138.0</v>
      </c>
      <c r="B1141" s="225">
        <v>46108.0</v>
      </c>
      <c r="C1141" s="26">
        <v>109.0</v>
      </c>
      <c r="D1141" s="28" t="s">
        <v>111</v>
      </c>
      <c r="E1141" s="28" t="s">
        <v>40</v>
      </c>
      <c r="F1141" s="28" t="s">
        <v>2320</v>
      </c>
      <c r="G1141" s="28" t="s">
        <v>2331</v>
      </c>
      <c r="H1141" s="28" t="s">
        <v>75</v>
      </c>
      <c r="I1141" s="424" t="s">
        <v>2344</v>
      </c>
      <c r="J1141" s="423" t="s">
        <v>2345</v>
      </c>
      <c r="K1141" s="260">
        <v>46169.0</v>
      </c>
      <c r="L1141" s="28" t="s">
        <v>76</v>
      </c>
      <c r="M1141" s="226"/>
      <c r="N1141" s="33" t="s">
        <v>279</v>
      </c>
      <c r="O1141" s="170" t="s">
        <v>1356</v>
      </c>
      <c r="P1141" s="400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</row>
    <row r="1142">
      <c r="A1142" s="23">
        <v>1139.0</v>
      </c>
      <c r="B1142" s="440">
        <v>46097.0</v>
      </c>
      <c r="C1142" s="26">
        <v>110.0</v>
      </c>
      <c r="D1142" s="28" t="s">
        <v>45</v>
      </c>
      <c r="E1142" s="28" t="s">
        <v>40</v>
      </c>
      <c r="F1142" s="28" t="s">
        <v>2346</v>
      </c>
      <c r="G1142" s="28" t="s">
        <v>2346</v>
      </c>
      <c r="H1142" s="28" t="s">
        <v>139</v>
      </c>
      <c r="I1142" s="169" t="s">
        <v>2347</v>
      </c>
      <c r="J1142" s="245" t="s">
        <v>2348</v>
      </c>
      <c r="K1142" s="441">
        <v>46127.0</v>
      </c>
      <c r="L1142" s="28" t="s">
        <v>50</v>
      </c>
      <c r="M1142" s="226"/>
      <c r="N1142" s="403" t="s">
        <v>287</v>
      </c>
      <c r="O1142" s="36" t="s">
        <v>425</v>
      </c>
      <c r="P1142" s="340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</row>
    <row r="1143">
      <c r="A1143" s="23">
        <v>1140.0</v>
      </c>
      <c r="B1143" s="440">
        <v>46097.0</v>
      </c>
      <c r="C1143" s="26">
        <v>110.0</v>
      </c>
      <c r="D1143" s="28" t="s">
        <v>45</v>
      </c>
      <c r="E1143" s="28" t="s">
        <v>40</v>
      </c>
      <c r="F1143" s="28" t="s">
        <v>2346</v>
      </c>
      <c r="G1143" s="28" t="s">
        <v>2346</v>
      </c>
      <c r="H1143" s="28" t="s">
        <v>87</v>
      </c>
      <c r="I1143" s="169" t="s">
        <v>2349</v>
      </c>
      <c r="J1143" s="245" t="s">
        <v>1814</v>
      </c>
      <c r="K1143" s="441">
        <v>46127.0</v>
      </c>
      <c r="L1143" s="28" t="s">
        <v>50</v>
      </c>
      <c r="M1143" s="226"/>
      <c r="N1143" s="403" t="s">
        <v>287</v>
      </c>
      <c r="O1143" s="36" t="s">
        <v>425</v>
      </c>
      <c r="P1143" s="340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</row>
    <row r="1144">
      <c r="A1144" s="23">
        <v>1141.0</v>
      </c>
      <c r="B1144" s="440">
        <v>46097.0</v>
      </c>
      <c r="C1144" s="26">
        <v>110.0</v>
      </c>
      <c r="D1144" s="28" t="s">
        <v>45</v>
      </c>
      <c r="E1144" s="28" t="s">
        <v>40</v>
      </c>
      <c r="F1144" s="28" t="s">
        <v>2346</v>
      </c>
      <c r="G1144" s="28" t="s">
        <v>2346</v>
      </c>
      <c r="H1144" s="28" t="s">
        <v>43</v>
      </c>
      <c r="I1144" s="169" t="s">
        <v>2350</v>
      </c>
      <c r="J1144" s="245" t="s">
        <v>1133</v>
      </c>
      <c r="K1144" s="441">
        <v>46127.0</v>
      </c>
      <c r="L1144" s="28" t="s">
        <v>50</v>
      </c>
      <c r="M1144" s="226"/>
      <c r="N1144" s="403" t="s">
        <v>287</v>
      </c>
      <c r="O1144" s="36" t="s">
        <v>425</v>
      </c>
      <c r="P1144" s="340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</row>
    <row r="1145">
      <c r="A1145" s="59">
        <v>1142.0</v>
      </c>
      <c r="B1145" s="440">
        <v>46097.0</v>
      </c>
      <c r="C1145" s="26">
        <v>110.0</v>
      </c>
      <c r="D1145" s="28" t="s">
        <v>45</v>
      </c>
      <c r="E1145" s="28" t="s">
        <v>40</v>
      </c>
      <c r="F1145" s="28" t="s">
        <v>2346</v>
      </c>
      <c r="G1145" s="28" t="s">
        <v>2346</v>
      </c>
      <c r="H1145" s="28" t="s">
        <v>43</v>
      </c>
      <c r="I1145" s="169" t="s">
        <v>2351</v>
      </c>
      <c r="J1145" s="245" t="s">
        <v>2352</v>
      </c>
      <c r="K1145" s="441">
        <v>46099.0</v>
      </c>
      <c r="L1145" s="28" t="s">
        <v>50</v>
      </c>
      <c r="M1145" s="226"/>
      <c r="N1145" s="403" t="s">
        <v>287</v>
      </c>
      <c r="O1145" s="36" t="s">
        <v>425</v>
      </c>
      <c r="P1145" s="340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</row>
    <row r="1146">
      <c r="A1146" s="23">
        <v>1143.0</v>
      </c>
      <c r="B1146" s="440">
        <v>46097.0</v>
      </c>
      <c r="C1146" s="26">
        <v>110.0</v>
      </c>
      <c r="D1146" s="28" t="s">
        <v>45</v>
      </c>
      <c r="E1146" s="28" t="s">
        <v>40</v>
      </c>
      <c r="F1146" s="28" t="s">
        <v>2346</v>
      </c>
      <c r="G1146" s="28" t="s">
        <v>2346</v>
      </c>
      <c r="H1146" s="28" t="s">
        <v>98</v>
      </c>
      <c r="I1146" s="169" t="s">
        <v>2353</v>
      </c>
      <c r="J1146" s="170" t="s">
        <v>2354</v>
      </c>
      <c r="K1146" s="441">
        <v>46127.0</v>
      </c>
      <c r="L1146" s="28" t="s">
        <v>50</v>
      </c>
      <c r="M1146" s="226"/>
      <c r="N1146" s="403" t="s">
        <v>287</v>
      </c>
      <c r="O1146" s="36" t="s">
        <v>425</v>
      </c>
      <c r="P1146" s="340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</row>
    <row r="1147">
      <c r="A1147" s="23">
        <v>1144.0</v>
      </c>
      <c r="B1147" s="440">
        <v>46097.0</v>
      </c>
      <c r="C1147" s="26">
        <v>110.0</v>
      </c>
      <c r="D1147" s="28" t="s">
        <v>45</v>
      </c>
      <c r="E1147" s="28" t="s">
        <v>40</v>
      </c>
      <c r="F1147" s="28" t="s">
        <v>2346</v>
      </c>
      <c r="G1147" s="28" t="s">
        <v>2346</v>
      </c>
      <c r="H1147" s="28" t="s">
        <v>75</v>
      </c>
      <c r="I1147" s="169" t="s">
        <v>2355</v>
      </c>
      <c r="J1147" s="245" t="s">
        <v>2356</v>
      </c>
      <c r="K1147" s="441">
        <v>46099.0</v>
      </c>
      <c r="L1147" s="28" t="s">
        <v>50</v>
      </c>
      <c r="M1147" s="226"/>
      <c r="N1147" s="403" t="s">
        <v>287</v>
      </c>
      <c r="O1147" s="36" t="s">
        <v>425</v>
      </c>
      <c r="P1147" s="340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</row>
    <row r="1148">
      <c r="A1148" s="23">
        <v>1145.0</v>
      </c>
      <c r="B1148" s="440">
        <v>46097.0</v>
      </c>
      <c r="C1148" s="26">
        <v>110.0</v>
      </c>
      <c r="D1148" s="28" t="s">
        <v>45</v>
      </c>
      <c r="E1148" s="28" t="s">
        <v>40</v>
      </c>
      <c r="F1148" s="28" t="s">
        <v>2346</v>
      </c>
      <c r="G1148" s="28" t="s">
        <v>2346</v>
      </c>
      <c r="H1148" s="28" t="s">
        <v>98</v>
      </c>
      <c r="I1148" s="169" t="s">
        <v>2357</v>
      </c>
      <c r="J1148" s="245" t="s">
        <v>1778</v>
      </c>
      <c r="K1148" s="441">
        <v>46127.0</v>
      </c>
      <c r="L1148" s="28" t="s">
        <v>50</v>
      </c>
      <c r="M1148" s="226"/>
      <c r="N1148" s="403" t="s">
        <v>287</v>
      </c>
      <c r="O1148" s="36" t="s">
        <v>425</v>
      </c>
      <c r="P1148" s="340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</row>
    <row r="1149">
      <c r="A1149" s="23">
        <v>1146.0</v>
      </c>
      <c r="B1149" s="440">
        <v>46097.0</v>
      </c>
      <c r="C1149" s="26">
        <v>110.0</v>
      </c>
      <c r="D1149" s="28" t="s">
        <v>45</v>
      </c>
      <c r="E1149" s="28" t="s">
        <v>40</v>
      </c>
      <c r="F1149" s="28" t="s">
        <v>2346</v>
      </c>
      <c r="G1149" s="28" t="s">
        <v>2346</v>
      </c>
      <c r="H1149" s="28" t="s">
        <v>98</v>
      </c>
      <c r="I1149" s="240" t="s">
        <v>2358</v>
      </c>
      <c r="J1149" s="245" t="s">
        <v>1231</v>
      </c>
      <c r="K1149" s="441">
        <v>46127.0</v>
      </c>
      <c r="L1149" s="28" t="s">
        <v>50</v>
      </c>
      <c r="M1149" s="226"/>
      <c r="N1149" s="403" t="s">
        <v>287</v>
      </c>
      <c r="O1149" s="36" t="s">
        <v>425</v>
      </c>
      <c r="P1149" s="340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</row>
    <row r="1150">
      <c r="A1150" s="59">
        <v>1147.0</v>
      </c>
      <c r="B1150" s="440">
        <v>46097.0</v>
      </c>
      <c r="C1150" s="26">
        <v>110.0</v>
      </c>
      <c r="D1150" s="28" t="s">
        <v>45</v>
      </c>
      <c r="E1150" s="28" t="s">
        <v>40</v>
      </c>
      <c r="F1150" s="28" t="s">
        <v>2346</v>
      </c>
      <c r="G1150" s="28" t="s">
        <v>2346</v>
      </c>
      <c r="H1150" s="28" t="s">
        <v>207</v>
      </c>
      <c r="I1150" s="240" t="s">
        <v>2359</v>
      </c>
      <c r="J1150" s="170" t="s">
        <v>2360</v>
      </c>
      <c r="K1150" s="441">
        <v>46127.0</v>
      </c>
      <c r="L1150" s="28" t="s">
        <v>50</v>
      </c>
      <c r="M1150" s="226"/>
      <c r="N1150" s="403" t="s">
        <v>287</v>
      </c>
      <c r="O1150" s="36" t="s">
        <v>425</v>
      </c>
      <c r="P1150" s="340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</row>
    <row r="1151">
      <c r="A1151" s="23">
        <v>1148.0</v>
      </c>
      <c r="B1151" s="440">
        <v>46097.0</v>
      </c>
      <c r="C1151" s="26">
        <v>110.0</v>
      </c>
      <c r="D1151" s="28" t="s">
        <v>45</v>
      </c>
      <c r="E1151" s="28" t="s">
        <v>40</v>
      </c>
      <c r="F1151" s="28" t="s">
        <v>2346</v>
      </c>
      <c r="G1151" s="28" t="s">
        <v>2346</v>
      </c>
      <c r="H1151" s="28" t="s">
        <v>207</v>
      </c>
      <c r="I1151" s="421" t="s">
        <v>2361</v>
      </c>
      <c r="J1151" s="170" t="s">
        <v>2362</v>
      </c>
      <c r="K1151" s="441">
        <v>46127.0</v>
      </c>
      <c r="L1151" s="28" t="s">
        <v>50</v>
      </c>
      <c r="M1151" s="226"/>
      <c r="N1151" s="403" t="s">
        <v>287</v>
      </c>
      <c r="O1151" s="36" t="s">
        <v>425</v>
      </c>
      <c r="P1151" s="340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</row>
    <row r="1152">
      <c r="A1152" s="23">
        <v>1149.0</v>
      </c>
      <c r="B1152" s="440">
        <v>46097.0</v>
      </c>
      <c r="C1152" s="26">
        <v>110.0</v>
      </c>
      <c r="D1152" s="28" t="s">
        <v>45</v>
      </c>
      <c r="E1152" s="28" t="s">
        <v>40</v>
      </c>
      <c r="F1152" s="28" t="s">
        <v>2346</v>
      </c>
      <c r="G1152" s="28" t="s">
        <v>2346</v>
      </c>
      <c r="H1152" s="28" t="s">
        <v>207</v>
      </c>
      <c r="I1152" s="421" t="s">
        <v>2363</v>
      </c>
      <c r="J1152" s="245" t="s">
        <v>1107</v>
      </c>
      <c r="K1152" s="441">
        <v>46127.0</v>
      </c>
      <c r="L1152" s="28" t="s">
        <v>50</v>
      </c>
      <c r="M1152" s="226"/>
      <c r="N1152" s="403" t="s">
        <v>287</v>
      </c>
      <c r="O1152" s="36" t="s">
        <v>425</v>
      </c>
      <c r="P1152" s="340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</row>
    <row r="1153">
      <c r="A1153" s="23">
        <v>1150.0</v>
      </c>
      <c r="B1153" s="440">
        <v>46097.0</v>
      </c>
      <c r="C1153" s="26">
        <v>110.0</v>
      </c>
      <c r="D1153" s="28" t="s">
        <v>45</v>
      </c>
      <c r="E1153" s="28" t="s">
        <v>40</v>
      </c>
      <c r="F1153" s="28" t="s">
        <v>2346</v>
      </c>
      <c r="G1153" s="28" t="s">
        <v>2346</v>
      </c>
      <c r="H1153" s="28" t="s">
        <v>98</v>
      </c>
      <c r="I1153" s="421" t="s">
        <v>2364</v>
      </c>
      <c r="J1153" s="245" t="s">
        <v>2365</v>
      </c>
      <c r="K1153" s="441">
        <v>46127.0</v>
      </c>
      <c r="L1153" s="28" t="s">
        <v>50</v>
      </c>
      <c r="M1153" s="226"/>
      <c r="N1153" s="403" t="s">
        <v>287</v>
      </c>
      <c r="O1153" s="36" t="s">
        <v>425</v>
      </c>
      <c r="P1153" s="340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</row>
    <row r="1154">
      <c r="A1154" s="23">
        <v>1151.0</v>
      </c>
      <c r="B1154" s="440">
        <v>46097.0</v>
      </c>
      <c r="C1154" s="26">
        <v>111.0</v>
      </c>
      <c r="D1154" s="28" t="s">
        <v>111</v>
      </c>
      <c r="E1154" s="28" t="s">
        <v>40</v>
      </c>
      <c r="F1154" s="28" t="s">
        <v>2346</v>
      </c>
      <c r="G1154" s="28" t="s">
        <v>2346</v>
      </c>
      <c r="H1154" s="28" t="s">
        <v>81</v>
      </c>
      <c r="I1154" s="421" t="s">
        <v>2366</v>
      </c>
      <c r="J1154" s="245" t="s">
        <v>1249</v>
      </c>
      <c r="K1154" s="441">
        <v>46127.0</v>
      </c>
      <c r="L1154" s="28" t="s">
        <v>76</v>
      </c>
      <c r="M1154" s="226"/>
      <c r="N1154" s="403" t="s">
        <v>287</v>
      </c>
      <c r="O1154" s="170" t="s">
        <v>1356</v>
      </c>
      <c r="P1154" s="340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</row>
    <row r="1155">
      <c r="A1155" s="59">
        <v>1152.0</v>
      </c>
      <c r="B1155" s="440">
        <v>46097.0</v>
      </c>
      <c r="C1155" s="26">
        <v>111.0</v>
      </c>
      <c r="D1155" s="28" t="s">
        <v>111</v>
      </c>
      <c r="E1155" s="28" t="s">
        <v>40</v>
      </c>
      <c r="F1155" s="28" t="s">
        <v>2346</v>
      </c>
      <c r="G1155" s="28" t="s">
        <v>2346</v>
      </c>
      <c r="H1155" s="28" t="s">
        <v>87</v>
      </c>
      <c r="I1155" s="421" t="s">
        <v>2367</v>
      </c>
      <c r="J1155" s="245" t="s">
        <v>2368</v>
      </c>
      <c r="K1155" s="441">
        <v>46127.0</v>
      </c>
      <c r="L1155" s="28" t="s">
        <v>76</v>
      </c>
      <c r="M1155" s="226"/>
      <c r="N1155" s="403" t="s">
        <v>287</v>
      </c>
      <c r="O1155" s="170" t="s">
        <v>1356</v>
      </c>
      <c r="P1155" s="340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</row>
    <row r="1156">
      <c r="A1156" s="23">
        <v>1153.0</v>
      </c>
      <c r="B1156" s="440">
        <v>46097.0</v>
      </c>
      <c r="C1156" s="26">
        <v>111.0</v>
      </c>
      <c r="D1156" s="28" t="s">
        <v>111</v>
      </c>
      <c r="E1156" s="28" t="s">
        <v>40</v>
      </c>
      <c r="F1156" s="28" t="s">
        <v>2346</v>
      </c>
      <c r="G1156" s="28" t="s">
        <v>2346</v>
      </c>
      <c r="H1156" s="28" t="s">
        <v>87</v>
      </c>
      <c r="I1156" s="421" t="s">
        <v>2369</v>
      </c>
      <c r="J1156" s="245" t="s">
        <v>2370</v>
      </c>
      <c r="K1156" s="441">
        <v>46127.0</v>
      </c>
      <c r="L1156" s="28" t="s">
        <v>76</v>
      </c>
      <c r="M1156" s="226"/>
      <c r="N1156" s="403" t="s">
        <v>287</v>
      </c>
      <c r="O1156" s="170" t="s">
        <v>1356</v>
      </c>
      <c r="P1156" s="340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</row>
    <row r="1157">
      <c r="A1157" s="23">
        <v>1154.0</v>
      </c>
      <c r="B1157" s="440">
        <v>46097.0</v>
      </c>
      <c r="C1157" s="26">
        <v>111.0</v>
      </c>
      <c r="D1157" s="28" t="s">
        <v>111</v>
      </c>
      <c r="E1157" s="28" t="s">
        <v>40</v>
      </c>
      <c r="F1157" s="28" t="s">
        <v>2346</v>
      </c>
      <c r="G1157" s="28" t="s">
        <v>2346</v>
      </c>
      <c r="H1157" s="28" t="s">
        <v>81</v>
      </c>
      <c r="I1157" s="421" t="s">
        <v>1462</v>
      </c>
      <c r="J1157" s="245" t="s">
        <v>2371</v>
      </c>
      <c r="K1157" s="441">
        <v>46127.0</v>
      </c>
      <c r="L1157" s="28" t="s">
        <v>50</v>
      </c>
      <c r="M1157" s="226"/>
      <c r="N1157" s="403" t="s">
        <v>287</v>
      </c>
      <c r="O1157" s="170" t="s">
        <v>1356</v>
      </c>
      <c r="P1157" s="340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</row>
    <row r="1158">
      <c r="A1158" s="23">
        <v>1155.0</v>
      </c>
      <c r="B1158" s="440">
        <v>46097.0</v>
      </c>
      <c r="C1158" s="26">
        <v>111.0</v>
      </c>
      <c r="D1158" s="28" t="s">
        <v>111</v>
      </c>
      <c r="E1158" s="28" t="s">
        <v>40</v>
      </c>
      <c r="F1158" s="28" t="s">
        <v>2346</v>
      </c>
      <c r="G1158" s="28" t="s">
        <v>2346</v>
      </c>
      <c r="H1158" s="28" t="s">
        <v>139</v>
      </c>
      <c r="I1158" s="421" t="s">
        <v>2372</v>
      </c>
      <c r="J1158" s="245" t="s">
        <v>2373</v>
      </c>
      <c r="K1158" s="441">
        <v>46127.0</v>
      </c>
      <c r="L1158" s="28" t="s">
        <v>50</v>
      </c>
      <c r="M1158" s="226"/>
      <c r="N1158" s="403" t="s">
        <v>287</v>
      </c>
      <c r="O1158" s="170" t="s">
        <v>1356</v>
      </c>
      <c r="P1158" s="340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</row>
    <row r="1159">
      <c r="A1159" s="23">
        <v>1156.0</v>
      </c>
      <c r="B1159" s="440">
        <v>46097.0</v>
      </c>
      <c r="C1159" s="26">
        <v>111.0</v>
      </c>
      <c r="D1159" s="28" t="s">
        <v>111</v>
      </c>
      <c r="E1159" s="28" t="s">
        <v>40</v>
      </c>
      <c r="F1159" s="28" t="s">
        <v>2346</v>
      </c>
      <c r="G1159" s="28" t="s">
        <v>2346</v>
      </c>
      <c r="H1159" s="28" t="s">
        <v>87</v>
      </c>
      <c r="I1159" s="421" t="s">
        <v>2374</v>
      </c>
      <c r="J1159" s="245" t="s">
        <v>2375</v>
      </c>
      <c r="K1159" s="441">
        <v>46127.0</v>
      </c>
      <c r="L1159" s="28" t="s">
        <v>50</v>
      </c>
      <c r="M1159" s="226"/>
      <c r="N1159" s="403" t="s">
        <v>287</v>
      </c>
      <c r="O1159" s="170" t="s">
        <v>1356</v>
      </c>
      <c r="P1159" s="340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</row>
    <row r="1160">
      <c r="A1160" s="59">
        <v>1157.0</v>
      </c>
      <c r="B1160" s="440">
        <v>46097.0</v>
      </c>
      <c r="C1160" s="26">
        <v>111.0</v>
      </c>
      <c r="D1160" s="28" t="s">
        <v>111</v>
      </c>
      <c r="E1160" s="28" t="s">
        <v>40</v>
      </c>
      <c r="F1160" s="28" t="s">
        <v>2346</v>
      </c>
      <c r="G1160" s="28" t="s">
        <v>2346</v>
      </c>
      <c r="H1160" s="28" t="s">
        <v>139</v>
      </c>
      <c r="I1160" s="421" t="s">
        <v>2376</v>
      </c>
      <c r="J1160" s="245" t="s">
        <v>2377</v>
      </c>
      <c r="K1160" s="441">
        <v>46127.0</v>
      </c>
      <c r="L1160" s="28" t="s">
        <v>50</v>
      </c>
      <c r="M1160" s="226"/>
      <c r="N1160" s="403" t="s">
        <v>287</v>
      </c>
      <c r="O1160" s="170" t="s">
        <v>1356</v>
      </c>
      <c r="P1160" s="340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</row>
    <row r="1161">
      <c r="A1161" s="23">
        <v>1158.0</v>
      </c>
      <c r="B1161" s="440">
        <v>46097.0</v>
      </c>
      <c r="C1161" s="26">
        <v>111.0</v>
      </c>
      <c r="D1161" s="28" t="s">
        <v>111</v>
      </c>
      <c r="E1161" s="28" t="s">
        <v>40</v>
      </c>
      <c r="F1161" s="28" t="s">
        <v>2346</v>
      </c>
      <c r="G1161" s="28" t="s">
        <v>2346</v>
      </c>
      <c r="H1161" s="28" t="s">
        <v>98</v>
      </c>
      <c r="I1161" s="421" t="s">
        <v>2378</v>
      </c>
      <c r="J1161" s="170" t="s">
        <v>2379</v>
      </c>
      <c r="K1161" s="441">
        <v>46127.0</v>
      </c>
      <c r="L1161" s="28" t="s">
        <v>76</v>
      </c>
      <c r="M1161" s="226"/>
      <c r="N1161" s="403" t="s">
        <v>287</v>
      </c>
      <c r="O1161" s="170" t="s">
        <v>1356</v>
      </c>
      <c r="P1161" s="340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</row>
    <row r="1162">
      <c r="A1162" s="23">
        <v>1159.0</v>
      </c>
      <c r="B1162" s="440">
        <v>46097.0</v>
      </c>
      <c r="C1162" s="26">
        <v>111.0</v>
      </c>
      <c r="D1162" s="28" t="s">
        <v>111</v>
      </c>
      <c r="E1162" s="28" t="s">
        <v>40</v>
      </c>
      <c r="F1162" s="28" t="s">
        <v>2346</v>
      </c>
      <c r="G1162" s="28" t="s">
        <v>2346</v>
      </c>
      <c r="H1162" s="28" t="s">
        <v>87</v>
      </c>
      <c r="I1162" s="421" t="s">
        <v>1798</v>
      </c>
      <c r="J1162" s="245" t="s">
        <v>2380</v>
      </c>
      <c r="K1162" s="441">
        <v>46127.0</v>
      </c>
      <c r="L1162" s="28" t="s">
        <v>50</v>
      </c>
      <c r="M1162" s="226"/>
      <c r="N1162" s="403" t="s">
        <v>287</v>
      </c>
      <c r="O1162" s="170" t="s">
        <v>1356</v>
      </c>
      <c r="P1162" s="4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</row>
    <row r="1163">
      <c r="A1163" s="23">
        <v>1160.0</v>
      </c>
      <c r="B1163" s="440">
        <v>46097.0</v>
      </c>
      <c r="C1163" s="26">
        <v>111.0</v>
      </c>
      <c r="D1163" s="28" t="s">
        <v>111</v>
      </c>
      <c r="E1163" s="28" t="s">
        <v>40</v>
      </c>
      <c r="F1163" s="28" t="s">
        <v>2346</v>
      </c>
      <c r="G1163" s="28" t="s">
        <v>2346</v>
      </c>
      <c r="H1163" s="28" t="s">
        <v>139</v>
      </c>
      <c r="I1163" s="421" t="s">
        <v>2381</v>
      </c>
      <c r="J1163" s="245" t="s">
        <v>2382</v>
      </c>
      <c r="K1163" s="441">
        <v>46127.0</v>
      </c>
      <c r="L1163" s="28" t="s">
        <v>50</v>
      </c>
      <c r="M1163" s="226"/>
      <c r="N1163" s="403" t="s">
        <v>287</v>
      </c>
      <c r="O1163" s="170" t="s">
        <v>1356</v>
      </c>
      <c r="P1163" s="4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</row>
    <row r="1164">
      <c r="A1164" s="23">
        <v>1161.0</v>
      </c>
      <c r="B1164" s="440">
        <v>46097.0</v>
      </c>
      <c r="C1164" s="26">
        <v>111.0</v>
      </c>
      <c r="D1164" s="28" t="s">
        <v>111</v>
      </c>
      <c r="E1164" s="28" t="s">
        <v>40</v>
      </c>
      <c r="F1164" s="28" t="s">
        <v>2346</v>
      </c>
      <c r="G1164" s="28" t="s">
        <v>2346</v>
      </c>
      <c r="H1164" s="28" t="s">
        <v>87</v>
      </c>
      <c r="I1164" s="422" t="s">
        <v>2383</v>
      </c>
      <c r="J1164" s="245" t="s">
        <v>2384</v>
      </c>
      <c r="K1164" s="441">
        <v>46127.0</v>
      </c>
      <c r="L1164" s="28" t="s">
        <v>76</v>
      </c>
      <c r="M1164" s="226"/>
      <c r="N1164" s="403" t="s">
        <v>287</v>
      </c>
      <c r="O1164" s="170" t="s">
        <v>1356</v>
      </c>
      <c r="P1164" s="4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</row>
    <row r="1165">
      <c r="A1165" s="59">
        <v>1162.0</v>
      </c>
      <c r="B1165" s="225">
        <v>46099.0</v>
      </c>
      <c r="C1165" s="26">
        <v>112.0</v>
      </c>
      <c r="D1165" s="28" t="s">
        <v>45</v>
      </c>
      <c r="E1165" s="28" t="s">
        <v>40</v>
      </c>
      <c r="F1165" s="28" t="s">
        <v>2385</v>
      </c>
      <c r="G1165" s="28" t="s">
        <v>2385</v>
      </c>
      <c r="H1165" s="28" t="s">
        <v>233</v>
      </c>
      <c r="I1165" s="421" t="s">
        <v>2386</v>
      </c>
      <c r="J1165" s="245" t="s">
        <v>2387</v>
      </c>
      <c r="K1165" s="441">
        <v>46127.0</v>
      </c>
      <c r="L1165" s="28" t="s">
        <v>50</v>
      </c>
      <c r="M1165" s="226"/>
      <c r="N1165" s="403" t="s">
        <v>287</v>
      </c>
      <c r="O1165" s="36" t="s">
        <v>425</v>
      </c>
      <c r="P1165" s="4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</row>
    <row r="1166">
      <c r="A1166" s="23">
        <v>1163.0</v>
      </c>
      <c r="B1166" s="225">
        <v>46099.0</v>
      </c>
      <c r="C1166" s="26">
        <v>112.0</v>
      </c>
      <c r="D1166" s="28" t="s">
        <v>45</v>
      </c>
      <c r="E1166" s="28" t="s">
        <v>40</v>
      </c>
      <c r="F1166" s="28" t="s">
        <v>2385</v>
      </c>
      <c r="G1166" s="28" t="s">
        <v>2385</v>
      </c>
      <c r="H1166" s="28" t="s">
        <v>194</v>
      </c>
      <c r="I1166" s="421" t="s">
        <v>2388</v>
      </c>
      <c r="J1166" s="245" t="s">
        <v>1778</v>
      </c>
      <c r="K1166" s="441">
        <v>46127.0</v>
      </c>
      <c r="L1166" s="28" t="s">
        <v>50</v>
      </c>
      <c r="M1166" s="226"/>
      <c r="N1166" s="403" t="s">
        <v>287</v>
      </c>
      <c r="O1166" s="36" t="s">
        <v>425</v>
      </c>
      <c r="P1166" s="4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</row>
    <row r="1167">
      <c r="A1167" s="23">
        <v>1164.0</v>
      </c>
      <c r="B1167" s="225">
        <v>46099.0</v>
      </c>
      <c r="C1167" s="26">
        <v>112.0</v>
      </c>
      <c r="D1167" s="28" t="s">
        <v>45</v>
      </c>
      <c r="E1167" s="28" t="s">
        <v>40</v>
      </c>
      <c r="F1167" s="28" t="s">
        <v>2385</v>
      </c>
      <c r="G1167" s="28" t="s">
        <v>2385</v>
      </c>
      <c r="H1167" s="28" t="s">
        <v>207</v>
      </c>
      <c r="I1167" s="421" t="s">
        <v>2389</v>
      </c>
      <c r="J1167" s="245" t="s">
        <v>2390</v>
      </c>
      <c r="K1167" s="441">
        <v>46127.0</v>
      </c>
      <c r="L1167" s="28" t="s">
        <v>50</v>
      </c>
      <c r="M1167" s="226"/>
      <c r="N1167" s="403" t="s">
        <v>287</v>
      </c>
      <c r="O1167" s="36" t="s">
        <v>425</v>
      </c>
      <c r="P1167" s="4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</row>
    <row r="1168">
      <c r="A1168" s="23">
        <v>1165.0</v>
      </c>
      <c r="B1168" s="225">
        <v>46099.0</v>
      </c>
      <c r="C1168" s="26">
        <v>112.0</v>
      </c>
      <c r="D1168" s="28" t="s">
        <v>45</v>
      </c>
      <c r="E1168" s="28" t="s">
        <v>40</v>
      </c>
      <c r="F1168" s="28" t="s">
        <v>2385</v>
      </c>
      <c r="G1168" s="28" t="s">
        <v>2385</v>
      </c>
      <c r="H1168" s="28" t="s">
        <v>194</v>
      </c>
      <c r="I1168" s="421" t="s">
        <v>2391</v>
      </c>
      <c r="J1168" s="170" t="s">
        <v>2392</v>
      </c>
      <c r="K1168" s="441">
        <v>46127.0</v>
      </c>
      <c r="L1168" s="28" t="s">
        <v>50</v>
      </c>
      <c r="M1168" s="226"/>
      <c r="N1168" s="403" t="s">
        <v>287</v>
      </c>
      <c r="O1168" s="36" t="s">
        <v>425</v>
      </c>
      <c r="P1168" s="400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</row>
    <row r="1169">
      <c r="A1169" s="23">
        <v>1166.0</v>
      </c>
      <c r="B1169" s="225">
        <v>46099.0</v>
      </c>
      <c r="C1169" s="26">
        <v>112.0</v>
      </c>
      <c r="D1169" s="28" t="s">
        <v>45</v>
      </c>
      <c r="E1169" s="28" t="s">
        <v>40</v>
      </c>
      <c r="F1169" s="28" t="s">
        <v>2385</v>
      </c>
      <c r="G1169" s="28" t="s">
        <v>2385</v>
      </c>
      <c r="H1169" s="28" t="s">
        <v>207</v>
      </c>
      <c r="I1169" s="421" t="s">
        <v>2393</v>
      </c>
      <c r="J1169" s="245" t="s">
        <v>1107</v>
      </c>
      <c r="K1169" s="441">
        <v>46127.0</v>
      </c>
      <c r="L1169" s="28" t="s">
        <v>50</v>
      </c>
      <c r="M1169" s="226"/>
      <c r="N1169" s="403" t="s">
        <v>287</v>
      </c>
      <c r="O1169" s="36" t="s">
        <v>425</v>
      </c>
      <c r="P1169" s="400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</row>
    <row r="1170">
      <c r="A1170" s="59">
        <v>1167.0</v>
      </c>
      <c r="B1170" s="225">
        <v>46099.0</v>
      </c>
      <c r="C1170" s="26">
        <v>112.0</v>
      </c>
      <c r="D1170" s="28" t="s">
        <v>45</v>
      </c>
      <c r="E1170" s="28" t="s">
        <v>40</v>
      </c>
      <c r="F1170" s="28" t="s">
        <v>2385</v>
      </c>
      <c r="G1170" s="28" t="s">
        <v>2385</v>
      </c>
      <c r="H1170" s="28" t="s">
        <v>207</v>
      </c>
      <c r="I1170" s="422" t="s">
        <v>2394</v>
      </c>
      <c r="J1170" s="170" t="s">
        <v>2360</v>
      </c>
      <c r="K1170" s="441">
        <v>46127.0</v>
      </c>
      <c r="L1170" s="28" t="s">
        <v>50</v>
      </c>
      <c r="M1170" s="226"/>
      <c r="N1170" s="403" t="s">
        <v>287</v>
      </c>
      <c r="O1170" s="36" t="s">
        <v>425</v>
      </c>
      <c r="P1170" s="400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</row>
    <row r="1171">
      <c r="A1171" s="23">
        <v>1168.0</v>
      </c>
      <c r="B1171" s="225">
        <v>46099.0</v>
      </c>
      <c r="C1171" s="26">
        <v>112.0</v>
      </c>
      <c r="D1171" s="28" t="s">
        <v>45</v>
      </c>
      <c r="E1171" s="28" t="s">
        <v>40</v>
      </c>
      <c r="F1171" s="28" t="s">
        <v>2385</v>
      </c>
      <c r="G1171" s="28" t="s">
        <v>2385</v>
      </c>
      <c r="H1171" s="28" t="s">
        <v>98</v>
      </c>
      <c r="I1171" s="421" t="s">
        <v>2395</v>
      </c>
      <c r="J1171" s="245" t="s">
        <v>1778</v>
      </c>
      <c r="K1171" s="441">
        <v>46127.0</v>
      </c>
      <c r="L1171" s="28" t="s">
        <v>50</v>
      </c>
      <c r="M1171" s="226"/>
      <c r="N1171" s="403" t="s">
        <v>287</v>
      </c>
      <c r="O1171" s="36" t="s">
        <v>425</v>
      </c>
      <c r="P1171" s="400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</row>
    <row r="1172">
      <c r="A1172" s="23">
        <v>1169.0</v>
      </c>
      <c r="B1172" s="225">
        <v>46099.0</v>
      </c>
      <c r="C1172" s="26">
        <v>112.0</v>
      </c>
      <c r="D1172" s="28" t="s">
        <v>45</v>
      </c>
      <c r="E1172" s="28" t="s">
        <v>40</v>
      </c>
      <c r="F1172" s="28" t="s">
        <v>2385</v>
      </c>
      <c r="G1172" s="28" t="s">
        <v>2385</v>
      </c>
      <c r="H1172" s="28" t="s">
        <v>87</v>
      </c>
      <c r="I1172" s="421" t="s">
        <v>2396</v>
      </c>
      <c r="J1172" s="245" t="s">
        <v>1257</v>
      </c>
      <c r="K1172" s="441">
        <v>46127.0</v>
      </c>
      <c r="L1172" s="28" t="s">
        <v>50</v>
      </c>
      <c r="M1172" s="226"/>
      <c r="N1172" s="403" t="s">
        <v>287</v>
      </c>
      <c r="O1172" s="36" t="s">
        <v>425</v>
      </c>
      <c r="P1172" s="400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</row>
    <row r="1173">
      <c r="A1173" s="23">
        <v>1170.0</v>
      </c>
      <c r="B1173" s="225">
        <v>46099.0</v>
      </c>
      <c r="C1173" s="26">
        <v>112.0</v>
      </c>
      <c r="D1173" s="28" t="s">
        <v>45</v>
      </c>
      <c r="E1173" s="28" t="s">
        <v>40</v>
      </c>
      <c r="F1173" s="28" t="s">
        <v>2385</v>
      </c>
      <c r="G1173" s="28" t="s">
        <v>2385</v>
      </c>
      <c r="H1173" s="28" t="s">
        <v>98</v>
      </c>
      <c r="I1173" s="421" t="s">
        <v>2397</v>
      </c>
      <c r="J1173" s="245" t="s">
        <v>2398</v>
      </c>
      <c r="K1173" s="441">
        <v>46127.0</v>
      </c>
      <c r="L1173" s="28" t="s">
        <v>50</v>
      </c>
      <c r="M1173" s="226"/>
      <c r="N1173" s="403" t="s">
        <v>287</v>
      </c>
      <c r="O1173" s="36" t="s">
        <v>425</v>
      </c>
      <c r="P1173" s="400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</row>
    <row r="1174">
      <c r="A1174" s="23">
        <v>1171.0</v>
      </c>
      <c r="B1174" s="225">
        <v>46099.0</v>
      </c>
      <c r="C1174" s="26">
        <v>112.0</v>
      </c>
      <c r="D1174" s="28" t="s">
        <v>45</v>
      </c>
      <c r="E1174" s="28" t="s">
        <v>40</v>
      </c>
      <c r="F1174" s="28" t="s">
        <v>2385</v>
      </c>
      <c r="G1174" s="28" t="s">
        <v>2385</v>
      </c>
      <c r="H1174" s="28" t="s">
        <v>98</v>
      </c>
      <c r="I1174" s="421" t="s">
        <v>2399</v>
      </c>
      <c r="J1174" s="245" t="s">
        <v>1778</v>
      </c>
      <c r="K1174" s="441">
        <v>46127.0</v>
      </c>
      <c r="L1174" s="28" t="s">
        <v>50</v>
      </c>
      <c r="M1174" s="226"/>
      <c r="N1174" s="403" t="s">
        <v>287</v>
      </c>
      <c r="O1174" s="36" t="s">
        <v>425</v>
      </c>
      <c r="P1174" s="400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</row>
    <row r="1175">
      <c r="A1175" s="59">
        <v>1172.0</v>
      </c>
      <c r="B1175" s="225">
        <v>46099.0</v>
      </c>
      <c r="C1175" s="26">
        <v>112.0</v>
      </c>
      <c r="D1175" s="28" t="s">
        <v>45</v>
      </c>
      <c r="E1175" s="28" t="s">
        <v>40</v>
      </c>
      <c r="F1175" s="28" t="s">
        <v>2385</v>
      </c>
      <c r="G1175" s="28" t="s">
        <v>2385</v>
      </c>
      <c r="H1175" s="28" t="s">
        <v>81</v>
      </c>
      <c r="I1175" s="421" t="s">
        <v>2400</v>
      </c>
      <c r="J1175" s="245" t="s">
        <v>1778</v>
      </c>
      <c r="K1175" s="441">
        <v>46127.0</v>
      </c>
      <c r="L1175" s="28" t="s">
        <v>50</v>
      </c>
      <c r="M1175" s="226"/>
      <c r="N1175" s="403" t="s">
        <v>287</v>
      </c>
      <c r="O1175" s="36" t="s">
        <v>425</v>
      </c>
      <c r="P1175" s="400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</row>
    <row r="1176">
      <c r="A1176" s="23">
        <v>1173.0</v>
      </c>
      <c r="B1176" s="225">
        <v>46099.0</v>
      </c>
      <c r="C1176" s="26">
        <v>112.0</v>
      </c>
      <c r="D1176" s="28" t="s">
        <v>45</v>
      </c>
      <c r="E1176" s="28" t="s">
        <v>40</v>
      </c>
      <c r="F1176" s="28" t="s">
        <v>2385</v>
      </c>
      <c r="G1176" s="28" t="s">
        <v>2385</v>
      </c>
      <c r="H1176" s="28" t="s">
        <v>98</v>
      </c>
      <c r="I1176" s="421" t="s">
        <v>2401</v>
      </c>
      <c r="J1176" s="245" t="s">
        <v>1778</v>
      </c>
      <c r="K1176" s="441">
        <v>46127.0</v>
      </c>
      <c r="L1176" s="28" t="s">
        <v>50</v>
      </c>
      <c r="M1176" s="226"/>
      <c r="N1176" s="403" t="s">
        <v>287</v>
      </c>
      <c r="O1176" s="36" t="s">
        <v>425</v>
      </c>
      <c r="P1176" s="340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</row>
    <row r="1177">
      <c r="A1177" s="23">
        <v>1174.0</v>
      </c>
      <c r="B1177" s="225">
        <v>46099.0</v>
      </c>
      <c r="C1177" s="26">
        <v>112.0</v>
      </c>
      <c r="D1177" s="28" t="s">
        <v>45</v>
      </c>
      <c r="E1177" s="28" t="s">
        <v>40</v>
      </c>
      <c r="F1177" s="28" t="s">
        <v>2385</v>
      </c>
      <c r="G1177" s="28" t="s">
        <v>2385</v>
      </c>
      <c r="H1177" s="28" t="s">
        <v>98</v>
      </c>
      <c r="I1177" s="421" t="s">
        <v>2402</v>
      </c>
      <c r="J1177" s="245" t="s">
        <v>1778</v>
      </c>
      <c r="K1177" s="441">
        <v>46127.0</v>
      </c>
      <c r="L1177" s="28" t="s">
        <v>50</v>
      </c>
      <c r="M1177" s="226"/>
      <c r="N1177" s="403" t="s">
        <v>287</v>
      </c>
      <c r="O1177" s="36" t="s">
        <v>425</v>
      </c>
      <c r="P1177" s="340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</row>
    <row r="1178">
      <c r="A1178" s="23">
        <v>1175.0</v>
      </c>
      <c r="B1178" s="225">
        <v>46099.0</v>
      </c>
      <c r="C1178" s="26">
        <v>112.0</v>
      </c>
      <c r="D1178" s="28" t="s">
        <v>45</v>
      </c>
      <c r="E1178" s="28" t="s">
        <v>40</v>
      </c>
      <c r="F1178" s="28" t="s">
        <v>2385</v>
      </c>
      <c r="G1178" s="28" t="s">
        <v>2385</v>
      </c>
      <c r="H1178" s="28" t="s">
        <v>81</v>
      </c>
      <c r="I1178" s="421" t="s">
        <v>2403</v>
      </c>
      <c r="J1178" s="245" t="s">
        <v>2404</v>
      </c>
      <c r="K1178" s="441">
        <v>46127.0</v>
      </c>
      <c r="L1178" s="28" t="s">
        <v>50</v>
      </c>
      <c r="M1178" s="226"/>
      <c r="N1178" s="403" t="s">
        <v>287</v>
      </c>
      <c r="O1178" s="36" t="s">
        <v>425</v>
      </c>
      <c r="P1178" s="340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</row>
    <row r="1179">
      <c r="A1179" s="23">
        <v>1176.0</v>
      </c>
      <c r="B1179" s="225">
        <v>46099.0</v>
      </c>
      <c r="C1179" s="26">
        <v>113.0</v>
      </c>
      <c r="D1179" s="28" t="s">
        <v>111</v>
      </c>
      <c r="E1179" s="28" t="s">
        <v>40</v>
      </c>
      <c r="F1179" s="28" t="s">
        <v>2385</v>
      </c>
      <c r="G1179" s="28" t="s">
        <v>2385</v>
      </c>
      <c r="H1179" s="28" t="s">
        <v>87</v>
      </c>
      <c r="I1179" s="421" t="s">
        <v>1798</v>
      </c>
      <c r="J1179" s="245" t="s">
        <v>2405</v>
      </c>
      <c r="K1179" s="441">
        <v>46127.0</v>
      </c>
      <c r="L1179" s="28" t="s">
        <v>50</v>
      </c>
      <c r="M1179" s="226"/>
      <c r="N1179" s="403" t="s">
        <v>287</v>
      </c>
      <c r="O1179" s="170" t="s">
        <v>1356</v>
      </c>
      <c r="P1179" s="340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</row>
    <row r="1180">
      <c r="A1180" s="59">
        <v>1177.0</v>
      </c>
      <c r="B1180" s="225">
        <v>46099.0</v>
      </c>
      <c r="C1180" s="26">
        <v>113.0</v>
      </c>
      <c r="D1180" s="28" t="s">
        <v>111</v>
      </c>
      <c r="E1180" s="28" t="s">
        <v>40</v>
      </c>
      <c r="F1180" s="28" t="s">
        <v>2385</v>
      </c>
      <c r="G1180" s="28" t="s">
        <v>2385</v>
      </c>
      <c r="H1180" s="28" t="s">
        <v>87</v>
      </c>
      <c r="I1180" s="421" t="s">
        <v>1462</v>
      </c>
      <c r="J1180" s="245" t="s">
        <v>2371</v>
      </c>
      <c r="K1180" s="441">
        <v>46127.0</v>
      </c>
      <c r="L1180" s="28" t="s">
        <v>50</v>
      </c>
      <c r="M1180" s="226"/>
      <c r="N1180" s="403" t="s">
        <v>287</v>
      </c>
      <c r="O1180" s="170" t="s">
        <v>1356</v>
      </c>
      <c r="P1180" s="340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</row>
    <row r="1181">
      <c r="A1181" s="23">
        <v>1178.0</v>
      </c>
      <c r="B1181" s="225">
        <v>46099.0</v>
      </c>
      <c r="C1181" s="26">
        <v>113.0</v>
      </c>
      <c r="D1181" s="28" t="s">
        <v>111</v>
      </c>
      <c r="E1181" s="28" t="s">
        <v>40</v>
      </c>
      <c r="F1181" s="28" t="s">
        <v>2385</v>
      </c>
      <c r="G1181" s="28" t="s">
        <v>2385</v>
      </c>
      <c r="H1181" s="28" t="s">
        <v>87</v>
      </c>
      <c r="I1181" s="421" t="s">
        <v>2376</v>
      </c>
      <c r="J1181" s="245" t="s">
        <v>2406</v>
      </c>
      <c r="K1181" s="441">
        <v>46127.0</v>
      </c>
      <c r="L1181" s="28" t="s">
        <v>50</v>
      </c>
      <c r="M1181" s="226"/>
      <c r="N1181" s="403" t="s">
        <v>287</v>
      </c>
      <c r="O1181" s="170" t="s">
        <v>1356</v>
      </c>
      <c r="P1181" s="340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</row>
    <row r="1182">
      <c r="A1182" s="23">
        <v>1179.0</v>
      </c>
      <c r="B1182" s="225">
        <v>46099.0</v>
      </c>
      <c r="C1182" s="26">
        <v>113.0</v>
      </c>
      <c r="D1182" s="28" t="s">
        <v>111</v>
      </c>
      <c r="E1182" s="28" t="s">
        <v>40</v>
      </c>
      <c r="F1182" s="28" t="s">
        <v>2385</v>
      </c>
      <c r="G1182" s="28" t="s">
        <v>2385</v>
      </c>
      <c r="H1182" s="28" t="s">
        <v>81</v>
      </c>
      <c r="I1182" s="421" t="s">
        <v>2407</v>
      </c>
      <c r="J1182" s="245" t="s">
        <v>2408</v>
      </c>
      <c r="K1182" s="441">
        <v>46127.0</v>
      </c>
      <c r="L1182" s="28" t="s">
        <v>50</v>
      </c>
      <c r="M1182" s="226"/>
      <c r="N1182" s="403" t="s">
        <v>287</v>
      </c>
      <c r="O1182" s="170" t="s">
        <v>1356</v>
      </c>
      <c r="P1182" s="340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</row>
    <row r="1183">
      <c r="A1183" s="23">
        <v>1180.0</v>
      </c>
      <c r="B1183" s="225">
        <v>46099.0</v>
      </c>
      <c r="C1183" s="26">
        <v>113.0</v>
      </c>
      <c r="D1183" s="28" t="s">
        <v>111</v>
      </c>
      <c r="E1183" s="28" t="s">
        <v>40</v>
      </c>
      <c r="F1183" s="28" t="s">
        <v>2385</v>
      </c>
      <c r="G1183" s="28" t="s">
        <v>2385</v>
      </c>
      <c r="H1183" s="28" t="s">
        <v>139</v>
      </c>
      <c r="I1183" s="421" t="s">
        <v>2372</v>
      </c>
      <c r="J1183" s="245" t="s">
        <v>2373</v>
      </c>
      <c r="K1183" s="441">
        <v>46127.0</v>
      </c>
      <c r="L1183" s="28" t="s">
        <v>50</v>
      </c>
      <c r="M1183" s="226"/>
      <c r="N1183" s="403" t="s">
        <v>287</v>
      </c>
      <c r="O1183" s="170" t="s">
        <v>1356</v>
      </c>
      <c r="P1183" s="340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</row>
    <row r="1184">
      <c r="A1184" s="23">
        <v>1181.0</v>
      </c>
      <c r="B1184" s="225">
        <v>46099.0</v>
      </c>
      <c r="C1184" s="26">
        <v>113.0</v>
      </c>
      <c r="D1184" s="28" t="s">
        <v>111</v>
      </c>
      <c r="E1184" s="28" t="s">
        <v>40</v>
      </c>
      <c r="F1184" s="28" t="s">
        <v>2385</v>
      </c>
      <c r="G1184" s="28" t="s">
        <v>2385</v>
      </c>
      <c r="H1184" s="28" t="s">
        <v>207</v>
      </c>
      <c r="I1184" s="421" t="s">
        <v>1795</v>
      </c>
      <c r="J1184" s="245" t="s">
        <v>1107</v>
      </c>
      <c r="K1184" s="441">
        <v>46127.0</v>
      </c>
      <c r="L1184" s="28" t="s">
        <v>50</v>
      </c>
      <c r="M1184" s="226"/>
      <c r="N1184" s="403" t="s">
        <v>287</v>
      </c>
      <c r="O1184" s="170" t="s">
        <v>1356</v>
      </c>
      <c r="P1184" s="340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</row>
    <row r="1185">
      <c r="A1185" s="59">
        <v>1182.0</v>
      </c>
      <c r="B1185" s="225">
        <v>46099.0</v>
      </c>
      <c r="C1185" s="26">
        <v>113.0</v>
      </c>
      <c r="D1185" s="28" t="s">
        <v>111</v>
      </c>
      <c r="E1185" s="28" t="s">
        <v>40</v>
      </c>
      <c r="F1185" s="28" t="s">
        <v>2385</v>
      </c>
      <c r="G1185" s="28" t="s">
        <v>2385</v>
      </c>
      <c r="H1185" s="28" t="s">
        <v>87</v>
      </c>
      <c r="I1185" s="421" t="s">
        <v>2409</v>
      </c>
      <c r="J1185" s="245" t="s">
        <v>2410</v>
      </c>
      <c r="K1185" s="441">
        <v>46127.0</v>
      </c>
      <c r="L1185" s="28" t="s">
        <v>50</v>
      </c>
      <c r="M1185" s="226"/>
      <c r="N1185" s="403" t="s">
        <v>287</v>
      </c>
      <c r="O1185" s="170" t="s">
        <v>1356</v>
      </c>
      <c r="P1185" s="340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</row>
    <row r="1186">
      <c r="A1186" s="23">
        <v>1183.0</v>
      </c>
      <c r="B1186" s="225">
        <v>46099.0</v>
      </c>
      <c r="C1186" s="26">
        <v>113.0</v>
      </c>
      <c r="D1186" s="28" t="s">
        <v>111</v>
      </c>
      <c r="E1186" s="28" t="s">
        <v>40</v>
      </c>
      <c r="F1186" s="28" t="s">
        <v>2385</v>
      </c>
      <c r="G1186" s="28" t="s">
        <v>2385</v>
      </c>
      <c r="H1186" s="28" t="s">
        <v>87</v>
      </c>
      <c r="I1186" s="421" t="s">
        <v>2411</v>
      </c>
      <c r="J1186" s="245" t="s">
        <v>2412</v>
      </c>
      <c r="K1186" s="441">
        <v>46127.0</v>
      </c>
      <c r="L1186" s="28" t="s">
        <v>50</v>
      </c>
      <c r="M1186" s="226"/>
      <c r="N1186" s="403" t="s">
        <v>287</v>
      </c>
      <c r="O1186" s="170" t="s">
        <v>1356</v>
      </c>
      <c r="P1186" s="340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</row>
    <row r="1187">
      <c r="A1187" s="23">
        <v>1184.0</v>
      </c>
      <c r="B1187" s="225">
        <v>46099.0</v>
      </c>
      <c r="C1187" s="26">
        <v>113.0</v>
      </c>
      <c r="D1187" s="28" t="s">
        <v>111</v>
      </c>
      <c r="E1187" s="28" t="s">
        <v>40</v>
      </c>
      <c r="F1187" s="28" t="s">
        <v>2385</v>
      </c>
      <c r="G1187" s="28" t="s">
        <v>2385</v>
      </c>
      <c r="H1187" s="28" t="s">
        <v>87</v>
      </c>
      <c r="I1187" s="421" t="s">
        <v>1458</v>
      </c>
      <c r="J1187" s="245" t="s">
        <v>1459</v>
      </c>
      <c r="K1187" s="441">
        <v>46127.0</v>
      </c>
      <c r="L1187" s="28" t="s">
        <v>50</v>
      </c>
      <c r="M1187" s="226"/>
      <c r="N1187" s="403" t="s">
        <v>287</v>
      </c>
      <c r="O1187" s="170" t="s">
        <v>1356</v>
      </c>
      <c r="P1187" s="340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</row>
    <row r="1188">
      <c r="A1188" s="23">
        <v>1185.0</v>
      </c>
      <c r="B1188" s="225">
        <v>46099.0</v>
      </c>
      <c r="C1188" s="26">
        <v>113.0</v>
      </c>
      <c r="D1188" s="28" t="s">
        <v>111</v>
      </c>
      <c r="E1188" s="28" t="s">
        <v>40</v>
      </c>
      <c r="F1188" s="28" t="s">
        <v>2385</v>
      </c>
      <c r="G1188" s="28" t="s">
        <v>2385</v>
      </c>
      <c r="H1188" s="28" t="s">
        <v>87</v>
      </c>
      <c r="I1188" s="422" t="s">
        <v>2413</v>
      </c>
      <c r="J1188" s="245" t="s">
        <v>2414</v>
      </c>
      <c r="K1188" s="441">
        <v>46127.0</v>
      </c>
      <c r="L1188" s="28" t="s">
        <v>50</v>
      </c>
      <c r="M1188" s="226"/>
      <c r="N1188" s="403" t="s">
        <v>287</v>
      </c>
      <c r="O1188" s="170" t="s">
        <v>1356</v>
      </c>
      <c r="P1188" s="340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</row>
    <row r="1189">
      <c r="A1189" s="23">
        <v>1186.0</v>
      </c>
      <c r="B1189" s="225">
        <v>46099.0</v>
      </c>
      <c r="C1189" s="26">
        <v>113.0</v>
      </c>
      <c r="D1189" s="28" t="s">
        <v>111</v>
      </c>
      <c r="E1189" s="28" t="s">
        <v>40</v>
      </c>
      <c r="F1189" s="28" t="s">
        <v>2385</v>
      </c>
      <c r="G1189" s="28" t="s">
        <v>2385</v>
      </c>
      <c r="H1189" s="28" t="s">
        <v>81</v>
      </c>
      <c r="I1189" s="421" t="s">
        <v>2415</v>
      </c>
      <c r="J1189" s="245" t="s">
        <v>1249</v>
      </c>
      <c r="K1189" s="441">
        <v>46127.0</v>
      </c>
      <c r="L1189" s="28" t="s">
        <v>50</v>
      </c>
      <c r="M1189" s="226"/>
      <c r="N1189" s="403" t="s">
        <v>287</v>
      </c>
      <c r="O1189" s="170" t="s">
        <v>1356</v>
      </c>
      <c r="P1189" s="340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</row>
    <row r="1190">
      <c r="A1190" s="59">
        <v>1187.0</v>
      </c>
      <c r="B1190" s="225">
        <v>46112.0</v>
      </c>
      <c r="C1190" s="26">
        <v>114.0</v>
      </c>
      <c r="D1190" s="28" t="s">
        <v>45</v>
      </c>
      <c r="E1190" s="28" t="s">
        <v>40</v>
      </c>
      <c r="F1190" s="28" t="s">
        <v>2416</v>
      </c>
      <c r="G1190" s="28" t="s">
        <v>2416</v>
      </c>
      <c r="H1190" s="28" t="s">
        <v>139</v>
      </c>
      <c r="I1190" s="421" t="s">
        <v>2417</v>
      </c>
      <c r="J1190" s="245" t="s">
        <v>2348</v>
      </c>
      <c r="K1190" s="441">
        <v>46127.0</v>
      </c>
      <c r="L1190" s="28" t="s">
        <v>50</v>
      </c>
      <c r="M1190" s="226"/>
      <c r="N1190" s="403" t="s">
        <v>287</v>
      </c>
      <c r="O1190" s="36" t="s">
        <v>425</v>
      </c>
      <c r="P1190" s="340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</row>
    <row r="1191">
      <c r="A1191" s="23">
        <v>1188.0</v>
      </c>
      <c r="B1191" s="225">
        <v>46112.0</v>
      </c>
      <c r="C1191" s="26">
        <v>114.0</v>
      </c>
      <c r="D1191" s="28" t="s">
        <v>45</v>
      </c>
      <c r="E1191" s="28" t="s">
        <v>40</v>
      </c>
      <c r="F1191" s="28" t="s">
        <v>2416</v>
      </c>
      <c r="G1191" s="28" t="s">
        <v>2416</v>
      </c>
      <c r="H1191" s="28" t="s">
        <v>87</v>
      </c>
      <c r="I1191" s="421" t="s">
        <v>2349</v>
      </c>
      <c r="J1191" s="245" t="s">
        <v>1814</v>
      </c>
      <c r="K1191" s="441">
        <v>46127.0</v>
      </c>
      <c r="L1191" s="28" t="s">
        <v>50</v>
      </c>
      <c r="M1191" s="226"/>
      <c r="N1191" s="403" t="s">
        <v>287</v>
      </c>
      <c r="O1191" s="36" t="s">
        <v>425</v>
      </c>
      <c r="P1191" s="340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</row>
    <row r="1192">
      <c r="A1192" s="23">
        <v>1189.0</v>
      </c>
      <c r="B1192" s="225">
        <v>46112.0</v>
      </c>
      <c r="C1192" s="26">
        <v>114.0</v>
      </c>
      <c r="D1192" s="28" t="s">
        <v>45</v>
      </c>
      <c r="E1192" s="28" t="s">
        <v>40</v>
      </c>
      <c r="F1192" s="28" t="s">
        <v>2416</v>
      </c>
      <c r="G1192" s="28" t="s">
        <v>2416</v>
      </c>
      <c r="H1192" s="28" t="s">
        <v>43</v>
      </c>
      <c r="I1192" s="421" t="s">
        <v>736</v>
      </c>
      <c r="J1192" s="245" t="s">
        <v>2352</v>
      </c>
      <c r="K1192" s="260">
        <v>46136.0</v>
      </c>
      <c r="L1192" s="28" t="s">
        <v>50</v>
      </c>
      <c r="M1192" s="226"/>
      <c r="N1192" s="403" t="s">
        <v>287</v>
      </c>
      <c r="O1192" s="36" t="s">
        <v>425</v>
      </c>
      <c r="P1192" s="340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</row>
    <row r="1193">
      <c r="A1193" s="23">
        <v>1190.0</v>
      </c>
      <c r="B1193" s="225">
        <v>46112.0</v>
      </c>
      <c r="C1193" s="26">
        <v>114.0</v>
      </c>
      <c r="D1193" s="28" t="s">
        <v>45</v>
      </c>
      <c r="E1193" s="28" t="s">
        <v>40</v>
      </c>
      <c r="F1193" s="28" t="s">
        <v>2416</v>
      </c>
      <c r="G1193" s="28" t="s">
        <v>2416</v>
      </c>
      <c r="H1193" s="28" t="s">
        <v>87</v>
      </c>
      <c r="I1193" s="421" t="s">
        <v>2418</v>
      </c>
      <c r="J1193" s="245" t="s">
        <v>2419</v>
      </c>
      <c r="K1193" s="260">
        <v>46136.0</v>
      </c>
      <c r="L1193" s="28" t="s">
        <v>50</v>
      </c>
      <c r="M1193" s="226"/>
      <c r="N1193" s="403" t="s">
        <v>287</v>
      </c>
      <c r="O1193" s="36" t="s">
        <v>425</v>
      </c>
      <c r="P1193" s="340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</row>
    <row r="1194">
      <c r="A1194" s="23">
        <v>1191.0</v>
      </c>
      <c r="B1194" s="225">
        <v>46112.0</v>
      </c>
      <c r="C1194" s="26">
        <v>114.0</v>
      </c>
      <c r="D1194" s="28" t="s">
        <v>45</v>
      </c>
      <c r="E1194" s="28" t="s">
        <v>40</v>
      </c>
      <c r="F1194" s="28" t="s">
        <v>2416</v>
      </c>
      <c r="G1194" s="28" t="s">
        <v>2416</v>
      </c>
      <c r="H1194" s="28" t="s">
        <v>75</v>
      </c>
      <c r="I1194" s="421" t="s">
        <v>2420</v>
      </c>
      <c r="J1194" s="170" t="s">
        <v>2421</v>
      </c>
      <c r="K1194" s="260">
        <v>46136.0</v>
      </c>
      <c r="L1194" s="28" t="s">
        <v>50</v>
      </c>
      <c r="M1194" s="226"/>
      <c r="N1194" s="403" t="s">
        <v>287</v>
      </c>
      <c r="O1194" s="36" t="s">
        <v>425</v>
      </c>
      <c r="P1194" s="340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</row>
    <row r="1195">
      <c r="A1195" s="59">
        <v>1192.0</v>
      </c>
      <c r="B1195" s="225">
        <v>46112.0</v>
      </c>
      <c r="C1195" s="26">
        <v>114.0</v>
      </c>
      <c r="D1195" s="28" t="s">
        <v>45</v>
      </c>
      <c r="E1195" s="28" t="s">
        <v>40</v>
      </c>
      <c r="F1195" s="28" t="s">
        <v>2416</v>
      </c>
      <c r="G1195" s="28" t="s">
        <v>2416</v>
      </c>
      <c r="H1195" s="28" t="s">
        <v>98</v>
      </c>
      <c r="I1195" s="421" t="s">
        <v>2422</v>
      </c>
      <c r="J1195" s="170" t="s">
        <v>2354</v>
      </c>
      <c r="K1195" s="260">
        <v>46136.0</v>
      </c>
      <c r="L1195" s="28" t="s">
        <v>50</v>
      </c>
      <c r="M1195" s="226"/>
      <c r="N1195" s="403" t="s">
        <v>287</v>
      </c>
      <c r="O1195" s="36" t="s">
        <v>425</v>
      </c>
      <c r="P1195" s="340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</row>
    <row r="1196">
      <c r="A1196" s="23">
        <v>1193.0</v>
      </c>
      <c r="B1196" s="225">
        <v>46112.0</v>
      </c>
      <c r="C1196" s="26">
        <v>114.0</v>
      </c>
      <c r="D1196" s="28" t="s">
        <v>45</v>
      </c>
      <c r="E1196" s="28" t="s">
        <v>40</v>
      </c>
      <c r="F1196" s="28" t="s">
        <v>2416</v>
      </c>
      <c r="G1196" s="28" t="s">
        <v>2416</v>
      </c>
      <c r="H1196" s="28" t="s">
        <v>87</v>
      </c>
      <c r="I1196" s="421" t="s">
        <v>2423</v>
      </c>
      <c r="J1196" s="170" t="s">
        <v>2424</v>
      </c>
      <c r="K1196" s="260">
        <v>46136.0</v>
      </c>
      <c r="L1196" s="28" t="s">
        <v>50</v>
      </c>
      <c r="M1196" s="226"/>
      <c r="N1196" s="403" t="s">
        <v>287</v>
      </c>
      <c r="O1196" s="36" t="s">
        <v>425</v>
      </c>
      <c r="P1196" s="340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</row>
    <row r="1197">
      <c r="A1197" s="23">
        <v>1194.0</v>
      </c>
      <c r="B1197" s="225">
        <v>46112.0</v>
      </c>
      <c r="C1197" s="26">
        <v>114.0</v>
      </c>
      <c r="D1197" s="28" t="s">
        <v>45</v>
      </c>
      <c r="E1197" s="28" t="s">
        <v>40</v>
      </c>
      <c r="F1197" s="28" t="s">
        <v>2416</v>
      </c>
      <c r="G1197" s="28" t="s">
        <v>2416</v>
      </c>
      <c r="H1197" s="28" t="s">
        <v>43</v>
      </c>
      <c r="I1197" s="421" t="s">
        <v>2425</v>
      </c>
      <c r="J1197" s="170" t="s">
        <v>1226</v>
      </c>
      <c r="K1197" s="260">
        <v>46136.0</v>
      </c>
      <c r="L1197" s="28" t="s">
        <v>50</v>
      </c>
      <c r="M1197" s="226"/>
      <c r="N1197" s="403" t="s">
        <v>287</v>
      </c>
      <c r="O1197" s="36" t="s">
        <v>425</v>
      </c>
      <c r="P1197" s="340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</row>
    <row r="1198">
      <c r="A1198" s="23">
        <v>1195.0</v>
      </c>
      <c r="B1198" s="225">
        <v>46112.0</v>
      </c>
      <c r="C1198" s="26">
        <v>114.0</v>
      </c>
      <c r="D1198" s="28" t="s">
        <v>45</v>
      </c>
      <c r="E1198" s="28" t="s">
        <v>40</v>
      </c>
      <c r="F1198" s="28" t="s">
        <v>2416</v>
      </c>
      <c r="G1198" s="28" t="s">
        <v>2416</v>
      </c>
      <c r="H1198" s="28" t="s">
        <v>43</v>
      </c>
      <c r="I1198" s="421" t="s">
        <v>2426</v>
      </c>
      <c r="J1198" s="170" t="s">
        <v>2427</v>
      </c>
      <c r="K1198" s="260">
        <v>46136.0</v>
      </c>
      <c r="L1198" s="28" t="s">
        <v>50</v>
      </c>
      <c r="M1198" s="226"/>
      <c r="N1198" s="403" t="s">
        <v>287</v>
      </c>
      <c r="O1198" s="36" t="s">
        <v>425</v>
      </c>
      <c r="P1198" s="340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</row>
    <row r="1199">
      <c r="A1199" s="23">
        <v>1196.0</v>
      </c>
      <c r="B1199" s="225">
        <v>46112.0</v>
      </c>
      <c r="C1199" s="26">
        <v>114.0</v>
      </c>
      <c r="D1199" s="28" t="s">
        <v>45</v>
      </c>
      <c r="E1199" s="28" t="s">
        <v>40</v>
      </c>
      <c r="F1199" s="28" t="s">
        <v>2416</v>
      </c>
      <c r="G1199" s="28" t="s">
        <v>2416</v>
      </c>
      <c r="H1199" s="28" t="s">
        <v>207</v>
      </c>
      <c r="I1199" s="421" t="s">
        <v>2428</v>
      </c>
      <c r="J1199" s="170" t="s">
        <v>2429</v>
      </c>
      <c r="K1199" s="260">
        <v>46136.0</v>
      </c>
      <c r="L1199" s="28" t="s">
        <v>50</v>
      </c>
      <c r="M1199" s="226"/>
      <c r="N1199" s="403" t="s">
        <v>287</v>
      </c>
      <c r="O1199" s="36" t="s">
        <v>425</v>
      </c>
      <c r="P1199" s="340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</row>
    <row r="1200">
      <c r="A1200" s="59">
        <v>1197.0</v>
      </c>
      <c r="B1200" s="225">
        <v>46112.0</v>
      </c>
      <c r="C1200" s="26">
        <v>114.0</v>
      </c>
      <c r="D1200" s="28" t="s">
        <v>45</v>
      </c>
      <c r="E1200" s="28" t="s">
        <v>40</v>
      </c>
      <c r="F1200" s="28" t="s">
        <v>2416</v>
      </c>
      <c r="G1200" s="28" t="s">
        <v>2416</v>
      </c>
      <c r="H1200" s="28" t="s">
        <v>194</v>
      </c>
      <c r="I1200" s="421" t="s">
        <v>2430</v>
      </c>
      <c r="J1200" s="245" t="s">
        <v>1778</v>
      </c>
      <c r="K1200" s="260">
        <v>46136.0</v>
      </c>
      <c r="L1200" s="28" t="s">
        <v>50</v>
      </c>
      <c r="M1200" s="226"/>
      <c r="N1200" s="403" t="s">
        <v>287</v>
      </c>
      <c r="O1200" s="36" t="s">
        <v>425</v>
      </c>
      <c r="P1200" s="340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</row>
    <row r="1201">
      <c r="A1201" s="23">
        <v>1198.0</v>
      </c>
      <c r="B1201" s="225">
        <v>46112.0</v>
      </c>
      <c r="C1201" s="26">
        <v>114.0</v>
      </c>
      <c r="D1201" s="28" t="s">
        <v>45</v>
      </c>
      <c r="E1201" s="28" t="s">
        <v>40</v>
      </c>
      <c r="F1201" s="28" t="s">
        <v>2416</v>
      </c>
      <c r="G1201" s="28" t="s">
        <v>2416</v>
      </c>
      <c r="H1201" s="28" t="s">
        <v>207</v>
      </c>
      <c r="I1201" s="422" t="s">
        <v>2431</v>
      </c>
      <c r="J1201" s="170" t="s">
        <v>2432</v>
      </c>
      <c r="K1201" s="260">
        <v>46136.0</v>
      </c>
      <c r="L1201" s="28" t="s">
        <v>50</v>
      </c>
      <c r="M1201" s="226"/>
      <c r="N1201" s="403" t="s">
        <v>287</v>
      </c>
      <c r="O1201" s="36" t="s">
        <v>425</v>
      </c>
      <c r="P1201" s="340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</row>
    <row r="1202">
      <c r="A1202" s="23">
        <v>1199.0</v>
      </c>
      <c r="B1202" s="225">
        <v>46112.0</v>
      </c>
      <c r="C1202" s="26">
        <v>115.0</v>
      </c>
      <c r="D1202" s="28" t="s">
        <v>111</v>
      </c>
      <c r="E1202" s="28" t="s">
        <v>40</v>
      </c>
      <c r="F1202" s="28" t="s">
        <v>2416</v>
      </c>
      <c r="G1202" s="28" t="s">
        <v>2416</v>
      </c>
      <c r="H1202" s="28" t="s">
        <v>87</v>
      </c>
      <c r="I1202" s="421" t="s">
        <v>2433</v>
      </c>
      <c r="J1202" s="245" t="s">
        <v>2434</v>
      </c>
      <c r="K1202" s="260">
        <v>46136.0</v>
      </c>
      <c r="L1202" s="28" t="s">
        <v>50</v>
      </c>
      <c r="M1202" s="226"/>
      <c r="N1202" s="403" t="s">
        <v>287</v>
      </c>
      <c r="O1202" s="170" t="s">
        <v>1356</v>
      </c>
      <c r="P1202" s="340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</row>
    <row r="1203">
      <c r="A1203" s="23">
        <v>1200.0</v>
      </c>
      <c r="B1203" s="225">
        <v>46112.0</v>
      </c>
      <c r="C1203" s="26">
        <v>115.0</v>
      </c>
      <c r="D1203" s="28" t="s">
        <v>111</v>
      </c>
      <c r="E1203" s="28" t="s">
        <v>40</v>
      </c>
      <c r="F1203" s="28" t="s">
        <v>2416</v>
      </c>
      <c r="G1203" s="28" t="s">
        <v>2416</v>
      </c>
      <c r="H1203" s="28" t="s">
        <v>87</v>
      </c>
      <c r="I1203" s="421" t="s">
        <v>2376</v>
      </c>
      <c r="J1203" s="245" t="s">
        <v>2406</v>
      </c>
      <c r="K1203" s="260">
        <v>46136.0</v>
      </c>
      <c r="L1203" s="28" t="s">
        <v>50</v>
      </c>
      <c r="M1203" s="226"/>
      <c r="N1203" s="403" t="s">
        <v>287</v>
      </c>
      <c r="O1203" s="170" t="s">
        <v>1356</v>
      </c>
      <c r="P1203" s="340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</row>
    <row r="1204">
      <c r="A1204" s="23">
        <v>1201.0</v>
      </c>
      <c r="B1204" s="225">
        <v>46112.0</v>
      </c>
      <c r="C1204" s="26">
        <v>115.0</v>
      </c>
      <c r="D1204" s="28" t="s">
        <v>111</v>
      </c>
      <c r="E1204" s="28" t="s">
        <v>40</v>
      </c>
      <c r="F1204" s="28" t="s">
        <v>2416</v>
      </c>
      <c r="G1204" s="28" t="s">
        <v>2416</v>
      </c>
      <c r="H1204" s="28" t="s">
        <v>81</v>
      </c>
      <c r="I1204" s="421" t="s">
        <v>2407</v>
      </c>
      <c r="J1204" s="245" t="s">
        <v>2408</v>
      </c>
      <c r="K1204" s="260">
        <v>46136.0</v>
      </c>
      <c r="L1204" s="28" t="s">
        <v>50</v>
      </c>
      <c r="M1204" s="226"/>
      <c r="N1204" s="403" t="s">
        <v>287</v>
      </c>
      <c r="O1204" s="170" t="s">
        <v>1356</v>
      </c>
      <c r="P1204" s="340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</row>
    <row r="1205">
      <c r="A1205" s="59">
        <v>1202.0</v>
      </c>
      <c r="B1205" s="225">
        <v>46112.0</v>
      </c>
      <c r="C1205" s="26">
        <v>115.0</v>
      </c>
      <c r="D1205" s="28" t="s">
        <v>111</v>
      </c>
      <c r="E1205" s="28" t="s">
        <v>40</v>
      </c>
      <c r="F1205" s="28" t="s">
        <v>2416</v>
      </c>
      <c r="G1205" s="28" t="s">
        <v>2416</v>
      </c>
      <c r="H1205" s="28" t="s">
        <v>139</v>
      </c>
      <c r="I1205" s="421" t="s">
        <v>2372</v>
      </c>
      <c r="J1205" s="245" t="s">
        <v>2373</v>
      </c>
      <c r="K1205" s="260">
        <v>46136.0</v>
      </c>
      <c r="L1205" s="28" t="s">
        <v>50</v>
      </c>
      <c r="M1205" s="226"/>
      <c r="N1205" s="403" t="s">
        <v>287</v>
      </c>
      <c r="O1205" s="170" t="s">
        <v>1356</v>
      </c>
      <c r="P1205" s="340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</row>
    <row r="1206">
      <c r="A1206" s="23">
        <v>1203.0</v>
      </c>
      <c r="B1206" s="225">
        <v>46112.0</v>
      </c>
      <c r="C1206" s="26">
        <v>115.0</v>
      </c>
      <c r="D1206" s="28" t="s">
        <v>111</v>
      </c>
      <c r="E1206" s="28" t="s">
        <v>40</v>
      </c>
      <c r="F1206" s="28" t="s">
        <v>2416</v>
      </c>
      <c r="G1206" s="28" t="s">
        <v>2416</v>
      </c>
      <c r="H1206" s="28" t="s">
        <v>207</v>
      </c>
      <c r="I1206" s="421" t="s">
        <v>1795</v>
      </c>
      <c r="J1206" s="245" t="s">
        <v>1107</v>
      </c>
      <c r="K1206" s="260">
        <v>46136.0</v>
      </c>
      <c r="L1206" s="28" t="s">
        <v>50</v>
      </c>
      <c r="M1206" s="226"/>
      <c r="N1206" s="403" t="s">
        <v>287</v>
      </c>
      <c r="O1206" s="170" t="s">
        <v>1356</v>
      </c>
      <c r="P1206" s="340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</row>
    <row r="1207">
      <c r="A1207" s="23">
        <v>1204.0</v>
      </c>
      <c r="B1207" s="225">
        <v>46112.0</v>
      </c>
      <c r="C1207" s="26">
        <v>115.0</v>
      </c>
      <c r="D1207" s="28" t="s">
        <v>111</v>
      </c>
      <c r="E1207" s="28" t="s">
        <v>40</v>
      </c>
      <c r="F1207" s="28" t="s">
        <v>2416</v>
      </c>
      <c r="G1207" s="28" t="s">
        <v>2416</v>
      </c>
      <c r="H1207" s="28" t="s">
        <v>87</v>
      </c>
      <c r="I1207" s="421" t="s">
        <v>2411</v>
      </c>
      <c r="J1207" s="245" t="s">
        <v>2412</v>
      </c>
      <c r="K1207" s="260">
        <v>46136.0</v>
      </c>
      <c r="L1207" s="28" t="s">
        <v>50</v>
      </c>
      <c r="M1207" s="226"/>
      <c r="N1207" s="403" t="s">
        <v>287</v>
      </c>
      <c r="O1207" s="170" t="s">
        <v>1356</v>
      </c>
      <c r="P1207" s="340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</row>
    <row r="1208">
      <c r="A1208" s="23">
        <v>1205.0</v>
      </c>
      <c r="B1208" s="225">
        <v>46112.0</v>
      </c>
      <c r="C1208" s="26">
        <v>115.0</v>
      </c>
      <c r="D1208" s="28" t="s">
        <v>111</v>
      </c>
      <c r="E1208" s="28" t="s">
        <v>40</v>
      </c>
      <c r="F1208" s="28" t="s">
        <v>2416</v>
      </c>
      <c r="G1208" s="28" t="s">
        <v>2416</v>
      </c>
      <c r="H1208" s="28" t="s">
        <v>87</v>
      </c>
      <c r="I1208" s="421" t="s">
        <v>1458</v>
      </c>
      <c r="J1208" s="245" t="s">
        <v>1459</v>
      </c>
      <c r="K1208" s="260">
        <v>46136.0</v>
      </c>
      <c r="L1208" s="28" t="s">
        <v>50</v>
      </c>
      <c r="M1208" s="226"/>
      <c r="N1208" s="403" t="s">
        <v>287</v>
      </c>
      <c r="O1208" s="170" t="s">
        <v>1356</v>
      </c>
      <c r="P1208" s="340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</row>
    <row r="1209">
      <c r="A1209" s="23">
        <v>1206.0</v>
      </c>
      <c r="B1209" s="225">
        <v>46112.0</v>
      </c>
      <c r="C1209" s="26">
        <v>115.0</v>
      </c>
      <c r="D1209" s="28" t="s">
        <v>111</v>
      </c>
      <c r="E1209" s="28" t="s">
        <v>40</v>
      </c>
      <c r="F1209" s="28" t="s">
        <v>2416</v>
      </c>
      <c r="G1209" s="28" t="s">
        <v>2416</v>
      </c>
      <c r="H1209" s="28" t="s">
        <v>87</v>
      </c>
      <c r="I1209" s="422" t="s">
        <v>2435</v>
      </c>
      <c r="J1209" s="245" t="s">
        <v>2414</v>
      </c>
      <c r="K1209" s="260">
        <v>46136.0</v>
      </c>
      <c r="L1209" s="28" t="s">
        <v>76</v>
      </c>
      <c r="M1209" s="226"/>
      <c r="N1209" s="403" t="s">
        <v>287</v>
      </c>
      <c r="O1209" s="170" t="s">
        <v>1356</v>
      </c>
      <c r="P1209" s="340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</row>
    <row r="1210">
      <c r="A1210" s="59">
        <v>1207.0</v>
      </c>
      <c r="B1210" s="225">
        <v>46112.0</v>
      </c>
      <c r="C1210" s="26">
        <v>115.0</v>
      </c>
      <c r="D1210" s="28" t="s">
        <v>111</v>
      </c>
      <c r="E1210" s="28" t="s">
        <v>40</v>
      </c>
      <c r="F1210" s="28" t="s">
        <v>2416</v>
      </c>
      <c r="G1210" s="28" t="s">
        <v>2416</v>
      </c>
      <c r="H1210" s="28" t="s">
        <v>139</v>
      </c>
      <c r="I1210" s="421" t="s">
        <v>2436</v>
      </c>
      <c r="J1210" s="245" t="s">
        <v>2382</v>
      </c>
      <c r="K1210" s="260">
        <v>46136.0</v>
      </c>
      <c r="L1210" s="28" t="s">
        <v>50</v>
      </c>
      <c r="M1210" s="226"/>
      <c r="N1210" s="403" t="s">
        <v>287</v>
      </c>
      <c r="O1210" s="170" t="s">
        <v>1356</v>
      </c>
      <c r="P1210" s="340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</row>
    <row r="1211">
      <c r="A1211" s="23">
        <v>1208.0</v>
      </c>
      <c r="B1211" s="225">
        <v>46112.0</v>
      </c>
      <c r="C1211" s="26">
        <v>115.0</v>
      </c>
      <c r="D1211" s="28" t="s">
        <v>111</v>
      </c>
      <c r="E1211" s="28" t="s">
        <v>40</v>
      </c>
      <c r="F1211" s="28" t="s">
        <v>2416</v>
      </c>
      <c r="G1211" s="28" t="s">
        <v>2416</v>
      </c>
      <c r="H1211" s="28" t="s">
        <v>139</v>
      </c>
      <c r="I1211" s="421" t="s">
        <v>2437</v>
      </c>
      <c r="J1211" s="245" t="s">
        <v>2438</v>
      </c>
      <c r="K1211" s="260">
        <v>46136.0</v>
      </c>
      <c r="L1211" s="28" t="s">
        <v>50</v>
      </c>
      <c r="M1211" s="226"/>
      <c r="N1211" s="403" t="s">
        <v>287</v>
      </c>
      <c r="O1211" s="170" t="s">
        <v>1356</v>
      </c>
      <c r="P1211" s="340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</row>
    <row r="1212">
      <c r="A1212" s="23">
        <v>1209.0</v>
      </c>
      <c r="B1212" s="225">
        <v>46111.0</v>
      </c>
      <c r="C1212" s="26">
        <v>116.0</v>
      </c>
      <c r="D1212" s="28" t="s">
        <v>45</v>
      </c>
      <c r="E1212" s="28" t="s">
        <v>40</v>
      </c>
      <c r="F1212" s="28" t="s">
        <v>46</v>
      </c>
      <c r="G1212" s="28" t="s">
        <v>46</v>
      </c>
      <c r="H1212" s="28" t="s">
        <v>207</v>
      </c>
      <c r="I1212" s="421" t="s">
        <v>516</v>
      </c>
      <c r="J1212" s="245" t="s">
        <v>2439</v>
      </c>
      <c r="K1212" s="260">
        <v>46136.0</v>
      </c>
      <c r="L1212" s="28" t="s">
        <v>50</v>
      </c>
      <c r="M1212" s="226"/>
      <c r="N1212" s="403" t="s">
        <v>287</v>
      </c>
      <c r="O1212" s="36" t="s">
        <v>425</v>
      </c>
      <c r="P1212" s="340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</row>
    <row r="1213">
      <c r="A1213" s="23">
        <v>1210.0</v>
      </c>
      <c r="B1213" s="225">
        <v>46111.0</v>
      </c>
      <c r="C1213" s="26">
        <v>116.0</v>
      </c>
      <c r="D1213" s="28" t="s">
        <v>45</v>
      </c>
      <c r="E1213" s="28" t="s">
        <v>40</v>
      </c>
      <c r="F1213" s="28" t="s">
        <v>46</v>
      </c>
      <c r="G1213" s="28" t="s">
        <v>46</v>
      </c>
      <c r="H1213" s="28" t="s">
        <v>43</v>
      </c>
      <c r="I1213" s="421" t="s">
        <v>2440</v>
      </c>
      <c r="J1213" s="245" t="s">
        <v>2441</v>
      </c>
      <c r="K1213" s="260">
        <v>46136.0</v>
      </c>
      <c r="L1213" s="28" t="s">
        <v>50</v>
      </c>
      <c r="M1213" s="226"/>
      <c r="N1213" s="403" t="s">
        <v>287</v>
      </c>
      <c r="O1213" s="36" t="s">
        <v>425</v>
      </c>
      <c r="P1213" s="340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</row>
    <row r="1214">
      <c r="A1214" s="23">
        <v>1211.0</v>
      </c>
      <c r="B1214" s="225">
        <v>46111.0</v>
      </c>
      <c r="C1214" s="26">
        <v>116.0</v>
      </c>
      <c r="D1214" s="28" t="s">
        <v>45</v>
      </c>
      <c r="E1214" s="28" t="s">
        <v>40</v>
      </c>
      <c r="F1214" s="28" t="s">
        <v>46</v>
      </c>
      <c r="G1214" s="28" t="s">
        <v>46</v>
      </c>
      <c r="H1214" s="28" t="s">
        <v>194</v>
      </c>
      <c r="I1214" s="421" t="s">
        <v>2442</v>
      </c>
      <c r="J1214" s="170" t="s">
        <v>2443</v>
      </c>
      <c r="K1214" s="260">
        <v>46136.0</v>
      </c>
      <c r="L1214" s="28" t="s">
        <v>50</v>
      </c>
      <c r="M1214" s="226"/>
      <c r="N1214" s="403" t="s">
        <v>287</v>
      </c>
      <c r="O1214" s="36" t="s">
        <v>425</v>
      </c>
      <c r="P1214" s="340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</row>
    <row r="1215">
      <c r="A1215" s="59">
        <v>1212.0</v>
      </c>
      <c r="B1215" s="225">
        <v>46111.0</v>
      </c>
      <c r="C1215" s="26">
        <v>116.0</v>
      </c>
      <c r="D1215" s="28" t="s">
        <v>45</v>
      </c>
      <c r="E1215" s="28" t="s">
        <v>40</v>
      </c>
      <c r="F1215" s="28" t="s">
        <v>46</v>
      </c>
      <c r="G1215" s="28" t="s">
        <v>46</v>
      </c>
      <c r="H1215" s="28" t="s">
        <v>75</v>
      </c>
      <c r="I1215" s="421" t="s">
        <v>2444</v>
      </c>
      <c r="J1215" s="170" t="s">
        <v>2445</v>
      </c>
      <c r="K1215" s="260">
        <v>46136.0</v>
      </c>
      <c r="L1215" s="28" t="s">
        <v>50</v>
      </c>
      <c r="M1215" s="226"/>
      <c r="N1215" s="403" t="s">
        <v>287</v>
      </c>
      <c r="O1215" s="36" t="s">
        <v>425</v>
      </c>
      <c r="P1215" s="340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</row>
    <row r="1216">
      <c r="A1216" s="23">
        <v>1213.0</v>
      </c>
      <c r="B1216" s="225">
        <v>46111.0</v>
      </c>
      <c r="C1216" s="26">
        <v>116.0</v>
      </c>
      <c r="D1216" s="28" t="s">
        <v>45</v>
      </c>
      <c r="E1216" s="28" t="s">
        <v>40</v>
      </c>
      <c r="F1216" s="28" t="s">
        <v>46</v>
      </c>
      <c r="G1216" s="28" t="s">
        <v>46</v>
      </c>
      <c r="H1216" s="28" t="s">
        <v>75</v>
      </c>
      <c r="I1216" s="422" t="s">
        <v>2446</v>
      </c>
      <c r="J1216" s="245" t="s">
        <v>2447</v>
      </c>
      <c r="K1216" s="260">
        <v>46136.0</v>
      </c>
      <c r="L1216" s="28" t="s">
        <v>50</v>
      </c>
      <c r="M1216" s="226"/>
      <c r="N1216" s="403" t="s">
        <v>287</v>
      </c>
      <c r="O1216" s="36" t="s">
        <v>425</v>
      </c>
      <c r="P1216" s="340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</row>
    <row r="1217">
      <c r="A1217" s="23">
        <v>1214.0</v>
      </c>
      <c r="B1217" s="225">
        <v>46111.0</v>
      </c>
      <c r="C1217" s="26">
        <v>116.0</v>
      </c>
      <c r="D1217" s="28" t="s">
        <v>45</v>
      </c>
      <c r="E1217" s="28" t="s">
        <v>40</v>
      </c>
      <c r="F1217" s="28" t="s">
        <v>46</v>
      </c>
      <c r="G1217" s="28" t="s">
        <v>46</v>
      </c>
      <c r="H1217" s="28" t="s">
        <v>98</v>
      </c>
      <c r="I1217" s="421" t="s">
        <v>2448</v>
      </c>
      <c r="J1217" s="170" t="s">
        <v>2449</v>
      </c>
      <c r="K1217" s="260">
        <v>46136.0</v>
      </c>
      <c r="L1217" s="28" t="s">
        <v>50</v>
      </c>
      <c r="M1217" s="226"/>
      <c r="N1217" s="403" t="s">
        <v>287</v>
      </c>
      <c r="O1217" s="36" t="s">
        <v>425</v>
      </c>
      <c r="P1217" s="340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</row>
    <row r="1218">
      <c r="A1218" s="23">
        <v>1215.0</v>
      </c>
      <c r="B1218" s="225">
        <v>46111.0</v>
      </c>
      <c r="C1218" s="26">
        <v>116.0</v>
      </c>
      <c r="D1218" s="28" t="s">
        <v>45</v>
      </c>
      <c r="E1218" s="28" t="s">
        <v>40</v>
      </c>
      <c r="F1218" s="28" t="s">
        <v>46</v>
      </c>
      <c r="G1218" s="28" t="s">
        <v>46</v>
      </c>
      <c r="H1218" s="28" t="s">
        <v>81</v>
      </c>
      <c r="I1218" s="421" t="s">
        <v>2450</v>
      </c>
      <c r="J1218" s="245" t="s">
        <v>1887</v>
      </c>
      <c r="K1218" s="260">
        <v>46136.0</v>
      </c>
      <c r="L1218" s="28" t="s">
        <v>50</v>
      </c>
      <c r="M1218" s="226"/>
      <c r="N1218" s="403" t="s">
        <v>287</v>
      </c>
      <c r="O1218" s="36" t="s">
        <v>425</v>
      </c>
      <c r="P1218" s="340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</row>
    <row r="1219">
      <c r="A1219" s="23">
        <v>1216.0</v>
      </c>
      <c r="B1219" s="225">
        <v>46111.0</v>
      </c>
      <c r="C1219" s="26">
        <v>116.0</v>
      </c>
      <c r="D1219" s="28" t="s">
        <v>45</v>
      </c>
      <c r="E1219" s="28" t="s">
        <v>40</v>
      </c>
      <c r="F1219" s="28" t="s">
        <v>46</v>
      </c>
      <c r="G1219" s="28" t="s">
        <v>46</v>
      </c>
      <c r="H1219" s="28" t="s">
        <v>81</v>
      </c>
      <c r="I1219" s="421" t="s">
        <v>2451</v>
      </c>
      <c r="J1219" s="245" t="s">
        <v>2452</v>
      </c>
      <c r="K1219" s="260">
        <v>46136.0</v>
      </c>
      <c r="L1219" s="28" t="s">
        <v>50</v>
      </c>
      <c r="M1219" s="226"/>
      <c r="N1219" s="403" t="s">
        <v>287</v>
      </c>
      <c r="O1219" s="36" t="s">
        <v>425</v>
      </c>
      <c r="P1219" s="340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</row>
    <row r="1220">
      <c r="A1220" s="59">
        <v>1217.0</v>
      </c>
      <c r="B1220" s="225">
        <v>46111.0</v>
      </c>
      <c r="C1220" s="26">
        <v>116.0</v>
      </c>
      <c r="D1220" s="28" t="s">
        <v>45</v>
      </c>
      <c r="E1220" s="28" t="s">
        <v>40</v>
      </c>
      <c r="F1220" s="28" t="s">
        <v>46</v>
      </c>
      <c r="G1220" s="28" t="s">
        <v>46</v>
      </c>
      <c r="H1220" s="28" t="s">
        <v>207</v>
      </c>
      <c r="I1220" s="422" t="s">
        <v>2453</v>
      </c>
      <c r="J1220" s="245" t="s">
        <v>2454</v>
      </c>
      <c r="K1220" s="260">
        <v>46136.0</v>
      </c>
      <c r="L1220" s="28" t="s">
        <v>50</v>
      </c>
      <c r="M1220" s="226"/>
      <c r="N1220" s="403" t="s">
        <v>287</v>
      </c>
      <c r="O1220" s="36" t="s">
        <v>425</v>
      </c>
      <c r="P1220" s="340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</row>
    <row r="1221">
      <c r="A1221" s="23">
        <v>1218.0</v>
      </c>
      <c r="B1221" s="225">
        <v>46111.0</v>
      </c>
      <c r="C1221" s="26">
        <v>116.0</v>
      </c>
      <c r="D1221" s="28" t="s">
        <v>45</v>
      </c>
      <c r="E1221" s="28" t="s">
        <v>40</v>
      </c>
      <c r="F1221" s="28" t="s">
        <v>46</v>
      </c>
      <c r="G1221" s="28" t="s">
        <v>46</v>
      </c>
      <c r="H1221" s="28" t="s">
        <v>43</v>
      </c>
      <c r="I1221" s="428" t="s">
        <v>1716</v>
      </c>
      <c r="J1221" s="245" t="s">
        <v>2455</v>
      </c>
      <c r="K1221" s="260">
        <v>46136.0</v>
      </c>
      <c r="L1221" s="28" t="s">
        <v>50</v>
      </c>
      <c r="M1221" s="226"/>
      <c r="N1221" s="403" t="s">
        <v>287</v>
      </c>
      <c r="O1221" s="36" t="s">
        <v>425</v>
      </c>
      <c r="P1221" s="340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</row>
    <row r="1222">
      <c r="A1222" s="23">
        <v>1219.0</v>
      </c>
      <c r="B1222" s="225">
        <v>46111.0</v>
      </c>
      <c r="C1222" s="26">
        <v>116.0</v>
      </c>
      <c r="D1222" s="28" t="s">
        <v>39</v>
      </c>
      <c r="E1222" s="28" t="s">
        <v>40</v>
      </c>
      <c r="F1222" s="28" t="s">
        <v>46</v>
      </c>
      <c r="G1222" s="28" t="s">
        <v>46</v>
      </c>
      <c r="H1222" s="28" t="s">
        <v>43</v>
      </c>
      <c r="I1222" s="422" t="s">
        <v>759</v>
      </c>
      <c r="J1222" s="245" t="s">
        <v>1133</v>
      </c>
      <c r="K1222" s="260">
        <v>46136.0</v>
      </c>
      <c r="L1222" s="28" t="s">
        <v>50</v>
      </c>
      <c r="M1222" s="226"/>
      <c r="N1222" s="403" t="s">
        <v>287</v>
      </c>
      <c r="O1222" s="36" t="s">
        <v>425</v>
      </c>
      <c r="P1222" s="340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</row>
    <row r="1223">
      <c r="A1223" s="23">
        <v>1220.0</v>
      </c>
      <c r="B1223" s="225">
        <v>46111.0</v>
      </c>
      <c r="C1223" s="26">
        <v>116.0</v>
      </c>
      <c r="D1223" s="28" t="s">
        <v>45</v>
      </c>
      <c r="E1223" s="28" t="s">
        <v>40</v>
      </c>
      <c r="F1223" s="28" t="s">
        <v>46</v>
      </c>
      <c r="G1223" s="28" t="s">
        <v>46</v>
      </c>
      <c r="H1223" s="28" t="s">
        <v>207</v>
      </c>
      <c r="I1223" s="421" t="s">
        <v>1872</v>
      </c>
      <c r="J1223" s="245" t="s">
        <v>1873</v>
      </c>
      <c r="K1223" s="260">
        <v>46136.0</v>
      </c>
      <c r="L1223" s="28" t="s">
        <v>50</v>
      </c>
      <c r="M1223" s="226"/>
      <c r="N1223" s="403" t="s">
        <v>287</v>
      </c>
      <c r="O1223" s="36" t="s">
        <v>425</v>
      </c>
      <c r="P1223" s="340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</row>
    <row r="1224">
      <c r="A1224" s="23">
        <v>1221.0</v>
      </c>
      <c r="B1224" s="225">
        <v>46108.0</v>
      </c>
      <c r="C1224" s="26">
        <v>117.0</v>
      </c>
      <c r="D1224" s="28" t="s">
        <v>39</v>
      </c>
      <c r="E1224" s="28" t="s">
        <v>40</v>
      </c>
      <c r="F1224" s="28" t="s">
        <v>2320</v>
      </c>
      <c r="G1224" s="28" t="s">
        <v>2321</v>
      </c>
      <c r="H1224" s="28" t="s">
        <v>207</v>
      </c>
      <c r="I1224" s="422" t="s">
        <v>2456</v>
      </c>
      <c r="J1224" s="245" t="s">
        <v>878</v>
      </c>
      <c r="K1224" s="260">
        <v>46139.0</v>
      </c>
      <c r="L1224" s="28" t="s">
        <v>50</v>
      </c>
      <c r="M1224" s="226"/>
      <c r="N1224" s="33" t="s">
        <v>279</v>
      </c>
      <c r="O1224" s="36" t="s">
        <v>875</v>
      </c>
      <c r="P1224" s="340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</row>
    <row r="1225">
      <c r="A1225" s="59">
        <v>1222.0</v>
      </c>
      <c r="B1225" s="225">
        <v>46108.0</v>
      </c>
      <c r="C1225" s="26">
        <v>117.0</v>
      </c>
      <c r="D1225" s="28" t="s">
        <v>39</v>
      </c>
      <c r="E1225" s="28" t="s">
        <v>40</v>
      </c>
      <c r="F1225" s="28" t="s">
        <v>2320</v>
      </c>
      <c r="G1225" s="28" t="s">
        <v>2321</v>
      </c>
      <c r="H1225" s="28" t="s">
        <v>207</v>
      </c>
      <c r="I1225" s="422" t="s">
        <v>2457</v>
      </c>
      <c r="J1225" s="432" t="s">
        <v>2458</v>
      </c>
      <c r="K1225" s="260">
        <v>46139.0</v>
      </c>
      <c r="L1225" s="28" t="s">
        <v>50</v>
      </c>
      <c r="M1225" s="226"/>
      <c r="N1225" s="33" t="s">
        <v>279</v>
      </c>
      <c r="O1225" s="36" t="s">
        <v>875</v>
      </c>
      <c r="P1225" s="340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</row>
    <row r="1226">
      <c r="A1226" s="23">
        <v>1223.0</v>
      </c>
      <c r="B1226" s="225">
        <v>46108.0</v>
      </c>
      <c r="C1226" s="26">
        <v>117.0</v>
      </c>
      <c r="D1226" s="28" t="s">
        <v>39</v>
      </c>
      <c r="E1226" s="28" t="s">
        <v>40</v>
      </c>
      <c r="F1226" s="28" t="s">
        <v>2320</v>
      </c>
      <c r="G1226" s="28" t="s">
        <v>2321</v>
      </c>
      <c r="H1226" s="28" t="s">
        <v>207</v>
      </c>
      <c r="I1226" s="422" t="s">
        <v>2459</v>
      </c>
      <c r="J1226" s="104" t="s">
        <v>2460</v>
      </c>
      <c r="K1226" s="260">
        <v>46139.0</v>
      </c>
      <c r="L1226" s="28" t="s">
        <v>50</v>
      </c>
      <c r="M1226" s="226"/>
      <c r="N1226" s="33" t="s">
        <v>279</v>
      </c>
      <c r="O1226" s="36" t="s">
        <v>875</v>
      </c>
      <c r="P1226" s="340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</row>
    <row r="1227">
      <c r="A1227" s="23">
        <v>1224.0</v>
      </c>
      <c r="B1227" s="225">
        <v>46108.0</v>
      </c>
      <c r="C1227" s="26">
        <v>117.0</v>
      </c>
      <c r="D1227" s="28" t="s">
        <v>39</v>
      </c>
      <c r="E1227" s="28" t="s">
        <v>40</v>
      </c>
      <c r="F1227" s="28" t="s">
        <v>2320</v>
      </c>
      <c r="G1227" s="28" t="s">
        <v>2321</v>
      </c>
      <c r="H1227" s="28" t="s">
        <v>207</v>
      </c>
      <c r="I1227" s="422" t="s">
        <v>2461</v>
      </c>
      <c r="J1227" s="104" t="s">
        <v>874</v>
      </c>
      <c r="K1227" s="260">
        <v>46139.0</v>
      </c>
      <c r="L1227" s="28" t="s">
        <v>50</v>
      </c>
      <c r="M1227" s="226"/>
      <c r="N1227" s="33" t="s">
        <v>279</v>
      </c>
      <c r="O1227" s="36" t="s">
        <v>875</v>
      </c>
      <c r="P1227" s="340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</row>
    <row r="1228">
      <c r="A1228" s="23">
        <v>1225.0</v>
      </c>
      <c r="B1228" s="225">
        <v>46108.0</v>
      </c>
      <c r="C1228" s="26">
        <v>117.0</v>
      </c>
      <c r="D1228" s="28" t="s">
        <v>39</v>
      </c>
      <c r="E1228" s="28" t="s">
        <v>40</v>
      </c>
      <c r="F1228" s="28" t="s">
        <v>2320</v>
      </c>
      <c r="G1228" s="28" t="s">
        <v>2321</v>
      </c>
      <c r="H1228" s="28" t="s">
        <v>75</v>
      </c>
      <c r="I1228" s="422" t="s">
        <v>2462</v>
      </c>
      <c r="J1228" s="104" t="s">
        <v>2463</v>
      </c>
      <c r="K1228" s="260">
        <v>46139.0</v>
      </c>
      <c r="L1228" s="28" t="s">
        <v>50</v>
      </c>
      <c r="M1228" s="226"/>
      <c r="N1228" s="33" t="s">
        <v>279</v>
      </c>
      <c r="O1228" s="36" t="s">
        <v>875</v>
      </c>
      <c r="P1228" s="340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</row>
    <row r="1229">
      <c r="A1229" s="23">
        <v>1226.0</v>
      </c>
      <c r="B1229" s="225">
        <v>46108.0</v>
      </c>
      <c r="C1229" s="26">
        <v>117.0</v>
      </c>
      <c r="D1229" s="28" t="s">
        <v>39</v>
      </c>
      <c r="E1229" s="28" t="s">
        <v>40</v>
      </c>
      <c r="F1229" s="28" t="s">
        <v>2320</v>
      </c>
      <c r="G1229" s="28" t="s">
        <v>2321</v>
      </c>
      <c r="H1229" s="28" t="s">
        <v>75</v>
      </c>
      <c r="I1229" s="422" t="s">
        <v>2464</v>
      </c>
      <c r="J1229" s="104" t="s">
        <v>2465</v>
      </c>
      <c r="K1229" s="260">
        <v>46139.0</v>
      </c>
      <c r="L1229" s="28" t="s">
        <v>50</v>
      </c>
      <c r="M1229" s="226"/>
      <c r="N1229" s="33" t="s">
        <v>279</v>
      </c>
      <c r="O1229" s="36" t="s">
        <v>875</v>
      </c>
      <c r="P1229" s="340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</row>
    <row r="1230">
      <c r="A1230" s="59">
        <v>1227.0</v>
      </c>
      <c r="B1230" s="440">
        <v>46122.0</v>
      </c>
      <c r="C1230" s="26">
        <v>118.0</v>
      </c>
      <c r="D1230" s="28" t="s">
        <v>45</v>
      </c>
      <c r="E1230" s="28" t="s">
        <v>40</v>
      </c>
      <c r="F1230" s="28" t="s">
        <v>41</v>
      </c>
      <c r="G1230" s="28" t="s">
        <v>41</v>
      </c>
      <c r="H1230" s="28" t="s">
        <v>43</v>
      </c>
      <c r="I1230" s="442" t="s">
        <v>2466</v>
      </c>
      <c r="J1230" s="36" t="s">
        <v>2467</v>
      </c>
      <c r="K1230" s="29" t="s">
        <v>2468</v>
      </c>
      <c r="L1230" s="28" t="s">
        <v>50</v>
      </c>
      <c r="M1230" s="226"/>
      <c r="N1230" s="33" t="s">
        <v>54</v>
      </c>
      <c r="O1230" s="36" t="s">
        <v>425</v>
      </c>
      <c r="P1230" s="340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</row>
    <row r="1231">
      <c r="A1231" s="23">
        <v>1228.0</v>
      </c>
      <c r="B1231" s="440">
        <v>46122.0</v>
      </c>
      <c r="C1231" s="26">
        <v>118.0</v>
      </c>
      <c r="D1231" s="28" t="s">
        <v>45</v>
      </c>
      <c r="E1231" s="28" t="s">
        <v>40</v>
      </c>
      <c r="F1231" s="28" t="s">
        <v>41</v>
      </c>
      <c r="G1231" s="28" t="s">
        <v>41</v>
      </c>
      <c r="H1231" s="28" t="s">
        <v>43</v>
      </c>
      <c r="I1231" s="424" t="s">
        <v>2469</v>
      </c>
      <c r="J1231" s="36" t="s">
        <v>2470</v>
      </c>
      <c r="K1231" s="29" t="s">
        <v>2468</v>
      </c>
      <c r="L1231" s="28" t="s">
        <v>50</v>
      </c>
      <c r="M1231" s="226"/>
      <c r="N1231" s="33" t="s">
        <v>54</v>
      </c>
      <c r="O1231" s="36" t="s">
        <v>425</v>
      </c>
      <c r="P1231" s="340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</row>
    <row r="1232">
      <c r="A1232" s="23">
        <v>1229.0</v>
      </c>
      <c r="B1232" s="440">
        <v>46122.0</v>
      </c>
      <c r="C1232" s="26">
        <v>118.0</v>
      </c>
      <c r="D1232" s="28" t="s">
        <v>45</v>
      </c>
      <c r="E1232" s="28" t="s">
        <v>40</v>
      </c>
      <c r="F1232" s="28" t="s">
        <v>41</v>
      </c>
      <c r="G1232" s="28" t="s">
        <v>41</v>
      </c>
      <c r="H1232" s="28" t="s">
        <v>194</v>
      </c>
      <c r="I1232" s="424" t="s">
        <v>2471</v>
      </c>
      <c r="J1232" s="36" t="s">
        <v>2472</v>
      </c>
      <c r="K1232" s="29" t="s">
        <v>2468</v>
      </c>
      <c r="L1232" s="28" t="s">
        <v>50</v>
      </c>
      <c r="M1232" s="226"/>
      <c r="N1232" s="33" t="s">
        <v>54</v>
      </c>
      <c r="O1232" s="36" t="s">
        <v>425</v>
      </c>
      <c r="P1232" s="340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</row>
    <row r="1233">
      <c r="A1233" s="23">
        <v>1230.0</v>
      </c>
      <c r="B1233" s="440">
        <v>46122.0</v>
      </c>
      <c r="C1233" s="26">
        <v>118.0</v>
      </c>
      <c r="D1233" s="28" t="s">
        <v>45</v>
      </c>
      <c r="E1233" s="28" t="s">
        <v>40</v>
      </c>
      <c r="F1233" s="28" t="s">
        <v>41</v>
      </c>
      <c r="G1233" s="28" t="s">
        <v>41</v>
      </c>
      <c r="H1233" s="28" t="s">
        <v>43</v>
      </c>
      <c r="I1233" s="424" t="s">
        <v>2473</v>
      </c>
      <c r="J1233" s="36" t="s">
        <v>2474</v>
      </c>
      <c r="K1233" s="29" t="s">
        <v>2468</v>
      </c>
      <c r="L1233" s="28" t="s">
        <v>50</v>
      </c>
      <c r="M1233" s="226"/>
      <c r="N1233" s="33" t="s">
        <v>54</v>
      </c>
      <c r="O1233" s="36" t="s">
        <v>425</v>
      </c>
      <c r="P1233" s="340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</row>
    <row r="1234">
      <c r="A1234" s="23">
        <v>1231.0</v>
      </c>
      <c r="B1234" s="440">
        <v>46122.0</v>
      </c>
      <c r="C1234" s="26">
        <v>118.0</v>
      </c>
      <c r="D1234" s="28" t="s">
        <v>45</v>
      </c>
      <c r="E1234" s="28" t="s">
        <v>40</v>
      </c>
      <c r="F1234" s="28" t="s">
        <v>41</v>
      </c>
      <c r="G1234" s="28" t="s">
        <v>41</v>
      </c>
      <c r="H1234" s="28" t="s">
        <v>75</v>
      </c>
      <c r="I1234" s="424" t="s">
        <v>2475</v>
      </c>
      <c r="J1234" s="36" t="s">
        <v>2476</v>
      </c>
      <c r="K1234" s="29" t="s">
        <v>2468</v>
      </c>
      <c r="L1234" s="28" t="s">
        <v>50</v>
      </c>
      <c r="M1234" s="226"/>
      <c r="N1234" s="33" t="s">
        <v>54</v>
      </c>
      <c r="O1234" s="36" t="s">
        <v>425</v>
      </c>
      <c r="P1234" s="340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</row>
    <row r="1235">
      <c r="A1235" s="59">
        <v>1232.0</v>
      </c>
      <c r="B1235" s="440">
        <v>46122.0</v>
      </c>
      <c r="C1235" s="26">
        <v>118.0</v>
      </c>
      <c r="D1235" s="28" t="s">
        <v>45</v>
      </c>
      <c r="E1235" s="28" t="s">
        <v>40</v>
      </c>
      <c r="F1235" s="28" t="s">
        <v>41</v>
      </c>
      <c r="G1235" s="28" t="s">
        <v>41</v>
      </c>
      <c r="H1235" s="28" t="s">
        <v>233</v>
      </c>
      <c r="I1235" s="424" t="s">
        <v>2477</v>
      </c>
      <c r="J1235" s="36" t="s">
        <v>2478</v>
      </c>
      <c r="K1235" s="29" t="s">
        <v>2468</v>
      </c>
      <c r="L1235" s="28" t="s">
        <v>50</v>
      </c>
      <c r="M1235" s="226"/>
      <c r="N1235" s="33" t="s">
        <v>54</v>
      </c>
      <c r="O1235" s="36" t="s">
        <v>425</v>
      </c>
      <c r="P1235" s="340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</row>
    <row r="1236">
      <c r="A1236" s="23">
        <v>1233.0</v>
      </c>
      <c r="B1236" s="440">
        <v>46122.0</v>
      </c>
      <c r="C1236" s="26">
        <v>118.0</v>
      </c>
      <c r="D1236" s="28" t="s">
        <v>45</v>
      </c>
      <c r="E1236" s="28" t="s">
        <v>40</v>
      </c>
      <c r="F1236" s="28" t="s">
        <v>41</v>
      </c>
      <c r="G1236" s="28" t="s">
        <v>41</v>
      </c>
      <c r="H1236" s="28" t="s">
        <v>98</v>
      </c>
      <c r="I1236" s="424" t="s">
        <v>1932</v>
      </c>
      <c r="J1236" s="36" t="s">
        <v>2479</v>
      </c>
      <c r="K1236" s="29" t="s">
        <v>2468</v>
      </c>
      <c r="L1236" s="28" t="s">
        <v>50</v>
      </c>
      <c r="M1236" s="226"/>
      <c r="N1236" s="33" t="s">
        <v>54</v>
      </c>
      <c r="O1236" s="36" t="s">
        <v>425</v>
      </c>
      <c r="P1236" s="340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</row>
    <row r="1237">
      <c r="A1237" s="23">
        <v>1234.0</v>
      </c>
      <c r="B1237" s="440">
        <v>46122.0</v>
      </c>
      <c r="C1237" s="26">
        <v>118.0</v>
      </c>
      <c r="D1237" s="28" t="s">
        <v>45</v>
      </c>
      <c r="E1237" s="28" t="s">
        <v>40</v>
      </c>
      <c r="F1237" s="28" t="s">
        <v>41</v>
      </c>
      <c r="G1237" s="28" t="s">
        <v>41</v>
      </c>
      <c r="H1237" s="28" t="s">
        <v>98</v>
      </c>
      <c r="I1237" s="424" t="s">
        <v>2480</v>
      </c>
      <c r="J1237" s="36" t="s">
        <v>2481</v>
      </c>
      <c r="K1237" s="29" t="s">
        <v>2468</v>
      </c>
      <c r="L1237" s="28" t="s">
        <v>50</v>
      </c>
      <c r="M1237" s="226"/>
      <c r="N1237" s="33" t="s">
        <v>54</v>
      </c>
      <c r="O1237" s="36" t="s">
        <v>425</v>
      </c>
      <c r="P1237" s="340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</row>
    <row r="1238">
      <c r="A1238" s="23">
        <v>1235.0</v>
      </c>
      <c r="B1238" s="440">
        <v>46122.0</v>
      </c>
      <c r="C1238" s="26">
        <v>118.0</v>
      </c>
      <c r="D1238" s="28" t="s">
        <v>45</v>
      </c>
      <c r="E1238" s="28" t="s">
        <v>40</v>
      </c>
      <c r="F1238" s="28" t="s">
        <v>41</v>
      </c>
      <c r="G1238" s="28" t="s">
        <v>41</v>
      </c>
      <c r="H1238" s="28" t="s">
        <v>98</v>
      </c>
      <c r="I1238" s="424" t="s">
        <v>2482</v>
      </c>
      <c r="J1238" s="443" t="s">
        <v>1257</v>
      </c>
      <c r="K1238" s="29" t="s">
        <v>2468</v>
      </c>
      <c r="L1238" s="28" t="s">
        <v>50</v>
      </c>
      <c r="M1238" s="226"/>
      <c r="N1238" s="33" t="s">
        <v>54</v>
      </c>
      <c r="O1238" s="36" t="s">
        <v>425</v>
      </c>
      <c r="P1238" s="340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</row>
    <row r="1239">
      <c r="A1239" s="23">
        <v>1236.0</v>
      </c>
      <c r="B1239" s="440">
        <v>46122.0</v>
      </c>
      <c r="C1239" s="26">
        <v>118.0</v>
      </c>
      <c r="D1239" s="28" t="s">
        <v>45</v>
      </c>
      <c r="E1239" s="28" t="s">
        <v>40</v>
      </c>
      <c r="F1239" s="28" t="s">
        <v>41</v>
      </c>
      <c r="G1239" s="28" t="s">
        <v>41</v>
      </c>
      <c r="H1239" s="28" t="s">
        <v>43</v>
      </c>
      <c r="I1239" s="424" t="s">
        <v>2483</v>
      </c>
      <c r="J1239" s="36" t="s">
        <v>2484</v>
      </c>
      <c r="K1239" s="29" t="s">
        <v>2468</v>
      </c>
      <c r="L1239" s="28" t="s">
        <v>50</v>
      </c>
      <c r="M1239" s="226"/>
      <c r="N1239" s="33" t="s">
        <v>54</v>
      </c>
      <c r="O1239" s="36" t="s">
        <v>425</v>
      </c>
      <c r="P1239" s="340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</row>
    <row r="1240">
      <c r="A1240" s="59">
        <v>1237.0</v>
      </c>
      <c r="B1240" s="440">
        <v>46122.0</v>
      </c>
      <c r="C1240" s="26">
        <v>118.0</v>
      </c>
      <c r="D1240" s="28" t="s">
        <v>45</v>
      </c>
      <c r="E1240" s="28" t="s">
        <v>40</v>
      </c>
      <c r="F1240" s="28" t="s">
        <v>41</v>
      </c>
      <c r="G1240" s="28" t="s">
        <v>41</v>
      </c>
      <c r="H1240" s="28" t="s">
        <v>43</v>
      </c>
      <c r="I1240" s="424" t="s">
        <v>2485</v>
      </c>
      <c r="J1240" s="36" t="s">
        <v>2486</v>
      </c>
      <c r="K1240" s="29" t="s">
        <v>2468</v>
      </c>
      <c r="L1240" s="28" t="s">
        <v>50</v>
      </c>
      <c r="M1240" s="226"/>
      <c r="N1240" s="33" t="s">
        <v>54</v>
      </c>
      <c r="O1240" s="36" t="s">
        <v>425</v>
      </c>
      <c r="P1240" s="340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</row>
    <row r="1241">
      <c r="A1241" s="23">
        <v>1238.0</v>
      </c>
      <c r="B1241" s="440">
        <v>46122.0</v>
      </c>
      <c r="C1241" s="26">
        <v>118.0</v>
      </c>
      <c r="D1241" s="28" t="s">
        <v>45</v>
      </c>
      <c r="E1241" s="28" t="s">
        <v>40</v>
      </c>
      <c r="F1241" s="28" t="s">
        <v>41</v>
      </c>
      <c r="G1241" s="28" t="s">
        <v>41</v>
      </c>
      <c r="H1241" s="28" t="s">
        <v>87</v>
      </c>
      <c r="I1241" s="424" t="s">
        <v>2487</v>
      </c>
      <c r="J1241" s="36" t="s">
        <v>2424</v>
      </c>
      <c r="K1241" s="29" t="s">
        <v>2468</v>
      </c>
      <c r="L1241" s="28" t="s">
        <v>76</v>
      </c>
      <c r="M1241" s="226"/>
      <c r="N1241" s="33" t="s">
        <v>54</v>
      </c>
      <c r="O1241" s="36" t="s">
        <v>425</v>
      </c>
      <c r="P1241" s="340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</row>
    <row r="1242">
      <c r="A1242" s="23">
        <v>1239.0</v>
      </c>
      <c r="B1242" s="440">
        <v>46122.0</v>
      </c>
      <c r="C1242" s="26">
        <v>118.0</v>
      </c>
      <c r="D1242" s="28" t="s">
        <v>45</v>
      </c>
      <c r="E1242" s="28" t="s">
        <v>40</v>
      </c>
      <c r="F1242" s="28" t="s">
        <v>41</v>
      </c>
      <c r="G1242" s="28" t="s">
        <v>41</v>
      </c>
      <c r="H1242" s="28" t="s">
        <v>43</v>
      </c>
      <c r="I1242" s="424" t="s">
        <v>2488</v>
      </c>
      <c r="J1242" s="36" t="s">
        <v>1226</v>
      </c>
      <c r="K1242" s="29" t="s">
        <v>2468</v>
      </c>
      <c r="L1242" s="28" t="s">
        <v>50</v>
      </c>
      <c r="M1242" s="226"/>
      <c r="N1242" s="33" t="s">
        <v>54</v>
      </c>
      <c r="O1242" s="36" t="s">
        <v>425</v>
      </c>
      <c r="P1242" s="340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</row>
    <row r="1243">
      <c r="A1243" s="23">
        <v>1240.0</v>
      </c>
      <c r="B1243" s="440">
        <v>46122.0</v>
      </c>
      <c r="C1243" s="26">
        <v>118.0</v>
      </c>
      <c r="D1243" s="28" t="s">
        <v>45</v>
      </c>
      <c r="E1243" s="28" t="s">
        <v>40</v>
      </c>
      <c r="F1243" s="28" t="s">
        <v>41</v>
      </c>
      <c r="G1243" s="28" t="s">
        <v>41</v>
      </c>
      <c r="H1243" s="28" t="s">
        <v>87</v>
      </c>
      <c r="I1243" s="424" t="s">
        <v>2489</v>
      </c>
      <c r="J1243" s="36" t="s">
        <v>2490</v>
      </c>
      <c r="K1243" s="29" t="s">
        <v>2468</v>
      </c>
      <c r="L1243" s="28" t="s">
        <v>50</v>
      </c>
      <c r="M1243" s="226"/>
      <c r="N1243" s="33" t="s">
        <v>54</v>
      </c>
      <c r="O1243" s="36" t="s">
        <v>425</v>
      </c>
      <c r="P1243" s="340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</row>
    <row r="1244">
      <c r="A1244" s="23">
        <v>1241.0</v>
      </c>
      <c r="B1244" s="440">
        <v>46122.0</v>
      </c>
      <c r="C1244" s="26">
        <v>118.0</v>
      </c>
      <c r="D1244" s="28" t="s">
        <v>45</v>
      </c>
      <c r="E1244" s="28" t="s">
        <v>40</v>
      </c>
      <c r="F1244" s="28" t="s">
        <v>41</v>
      </c>
      <c r="G1244" s="28" t="s">
        <v>41</v>
      </c>
      <c r="H1244" s="28" t="s">
        <v>87</v>
      </c>
      <c r="I1244" s="424" t="s">
        <v>2491</v>
      </c>
      <c r="J1244" s="36" t="s">
        <v>2492</v>
      </c>
      <c r="K1244" s="29" t="s">
        <v>2468</v>
      </c>
      <c r="L1244" s="28" t="s">
        <v>50</v>
      </c>
      <c r="M1244" s="226"/>
      <c r="N1244" s="33" t="s">
        <v>54</v>
      </c>
      <c r="O1244" s="36" t="s">
        <v>425</v>
      </c>
      <c r="P1244" s="340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</row>
    <row r="1245">
      <c r="A1245" s="59">
        <v>1242.0</v>
      </c>
      <c r="B1245" s="440">
        <v>46122.0</v>
      </c>
      <c r="C1245" s="26">
        <v>118.0</v>
      </c>
      <c r="D1245" s="28" t="s">
        <v>45</v>
      </c>
      <c r="E1245" s="28" t="s">
        <v>40</v>
      </c>
      <c r="F1245" s="28" t="s">
        <v>41</v>
      </c>
      <c r="G1245" s="28" t="s">
        <v>41</v>
      </c>
      <c r="H1245" s="28" t="s">
        <v>87</v>
      </c>
      <c r="I1245" s="424" t="s">
        <v>2493</v>
      </c>
      <c r="J1245" s="36" t="s">
        <v>2494</v>
      </c>
      <c r="K1245" s="29" t="s">
        <v>2468</v>
      </c>
      <c r="L1245" s="28" t="s">
        <v>50</v>
      </c>
      <c r="M1245" s="226"/>
      <c r="N1245" s="33" t="s">
        <v>54</v>
      </c>
      <c r="O1245" s="36" t="s">
        <v>425</v>
      </c>
      <c r="P1245" s="340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</row>
    <row r="1246">
      <c r="A1246" s="23">
        <v>1243.0</v>
      </c>
      <c r="B1246" s="225">
        <v>46122.0</v>
      </c>
      <c r="C1246" s="26">
        <v>119.0</v>
      </c>
      <c r="D1246" s="28" t="s">
        <v>39</v>
      </c>
      <c r="E1246" s="28" t="s">
        <v>40</v>
      </c>
      <c r="F1246" s="28" t="s">
        <v>41</v>
      </c>
      <c r="G1246" s="28" t="s">
        <v>41</v>
      </c>
      <c r="H1246" s="28" t="s">
        <v>43</v>
      </c>
      <c r="I1246" s="424" t="s">
        <v>2495</v>
      </c>
      <c r="J1246" s="36" t="s">
        <v>2467</v>
      </c>
      <c r="K1246" s="264" t="s">
        <v>2496</v>
      </c>
      <c r="L1246" s="28" t="s">
        <v>50</v>
      </c>
      <c r="M1246" s="226"/>
      <c r="N1246" s="33" t="s">
        <v>54</v>
      </c>
      <c r="O1246" s="36" t="s">
        <v>2497</v>
      </c>
      <c r="P1246" s="340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</row>
    <row r="1247">
      <c r="A1247" s="23">
        <v>1244.0</v>
      </c>
      <c r="B1247" s="225">
        <v>46122.0</v>
      </c>
      <c r="C1247" s="26">
        <v>119.0</v>
      </c>
      <c r="D1247" s="28" t="s">
        <v>39</v>
      </c>
      <c r="E1247" s="28" t="s">
        <v>40</v>
      </c>
      <c r="F1247" s="28" t="s">
        <v>41</v>
      </c>
      <c r="G1247" s="28" t="s">
        <v>41</v>
      </c>
      <c r="H1247" s="28" t="s">
        <v>43</v>
      </c>
      <c r="I1247" s="424" t="s">
        <v>2498</v>
      </c>
      <c r="J1247" s="36" t="s">
        <v>2467</v>
      </c>
      <c r="K1247" s="264" t="s">
        <v>2496</v>
      </c>
      <c r="L1247" s="28" t="s">
        <v>50</v>
      </c>
      <c r="M1247" s="226"/>
      <c r="N1247" s="33" t="s">
        <v>54</v>
      </c>
      <c r="O1247" s="36" t="s">
        <v>2497</v>
      </c>
      <c r="P1247" s="340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</row>
    <row r="1248">
      <c r="A1248" s="23">
        <v>1245.0</v>
      </c>
      <c r="B1248" s="225">
        <v>46122.0</v>
      </c>
      <c r="C1248" s="26">
        <v>119.0</v>
      </c>
      <c r="D1248" s="28" t="s">
        <v>39</v>
      </c>
      <c r="E1248" s="28" t="s">
        <v>40</v>
      </c>
      <c r="F1248" s="28" t="s">
        <v>41</v>
      </c>
      <c r="G1248" s="28" t="s">
        <v>41</v>
      </c>
      <c r="H1248" s="28" t="s">
        <v>194</v>
      </c>
      <c r="I1248" s="424" t="s">
        <v>2499</v>
      </c>
      <c r="J1248" s="36" t="s">
        <v>2329</v>
      </c>
      <c r="K1248" s="264" t="s">
        <v>2496</v>
      </c>
      <c r="L1248" s="28" t="s">
        <v>50</v>
      </c>
      <c r="M1248" s="226"/>
      <c r="N1248" s="33" t="s">
        <v>54</v>
      </c>
      <c r="O1248" s="36" t="s">
        <v>2497</v>
      </c>
      <c r="P1248" s="340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</row>
    <row r="1249">
      <c r="A1249" s="23">
        <v>1246.0</v>
      </c>
      <c r="B1249" s="225">
        <v>46122.0</v>
      </c>
      <c r="C1249" s="26">
        <v>119.0</v>
      </c>
      <c r="D1249" s="28" t="s">
        <v>39</v>
      </c>
      <c r="E1249" s="28" t="s">
        <v>40</v>
      </c>
      <c r="F1249" s="28" t="s">
        <v>41</v>
      </c>
      <c r="G1249" s="28" t="s">
        <v>41</v>
      </c>
      <c r="H1249" s="28" t="s">
        <v>87</v>
      </c>
      <c r="I1249" s="424" t="s">
        <v>88</v>
      </c>
      <c r="J1249" s="36" t="s">
        <v>460</v>
      </c>
      <c r="K1249" s="264" t="s">
        <v>2496</v>
      </c>
      <c r="L1249" s="28" t="s">
        <v>50</v>
      </c>
      <c r="M1249" s="226"/>
      <c r="N1249" s="33" t="s">
        <v>54</v>
      </c>
      <c r="O1249" s="36" t="s">
        <v>2497</v>
      </c>
      <c r="P1249" s="340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</row>
    <row r="1250">
      <c r="A1250" s="59">
        <v>1247.0</v>
      </c>
      <c r="B1250" s="440">
        <v>46122.0</v>
      </c>
      <c r="C1250" s="26">
        <v>120.0</v>
      </c>
      <c r="D1250" s="28" t="s">
        <v>111</v>
      </c>
      <c r="E1250" s="28" t="s">
        <v>94</v>
      </c>
      <c r="F1250" s="28" t="s">
        <v>369</v>
      </c>
      <c r="G1250" s="28" t="s">
        <v>369</v>
      </c>
      <c r="H1250" s="28" t="s">
        <v>139</v>
      </c>
      <c r="I1250" s="422" t="s">
        <v>2500</v>
      </c>
      <c r="J1250" s="444" t="s">
        <v>986</v>
      </c>
      <c r="K1250" s="441">
        <v>46147.0</v>
      </c>
      <c r="L1250" s="28" t="s">
        <v>50</v>
      </c>
      <c r="M1250" s="226"/>
      <c r="N1250" s="33" t="s">
        <v>277</v>
      </c>
      <c r="O1250" s="445" t="s">
        <v>2501</v>
      </c>
      <c r="P1250" s="340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</row>
    <row r="1251">
      <c r="A1251" s="23">
        <v>1248.0</v>
      </c>
      <c r="B1251" s="440">
        <v>46122.0</v>
      </c>
      <c r="C1251" s="26">
        <v>120.0</v>
      </c>
      <c r="D1251" s="28" t="s">
        <v>111</v>
      </c>
      <c r="E1251" s="28" t="s">
        <v>94</v>
      </c>
      <c r="F1251" s="28" t="s">
        <v>369</v>
      </c>
      <c r="G1251" s="28" t="s">
        <v>369</v>
      </c>
      <c r="H1251" s="28" t="s">
        <v>87</v>
      </c>
      <c r="I1251" s="421" t="s">
        <v>2502</v>
      </c>
      <c r="J1251" s="444" t="s">
        <v>2503</v>
      </c>
      <c r="K1251" s="441">
        <v>46147.0</v>
      </c>
      <c r="L1251" s="28" t="s">
        <v>50</v>
      </c>
      <c r="M1251" s="226"/>
      <c r="N1251" s="33" t="s">
        <v>277</v>
      </c>
      <c r="O1251" s="445" t="s">
        <v>2501</v>
      </c>
      <c r="P1251" s="340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</row>
    <row r="1252">
      <c r="A1252" s="23">
        <v>1249.0</v>
      </c>
      <c r="B1252" s="440">
        <v>46122.0</v>
      </c>
      <c r="C1252" s="26">
        <v>120.0</v>
      </c>
      <c r="D1252" s="28" t="s">
        <v>111</v>
      </c>
      <c r="E1252" s="28" t="s">
        <v>94</v>
      </c>
      <c r="F1252" s="28" t="s">
        <v>369</v>
      </c>
      <c r="G1252" s="28" t="s">
        <v>369</v>
      </c>
      <c r="H1252" s="28" t="s">
        <v>87</v>
      </c>
      <c r="I1252" s="422" t="s">
        <v>2504</v>
      </c>
      <c r="J1252" s="399" t="s">
        <v>2505</v>
      </c>
      <c r="K1252" s="441">
        <v>46147.0</v>
      </c>
      <c r="L1252" s="28" t="s">
        <v>50</v>
      </c>
      <c r="M1252" s="226"/>
      <c r="N1252" s="33" t="s">
        <v>277</v>
      </c>
      <c r="O1252" s="445" t="s">
        <v>2501</v>
      </c>
      <c r="P1252" s="340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</row>
    <row r="1253">
      <c r="A1253" s="23">
        <v>1250.0</v>
      </c>
      <c r="B1253" s="440">
        <v>46122.0</v>
      </c>
      <c r="C1253" s="26">
        <v>120.0</v>
      </c>
      <c r="D1253" s="28" t="s">
        <v>111</v>
      </c>
      <c r="E1253" s="28" t="s">
        <v>94</v>
      </c>
      <c r="F1253" s="28" t="s">
        <v>369</v>
      </c>
      <c r="G1253" s="28" t="s">
        <v>369</v>
      </c>
      <c r="H1253" s="28" t="s">
        <v>81</v>
      </c>
      <c r="I1253" s="442" t="s">
        <v>2506</v>
      </c>
      <c r="J1253" s="446" t="s">
        <v>2507</v>
      </c>
      <c r="K1253" s="441">
        <v>46147.0</v>
      </c>
      <c r="L1253" s="28" t="s">
        <v>50</v>
      </c>
      <c r="M1253" s="226"/>
      <c r="N1253" s="33" t="s">
        <v>277</v>
      </c>
      <c r="O1253" s="445" t="s">
        <v>2501</v>
      </c>
      <c r="P1253" s="4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</row>
    <row r="1254">
      <c r="A1254" s="23">
        <v>1251.0</v>
      </c>
      <c r="B1254" s="440">
        <v>46122.0</v>
      </c>
      <c r="C1254" s="26">
        <v>120.0</v>
      </c>
      <c r="D1254" s="28" t="s">
        <v>111</v>
      </c>
      <c r="E1254" s="28" t="s">
        <v>94</v>
      </c>
      <c r="F1254" s="28" t="s">
        <v>369</v>
      </c>
      <c r="G1254" s="28" t="s">
        <v>369</v>
      </c>
      <c r="H1254" s="28" t="s">
        <v>139</v>
      </c>
      <c r="I1254" s="442" t="s">
        <v>2508</v>
      </c>
      <c r="J1254" s="447" t="s">
        <v>2509</v>
      </c>
      <c r="K1254" s="441">
        <v>46147.0</v>
      </c>
      <c r="L1254" s="28" t="s">
        <v>50</v>
      </c>
      <c r="M1254" s="226"/>
      <c r="N1254" s="33" t="s">
        <v>277</v>
      </c>
      <c r="O1254" s="445" t="s">
        <v>2501</v>
      </c>
      <c r="P1254" s="4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</row>
    <row r="1255">
      <c r="A1255" s="59">
        <v>1252.0</v>
      </c>
      <c r="B1255" s="440">
        <v>46122.0</v>
      </c>
      <c r="C1255" s="26">
        <v>120.0</v>
      </c>
      <c r="D1255" s="28" t="s">
        <v>111</v>
      </c>
      <c r="E1255" s="28" t="s">
        <v>94</v>
      </c>
      <c r="F1255" s="28" t="s">
        <v>369</v>
      </c>
      <c r="G1255" s="28" t="s">
        <v>369</v>
      </c>
      <c r="H1255" s="28" t="s">
        <v>87</v>
      </c>
      <c r="I1255" s="448" t="s">
        <v>2510</v>
      </c>
      <c r="J1255" s="447" t="s">
        <v>2511</v>
      </c>
      <c r="K1255" s="441">
        <v>46147.0</v>
      </c>
      <c r="L1255" s="28" t="s">
        <v>50</v>
      </c>
      <c r="M1255" s="226"/>
      <c r="N1255" s="33" t="s">
        <v>277</v>
      </c>
      <c r="O1255" s="445" t="s">
        <v>2501</v>
      </c>
      <c r="P1255" s="4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</row>
    <row r="1256">
      <c r="A1256" s="23">
        <v>1253.0</v>
      </c>
      <c r="B1256" s="440">
        <v>46122.0</v>
      </c>
      <c r="C1256" s="26">
        <v>120.0</v>
      </c>
      <c r="D1256" s="28" t="s">
        <v>111</v>
      </c>
      <c r="E1256" s="28" t="s">
        <v>94</v>
      </c>
      <c r="F1256" s="28" t="s">
        <v>369</v>
      </c>
      <c r="G1256" s="28" t="s">
        <v>369</v>
      </c>
      <c r="H1256" s="28" t="s">
        <v>87</v>
      </c>
      <c r="I1256" s="442" t="s">
        <v>2512</v>
      </c>
      <c r="J1256" s="245" t="s">
        <v>2503</v>
      </c>
      <c r="K1256" s="441">
        <v>46147.0</v>
      </c>
      <c r="L1256" s="28" t="s">
        <v>50</v>
      </c>
      <c r="M1256" s="226"/>
      <c r="N1256" s="33" t="s">
        <v>277</v>
      </c>
      <c r="O1256" s="445" t="s">
        <v>2501</v>
      </c>
      <c r="P1256" s="4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</row>
    <row r="1257">
      <c r="A1257" s="23">
        <v>1254.0</v>
      </c>
      <c r="B1257" s="440">
        <v>46122.0</v>
      </c>
      <c r="C1257" s="26">
        <v>120.0</v>
      </c>
      <c r="D1257" s="28" t="s">
        <v>111</v>
      </c>
      <c r="E1257" s="28" t="s">
        <v>94</v>
      </c>
      <c r="F1257" s="28" t="s">
        <v>369</v>
      </c>
      <c r="G1257" s="28" t="s">
        <v>369</v>
      </c>
      <c r="H1257" s="28" t="s">
        <v>81</v>
      </c>
      <c r="I1257" s="442" t="s">
        <v>2513</v>
      </c>
      <c r="J1257" s="446" t="s">
        <v>2514</v>
      </c>
      <c r="K1257" s="441">
        <v>46147.0</v>
      </c>
      <c r="L1257" s="28" t="s">
        <v>50</v>
      </c>
      <c r="M1257" s="226"/>
      <c r="N1257" s="33" t="s">
        <v>277</v>
      </c>
      <c r="O1257" s="445" t="s">
        <v>2501</v>
      </c>
      <c r="P1257" s="4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</row>
    <row r="1258">
      <c r="A1258" s="23">
        <v>1255.0</v>
      </c>
      <c r="B1258" s="440">
        <v>46122.0</v>
      </c>
      <c r="C1258" s="26">
        <v>120.0</v>
      </c>
      <c r="D1258" s="28" t="s">
        <v>111</v>
      </c>
      <c r="E1258" s="28" t="s">
        <v>94</v>
      </c>
      <c r="F1258" s="28" t="s">
        <v>369</v>
      </c>
      <c r="G1258" s="28" t="s">
        <v>369</v>
      </c>
      <c r="H1258" s="28" t="s">
        <v>81</v>
      </c>
      <c r="I1258" s="442" t="s">
        <v>2515</v>
      </c>
      <c r="J1258" s="444" t="s">
        <v>2516</v>
      </c>
      <c r="K1258" s="441">
        <v>46147.0</v>
      </c>
      <c r="L1258" s="28" t="s">
        <v>50</v>
      </c>
      <c r="M1258" s="226"/>
      <c r="N1258" s="33" t="s">
        <v>277</v>
      </c>
      <c r="O1258" s="445" t="s">
        <v>2501</v>
      </c>
      <c r="P1258" s="4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</row>
    <row r="1259">
      <c r="A1259" s="23">
        <v>1256.0</v>
      </c>
      <c r="B1259" s="440">
        <v>46122.0</v>
      </c>
      <c r="C1259" s="26">
        <v>120.0</v>
      </c>
      <c r="D1259" s="28" t="s">
        <v>111</v>
      </c>
      <c r="E1259" s="28" t="s">
        <v>94</v>
      </c>
      <c r="F1259" s="28" t="s">
        <v>369</v>
      </c>
      <c r="G1259" s="28" t="s">
        <v>369</v>
      </c>
      <c r="H1259" s="28" t="s">
        <v>75</v>
      </c>
      <c r="I1259" s="442" t="s">
        <v>2517</v>
      </c>
      <c r="J1259" s="245" t="s">
        <v>2518</v>
      </c>
      <c r="K1259" s="441">
        <v>46147.0</v>
      </c>
      <c r="L1259" s="28" t="s">
        <v>50</v>
      </c>
      <c r="M1259" s="226"/>
      <c r="N1259" s="33" t="s">
        <v>277</v>
      </c>
      <c r="O1259" s="445" t="s">
        <v>2501</v>
      </c>
      <c r="P1259" s="4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</row>
    <row r="1260">
      <c r="A1260" s="59">
        <v>1257.0</v>
      </c>
      <c r="B1260" s="440">
        <v>46122.0</v>
      </c>
      <c r="C1260" s="26">
        <v>120.0</v>
      </c>
      <c r="D1260" s="28" t="s">
        <v>111</v>
      </c>
      <c r="E1260" s="28" t="s">
        <v>94</v>
      </c>
      <c r="F1260" s="28" t="s">
        <v>369</v>
      </c>
      <c r="G1260" s="28" t="s">
        <v>369</v>
      </c>
      <c r="H1260" s="28" t="s">
        <v>98</v>
      </c>
      <c r="I1260" s="442" t="s">
        <v>2519</v>
      </c>
      <c r="J1260" s="444" t="s">
        <v>2520</v>
      </c>
      <c r="K1260" s="441">
        <v>46147.0</v>
      </c>
      <c r="L1260" s="28" t="s">
        <v>50</v>
      </c>
      <c r="M1260" s="226"/>
      <c r="N1260" s="33" t="s">
        <v>277</v>
      </c>
      <c r="O1260" s="445" t="s">
        <v>2501</v>
      </c>
      <c r="P1260" s="340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</row>
    <row r="1261">
      <c r="A1261" s="23">
        <v>1258.0</v>
      </c>
      <c r="B1261" s="440">
        <v>46122.0</v>
      </c>
      <c r="C1261" s="26">
        <v>120.0</v>
      </c>
      <c r="D1261" s="28" t="s">
        <v>111</v>
      </c>
      <c r="E1261" s="28" t="s">
        <v>94</v>
      </c>
      <c r="F1261" s="28" t="s">
        <v>369</v>
      </c>
      <c r="G1261" s="28" t="s">
        <v>369</v>
      </c>
      <c r="H1261" s="28" t="s">
        <v>98</v>
      </c>
      <c r="I1261" s="449" t="s">
        <v>2521</v>
      </c>
      <c r="J1261" s="447" t="s">
        <v>2522</v>
      </c>
      <c r="K1261" s="441">
        <v>46147.0</v>
      </c>
      <c r="L1261" s="28" t="s">
        <v>50</v>
      </c>
      <c r="M1261" s="226"/>
      <c r="N1261" s="33" t="s">
        <v>277</v>
      </c>
      <c r="O1261" s="445" t="s">
        <v>2501</v>
      </c>
      <c r="P1261" s="340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</row>
    <row r="1262">
      <c r="A1262" s="23">
        <v>1259.0</v>
      </c>
      <c r="B1262" s="440">
        <v>46122.0</v>
      </c>
      <c r="C1262" s="26">
        <v>120.0</v>
      </c>
      <c r="D1262" s="28" t="s">
        <v>111</v>
      </c>
      <c r="E1262" s="28" t="s">
        <v>94</v>
      </c>
      <c r="F1262" s="28" t="s">
        <v>369</v>
      </c>
      <c r="G1262" s="28" t="s">
        <v>369</v>
      </c>
      <c r="H1262" s="28" t="s">
        <v>87</v>
      </c>
      <c r="I1262" s="442" t="s">
        <v>2523</v>
      </c>
      <c r="J1262" s="444" t="s">
        <v>2503</v>
      </c>
      <c r="K1262" s="441">
        <v>46147.0</v>
      </c>
      <c r="L1262" s="28" t="s">
        <v>50</v>
      </c>
      <c r="M1262" s="226"/>
      <c r="N1262" s="33" t="s">
        <v>277</v>
      </c>
      <c r="O1262" s="445" t="s">
        <v>2501</v>
      </c>
      <c r="P1262" s="340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</row>
    <row r="1263">
      <c r="A1263" s="23">
        <v>1260.0</v>
      </c>
      <c r="B1263" s="440">
        <v>46122.0</v>
      </c>
      <c r="C1263" s="26">
        <v>120.0</v>
      </c>
      <c r="D1263" s="28" t="s">
        <v>111</v>
      </c>
      <c r="E1263" s="28" t="s">
        <v>94</v>
      </c>
      <c r="F1263" s="28" t="s">
        <v>369</v>
      </c>
      <c r="G1263" s="28" t="s">
        <v>369</v>
      </c>
      <c r="H1263" s="28" t="s">
        <v>87</v>
      </c>
      <c r="I1263" s="442" t="s">
        <v>2524</v>
      </c>
      <c r="J1263" s="447" t="s">
        <v>2525</v>
      </c>
      <c r="K1263" s="441">
        <v>46147.0</v>
      </c>
      <c r="L1263" s="28" t="s">
        <v>50</v>
      </c>
      <c r="M1263" s="226"/>
      <c r="N1263" s="33" t="s">
        <v>277</v>
      </c>
      <c r="O1263" s="445" t="s">
        <v>2501</v>
      </c>
      <c r="P1263" s="340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</row>
    <row r="1264">
      <c r="A1264" s="23">
        <v>1261.0</v>
      </c>
      <c r="B1264" s="440">
        <v>46122.0</v>
      </c>
      <c r="C1264" s="26">
        <v>120.0</v>
      </c>
      <c r="D1264" s="28" t="s">
        <v>111</v>
      </c>
      <c r="E1264" s="28" t="s">
        <v>94</v>
      </c>
      <c r="F1264" s="28" t="s">
        <v>369</v>
      </c>
      <c r="G1264" s="28" t="s">
        <v>369</v>
      </c>
      <c r="H1264" s="28" t="s">
        <v>87</v>
      </c>
      <c r="I1264" s="442" t="s">
        <v>2526</v>
      </c>
      <c r="J1264" s="444" t="s">
        <v>2520</v>
      </c>
      <c r="K1264" s="441">
        <v>46147.0</v>
      </c>
      <c r="L1264" s="28" t="s">
        <v>50</v>
      </c>
      <c r="M1264" s="226"/>
      <c r="N1264" s="33" t="s">
        <v>277</v>
      </c>
      <c r="O1264" s="445" t="s">
        <v>2501</v>
      </c>
      <c r="P1264" s="340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</row>
    <row r="1265">
      <c r="A1265" s="59">
        <v>1262.0</v>
      </c>
      <c r="B1265" s="225">
        <v>46126.0</v>
      </c>
      <c r="C1265" s="26">
        <v>121.0</v>
      </c>
      <c r="D1265" s="28" t="s">
        <v>45</v>
      </c>
      <c r="E1265" s="28" t="s">
        <v>40</v>
      </c>
      <c r="F1265" s="28" t="s">
        <v>386</v>
      </c>
      <c r="G1265" s="28" t="s">
        <v>2527</v>
      </c>
      <c r="H1265" s="28" t="s">
        <v>43</v>
      </c>
      <c r="I1265" s="450" t="s">
        <v>2528</v>
      </c>
      <c r="J1265" s="36" t="s">
        <v>2529</v>
      </c>
      <c r="K1265" s="29" t="s">
        <v>2530</v>
      </c>
      <c r="L1265" s="28" t="s">
        <v>50</v>
      </c>
      <c r="M1265" s="226"/>
      <c r="N1265" s="33" t="s">
        <v>214</v>
      </c>
      <c r="O1265" s="36" t="s">
        <v>812</v>
      </c>
      <c r="P1265" s="340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</row>
    <row r="1266">
      <c r="A1266" s="23">
        <v>1263.0</v>
      </c>
      <c r="B1266" s="225">
        <v>46126.0</v>
      </c>
      <c r="C1266" s="26">
        <v>121.0</v>
      </c>
      <c r="D1266" s="28" t="s">
        <v>45</v>
      </c>
      <c r="E1266" s="28" t="s">
        <v>40</v>
      </c>
      <c r="F1266" s="28" t="s">
        <v>386</v>
      </c>
      <c r="G1266" s="28" t="s">
        <v>2527</v>
      </c>
      <c r="H1266" s="28" t="s">
        <v>43</v>
      </c>
      <c r="I1266" s="442" t="s">
        <v>2531</v>
      </c>
      <c r="J1266" s="36" t="s">
        <v>1898</v>
      </c>
      <c r="K1266" s="29" t="s">
        <v>2530</v>
      </c>
      <c r="L1266" s="28" t="s">
        <v>50</v>
      </c>
      <c r="M1266" s="226"/>
      <c r="N1266" s="33" t="s">
        <v>214</v>
      </c>
      <c r="O1266" s="36" t="s">
        <v>812</v>
      </c>
      <c r="P1266" s="340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</row>
    <row r="1267">
      <c r="A1267" s="23">
        <v>1264.0</v>
      </c>
      <c r="B1267" s="225">
        <v>46126.0</v>
      </c>
      <c r="C1267" s="26">
        <v>121.0</v>
      </c>
      <c r="D1267" s="28" t="s">
        <v>45</v>
      </c>
      <c r="E1267" s="28" t="s">
        <v>40</v>
      </c>
      <c r="F1267" s="28" t="s">
        <v>386</v>
      </c>
      <c r="G1267" s="28" t="s">
        <v>2527</v>
      </c>
      <c r="H1267" s="28" t="s">
        <v>194</v>
      </c>
      <c r="I1267" s="424" t="s">
        <v>2532</v>
      </c>
      <c r="J1267" s="104" t="s">
        <v>2533</v>
      </c>
      <c r="K1267" s="29" t="s">
        <v>2530</v>
      </c>
      <c r="L1267" s="28" t="s">
        <v>50</v>
      </c>
      <c r="M1267" s="226"/>
      <c r="N1267" s="33" t="s">
        <v>214</v>
      </c>
      <c r="O1267" s="36" t="s">
        <v>812</v>
      </c>
      <c r="P1267" s="340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</row>
    <row r="1268">
      <c r="A1268" s="23">
        <v>1265.0</v>
      </c>
      <c r="B1268" s="225">
        <v>46126.0</v>
      </c>
      <c r="C1268" s="26">
        <v>121.0</v>
      </c>
      <c r="D1268" s="28" t="s">
        <v>45</v>
      </c>
      <c r="E1268" s="28" t="s">
        <v>40</v>
      </c>
      <c r="F1268" s="28" t="s">
        <v>386</v>
      </c>
      <c r="G1268" s="28" t="s">
        <v>2527</v>
      </c>
      <c r="H1268" s="28" t="s">
        <v>87</v>
      </c>
      <c r="I1268" s="424" t="s">
        <v>2534</v>
      </c>
      <c r="J1268" s="36" t="s">
        <v>1025</v>
      </c>
      <c r="K1268" s="29" t="s">
        <v>2530</v>
      </c>
      <c r="L1268" s="28" t="s">
        <v>50</v>
      </c>
      <c r="M1268" s="264" t="s">
        <v>2027</v>
      </c>
      <c r="N1268" s="33" t="s">
        <v>214</v>
      </c>
      <c r="O1268" s="36" t="s">
        <v>812</v>
      </c>
      <c r="P1268" s="340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</row>
    <row r="1269">
      <c r="A1269" s="23">
        <v>1266.0</v>
      </c>
      <c r="B1269" s="225">
        <v>46126.0</v>
      </c>
      <c r="C1269" s="26">
        <v>121.0</v>
      </c>
      <c r="D1269" s="28" t="s">
        <v>45</v>
      </c>
      <c r="E1269" s="28" t="s">
        <v>40</v>
      </c>
      <c r="F1269" s="28" t="s">
        <v>386</v>
      </c>
      <c r="G1269" s="28" t="s">
        <v>2527</v>
      </c>
      <c r="H1269" s="28" t="s">
        <v>87</v>
      </c>
      <c r="I1269" s="424" t="s">
        <v>2535</v>
      </c>
      <c r="J1269" s="36" t="s">
        <v>2536</v>
      </c>
      <c r="K1269" s="29" t="s">
        <v>2530</v>
      </c>
      <c r="L1269" s="28" t="s">
        <v>50</v>
      </c>
      <c r="M1269" s="264" t="s">
        <v>2027</v>
      </c>
      <c r="N1269" s="33" t="s">
        <v>214</v>
      </c>
      <c r="O1269" s="36" t="s">
        <v>812</v>
      </c>
      <c r="P1269" s="340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</row>
    <row r="1270">
      <c r="A1270" s="59">
        <v>1267.0</v>
      </c>
      <c r="B1270" s="225">
        <v>46126.0</v>
      </c>
      <c r="C1270" s="26">
        <v>121.0</v>
      </c>
      <c r="D1270" s="28" t="s">
        <v>45</v>
      </c>
      <c r="E1270" s="28" t="s">
        <v>40</v>
      </c>
      <c r="F1270" s="28" t="s">
        <v>386</v>
      </c>
      <c r="G1270" s="28" t="s">
        <v>2527</v>
      </c>
      <c r="H1270" s="28" t="s">
        <v>81</v>
      </c>
      <c r="I1270" s="424" t="s">
        <v>2537</v>
      </c>
      <c r="J1270" s="36" t="s">
        <v>2538</v>
      </c>
      <c r="K1270" s="29" t="s">
        <v>2530</v>
      </c>
      <c r="L1270" s="28" t="s">
        <v>50</v>
      </c>
      <c r="M1270" s="264" t="s">
        <v>2027</v>
      </c>
      <c r="N1270" s="33" t="s">
        <v>214</v>
      </c>
      <c r="O1270" s="36" t="s">
        <v>812</v>
      </c>
      <c r="P1270" s="340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</row>
    <row r="1271">
      <c r="A1271" s="23">
        <v>1268.0</v>
      </c>
      <c r="B1271" s="225">
        <v>46126.0</v>
      </c>
      <c r="C1271" s="26">
        <v>121.0</v>
      </c>
      <c r="D1271" s="28" t="s">
        <v>45</v>
      </c>
      <c r="E1271" s="28" t="s">
        <v>40</v>
      </c>
      <c r="F1271" s="28" t="s">
        <v>386</v>
      </c>
      <c r="G1271" s="28" t="s">
        <v>2527</v>
      </c>
      <c r="H1271" s="28" t="s">
        <v>81</v>
      </c>
      <c r="I1271" s="424" t="s">
        <v>2539</v>
      </c>
      <c r="J1271" s="36" t="s">
        <v>2540</v>
      </c>
      <c r="K1271" s="29" t="s">
        <v>2530</v>
      </c>
      <c r="L1271" s="28" t="s">
        <v>50</v>
      </c>
      <c r="M1271" s="264" t="s">
        <v>2027</v>
      </c>
      <c r="N1271" s="33" t="s">
        <v>214</v>
      </c>
      <c r="O1271" s="36" t="s">
        <v>812</v>
      </c>
      <c r="P1271" s="340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</row>
    <row r="1272">
      <c r="A1272" s="23">
        <v>1269.0</v>
      </c>
      <c r="B1272" s="225">
        <v>46126.0</v>
      </c>
      <c r="C1272" s="26">
        <v>121.0</v>
      </c>
      <c r="D1272" s="28" t="s">
        <v>45</v>
      </c>
      <c r="E1272" s="28" t="s">
        <v>40</v>
      </c>
      <c r="F1272" s="28" t="s">
        <v>386</v>
      </c>
      <c r="G1272" s="28" t="s">
        <v>2527</v>
      </c>
      <c r="H1272" s="28" t="s">
        <v>81</v>
      </c>
      <c r="I1272" s="424" t="s">
        <v>2541</v>
      </c>
      <c r="J1272" s="36" t="s">
        <v>1887</v>
      </c>
      <c r="K1272" s="29" t="s">
        <v>2530</v>
      </c>
      <c r="L1272" s="28" t="s">
        <v>50</v>
      </c>
      <c r="M1272" s="226"/>
      <c r="N1272" s="33" t="s">
        <v>214</v>
      </c>
      <c r="O1272" s="36" t="s">
        <v>812</v>
      </c>
      <c r="P1272" s="340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</row>
    <row r="1273">
      <c r="A1273" s="23">
        <v>1270.0</v>
      </c>
      <c r="B1273" s="225">
        <v>46126.0</v>
      </c>
      <c r="C1273" s="26">
        <v>121.0</v>
      </c>
      <c r="D1273" s="28" t="s">
        <v>45</v>
      </c>
      <c r="E1273" s="28" t="s">
        <v>40</v>
      </c>
      <c r="F1273" s="28" t="s">
        <v>386</v>
      </c>
      <c r="G1273" s="28" t="s">
        <v>2527</v>
      </c>
      <c r="H1273" s="28" t="s">
        <v>81</v>
      </c>
      <c r="I1273" s="424" t="s">
        <v>2542</v>
      </c>
      <c r="J1273" s="36" t="s">
        <v>1602</v>
      </c>
      <c r="K1273" s="29" t="s">
        <v>2530</v>
      </c>
      <c r="L1273" s="28" t="s">
        <v>50</v>
      </c>
      <c r="M1273" s="226"/>
      <c r="N1273" s="33" t="s">
        <v>214</v>
      </c>
      <c r="O1273" s="36" t="s">
        <v>812</v>
      </c>
      <c r="P1273" s="340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</row>
    <row r="1274">
      <c r="A1274" s="23">
        <v>1271.0</v>
      </c>
      <c r="B1274" s="225">
        <v>46126.0</v>
      </c>
      <c r="C1274" s="26">
        <v>121.0</v>
      </c>
      <c r="D1274" s="28" t="s">
        <v>45</v>
      </c>
      <c r="E1274" s="28" t="s">
        <v>40</v>
      </c>
      <c r="F1274" s="28" t="s">
        <v>386</v>
      </c>
      <c r="G1274" s="28" t="s">
        <v>2527</v>
      </c>
      <c r="H1274" s="28" t="s">
        <v>81</v>
      </c>
      <c r="I1274" s="424" t="s">
        <v>2543</v>
      </c>
      <c r="J1274" s="36" t="s">
        <v>2119</v>
      </c>
      <c r="K1274" s="29" t="s">
        <v>2530</v>
      </c>
      <c r="L1274" s="28" t="s">
        <v>50</v>
      </c>
      <c r="M1274" s="226"/>
      <c r="N1274" s="33" t="s">
        <v>214</v>
      </c>
      <c r="O1274" s="36" t="s">
        <v>812</v>
      </c>
      <c r="P1274" s="340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</row>
    <row r="1275">
      <c r="A1275" s="59">
        <v>1272.0</v>
      </c>
      <c r="B1275" s="225">
        <v>46126.0</v>
      </c>
      <c r="C1275" s="26">
        <v>121.0</v>
      </c>
      <c r="D1275" s="28" t="s">
        <v>45</v>
      </c>
      <c r="E1275" s="28" t="s">
        <v>40</v>
      </c>
      <c r="F1275" s="28" t="s">
        <v>386</v>
      </c>
      <c r="G1275" s="28" t="s">
        <v>2527</v>
      </c>
      <c r="H1275" s="28" t="s">
        <v>81</v>
      </c>
      <c r="I1275" s="424" t="s">
        <v>2544</v>
      </c>
      <c r="J1275" s="36" t="s">
        <v>2545</v>
      </c>
      <c r="K1275" s="29" t="s">
        <v>2530</v>
      </c>
      <c r="L1275" s="28" t="s">
        <v>50</v>
      </c>
      <c r="M1275" s="23" t="s">
        <v>2546</v>
      </c>
      <c r="N1275" s="33" t="s">
        <v>214</v>
      </c>
      <c r="O1275" s="36" t="s">
        <v>812</v>
      </c>
      <c r="P1275" s="340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</row>
    <row r="1276">
      <c r="A1276" s="23">
        <v>1273.0</v>
      </c>
      <c r="B1276" s="225">
        <v>46125.0</v>
      </c>
      <c r="C1276" s="26">
        <v>122.0</v>
      </c>
      <c r="D1276" s="28" t="s">
        <v>45</v>
      </c>
      <c r="E1276" s="28" t="s">
        <v>40</v>
      </c>
      <c r="F1276" s="28" t="s">
        <v>46</v>
      </c>
      <c r="G1276" s="28" t="s">
        <v>46</v>
      </c>
      <c r="H1276" s="28" t="s">
        <v>43</v>
      </c>
      <c r="I1276" s="421" t="s">
        <v>2547</v>
      </c>
      <c r="J1276" s="444" t="s">
        <v>2548</v>
      </c>
      <c r="K1276" s="264" t="s">
        <v>2226</v>
      </c>
      <c r="L1276" s="28" t="s">
        <v>50</v>
      </c>
      <c r="M1276" s="226"/>
      <c r="N1276" s="33" t="s">
        <v>273</v>
      </c>
      <c r="O1276" s="36" t="s">
        <v>425</v>
      </c>
      <c r="P1276" s="340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</row>
    <row r="1277">
      <c r="A1277" s="23">
        <v>1274.0</v>
      </c>
      <c r="B1277" s="225">
        <v>46125.0</v>
      </c>
      <c r="C1277" s="26">
        <v>122.0</v>
      </c>
      <c r="D1277" s="28" t="s">
        <v>45</v>
      </c>
      <c r="E1277" s="28" t="s">
        <v>40</v>
      </c>
      <c r="F1277" s="28" t="s">
        <v>46</v>
      </c>
      <c r="G1277" s="28" t="s">
        <v>46</v>
      </c>
      <c r="H1277" s="28" t="s">
        <v>43</v>
      </c>
      <c r="I1277" s="421" t="s">
        <v>736</v>
      </c>
      <c r="J1277" s="169" t="s">
        <v>2549</v>
      </c>
      <c r="K1277" s="264" t="s">
        <v>2226</v>
      </c>
      <c r="L1277" s="28" t="s">
        <v>50</v>
      </c>
      <c r="M1277" s="226"/>
      <c r="N1277" s="33" t="s">
        <v>273</v>
      </c>
      <c r="O1277" s="36" t="s">
        <v>425</v>
      </c>
      <c r="P1277" s="340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</row>
    <row r="1278">
      <c r="A1278" s="23">
        <v>1275.0</v>
      </c>
      <c r="B1278" s="225">
        <v>46125.0</v>
      </c>
      <c r="C1278" s="26">
        <v>122.0</v>
      </c>
      <c r="D1278" s="28" t="s">
        <v>45</v>
      </c>
      <c r="E1278" s="28" t="s">
        <v>40</v>
      </c>
      <c r="F1278" s="28" t="s">
        <v>46</v>
      </c>
      <c r="G1278" s="28" t="s">
        <v>46</v>
      </c>
      <c r="H1278" s="28" t="s">
        <v>43</v>
      </c>
      <c r="I1278" s="421" t="s">
        <v>2550</v>
      </c>
      <c r="J1278" s="169" t="s">
        <v>2551</v>
      </c>
      <c r="K1278" s="264" t="s">
        <v>2226</v>
      </c>
      <c r="L1278" s="28" t="s">
        <v>50</v>
      </c>
      <c r="M1278" s="226"/>
      <c r="N1278" s="33" t="s">
        <v>273</v>
      </c>
      <c r="O1278" s="36" t="s">
        <v>425</v>
      </c>
      <c r="P1278" s="340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</row>
    <row r="1279">
      <c r="A1279" s="23">
        <v>1276.0</v>
      </c>
      <c r="B1279" s="225">
        <v>46125.0</v>
      </c>
      <c r="C1279" s="26">
        <v>122.0</v>
      </c>
      <c r="D1279" s="28" t="s">
        <v>45</v>
      </c>
      <c r="E1279" s="28" t="s">
        <v>40</v>
      </c>
      <c r="F1279" s="28" t="s">
        <v>46</v>
      </c>
      <c r="G1279" s="28" t="s">
        <v>46</v>
      </c>
      <c r="H1279" s="28" t="s">
        <v>43</v>
      </c>
      <c r="I1279" s="421" t="s">
        <v>2552</v>
      </c>
      <c r="J1279" s="245" t="s">
        <v>2553</v>
      </c>
      <c r="K1279" s="264" t="s">
        <v>2226</v>
      </c>
      <c r="L1279" s="28" t="s">
        <v>50</v>
      </c>
      <c r="M1279" s="226"/>
      <c r="N1279" s="33" t="s">
        <v>273</v>
      </c>
      <c r="O1279" s="36" t="s">
        <v>425</v>
      </c>
      <c r="P1279" s="340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</row>
    <row r="1280">
      <c r="A1280" s="59">
        <v>1277.0</v>
      </c>
      <c r="B1280" s="225">
        <v>46125.0</v>
      </c>
      <c r="C1280" s="26">
        <v>122.0</v>
      </c>
      <c r="D1280" s="28" t="s">
        <v>45</v>
      </c>
      <c r="E1280" s="28" t="s">
        <v>40</v>
      </c>
      <c r="F1280" s="28" t="s">
        <v>46</v>
      </c>
      <c r="G1280" s="28" t="s">
        <v>46</v>
      </c>
      <c r="H1280" s="28" t="s">
        <v>87</v>
      </c>
      <c r="I1280" s="421" t="s">
        <v>2554</v>
      </c>
      <c r="J1280" s="245" t="s">
        <v>2555</v>
      </c>
      <c r="K1280" s="264" t="s">
        <v>2226</v>
      </c>
      <c r="L1280" s="28" t="s">
        <v>50</v>
      </c>
      <c r="M1280" s="226"/>
      <c r="N1280" s="33" t="s">
        <v>273</v>
      </c>
      <c r="O1280" s="36" t="s">
        <v>425</v>
      </c>
      <c r="P1280" s="340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</row>
    <row r="1281">
      <c r="A1281" s="23">
        <v>1278.0</v>
      </c>
      <c r="B1281" s="225">
        <v>46125.0</v>
      </c>
      <c r="C1281" s="26">
        <v>122.0</v>
      </c>
      <c r="D1281" s="28" t="s">
        <v>45</v>
      </c>
      <c r="E1281" s="28" t="s">
        <v>40</v>
      </c>
      <c r="F1281" s="28" t="s">
        <v>46</v>
      </c>
      <c r="G1281" s="28" t="s">
        <v>46</v>
      </c>
      <c r="H1281" s="28" t="s">
        <v>207</v>
      </c>
      <c r="I1281" s="421" t="s">
        <v>2556</v>
      </c>
      <c r="J1281" s="245" t="s">
        <v>2557</v>
      </c>
      <c r="K1281" s="264" t="s">
        <v>2226</v>
      </c>
      <c r="L1281" s="28" t="s">
        <v>50</v>
      </c>
      <c r="M1281" s="226"/>
      <c r="N1281" s="33" t="s">
        <v>273</v>
      </c>
      <c r="O1281" s="36" t="s">
        <v>425</v>
      </c>
      <c r="P1281" s="340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</row>
    <row r="1282">
      <c r="A1282" s="23">
        <v>1279.0</v>
      </c>
      <c r="B1282" s="225">
        <v>46118.0</v>
      </c>
      <c r="C1282" s="26">
        <v>123.0</v>
      </c>
      <c r="D1282" s="28" t="s">
        <v>111</v>
      </c>
      <c r="E1282" s="28" t="s">
        <v>40</v>
      </c>
      <c r="F1282" s="28" t="s">
        <v>46</v>
      </c>
      <c r="G1282" s="28" t="s">
        <v>46</v>
      </c>
      <c r="H1282" s="28" t="s">
        <v>139</v>
      </c>
      <c r="I1282" s="421" t="s">
        <v>2558</v>
      </c>
      <c r="J1282" s="245" t="s">
        <v>2559</v>
      </c>
      <c r="K1282" s="260">
        <v>46134.0</v>
      </c>
      <c r="L1282" s="28" t="s">
        <v>50</v>
      </c>
      <c r="M1282" s="226"/>
      <c r="N1282" s="403" t="s">
        <v>287</v>
      </c>
      <c r="O1282" s="170" t="s">
        <v>1356</v>
      </c>
      <c r="P1282" s="4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</row>
    <row r="1283">
      <c r="A1283" s="23">
        <v>1280.0</v>
      </c>
      <c r="B1283" s="225">
        <v>46118.0</v>
      </c>
      <c r="C1283" s="26">
        <v>123.0</v>
      </c>
      <c r="D1283" s="28" t="s">
        <v>111</v>
      </c>
      <c r="E1283" s="28" t="s">
        <v>40</v>
      </c>
      <c r="F1283" s="28" t="s">
        <v>46</v>
      </c>
      <c r="G1283" s="28" t="s">
        <v>46</v>
      </c>
      <c r="H1283" s="28" t="s">
        <v>75</v>
      </c>
      <c r="I1283" s="421" t="s">
        <v>2560</v>
      </c>
      <c r="J1283" s="245" t="s">
        <v>2561</v>
      </c>
      <c r="K1283" s="260">
        <v>46134.0</v>
      </c>
      <c r="L1283" s="28" t="s">
        <v>50</v>
      </c>
      <c r="M1283" s="226"/>
      <c r="N1283" s="403" t="s">
        <v>287</v>
      </c>
      <c r="O1283" s="170" t="s">
        <v>1356</v>
      </c>
      <c r="P1283" s="4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</row>
    <row r="1284">
      <c r="A1284" s="23">
        <v>1281.0</v>
      </c>
      <c r="B1284" s="225">
        <v>46118.0</v>
      </c>
      <c r="C1284" s="26">
        <v>123.0</v>
      </c>
      <c r="D1284" s="28" t="s">
        <v>111</v>
      </c>
      <c r="E1284" s="28" t="s">
        <v>40</v>
      </c>
      <c r="F1284" s="28" t="s">
        <v>46</v>
      </c>
      <c r="G1284" s="28" t="s">
        <v>46</v>
      </c>
      <c r="H1284" s="28" t="s">
        <v>75</v>
      </c>
      <c r="I1284" s="421" t="s">
        <v>2562</v>
      </c>
      <c r="J1284" s="245" t="s">
        <v>2563</v>
      </c>
      <c r="K1284" s="260">
        <v>46134.0</v>
      </c>
      <c r="L1284" s="28" t="s">
        <v>50</v>
      </c>
      <c r="M1284" s="226"/>
      <c r="N1284" s="403" t="s">
        <v>287</v>
      </c>
      <c r="O1284" s="170" t="s">
        <v>1356</v>
      </c>
      <c r="P1284" s="4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</row>
    <row r="1285">
      <c r="A1285" s="59">
        <v>1282.0</v>
      </c>
      <c r="B1285" s="225">
        <v>46118.0</v>
      </c>
      <c r="C1285" s="26">
        <v>123.0</v>
      </c>
      <c r="D1285" s="28" t="s">
        <v>111</v>
      </c>
      <c r="E1285" s="28" t="s">
        <v>40</v>
      </c>
      <c r="F1285" s="28" t="s">
        <v>46</v>
      </c>
      <c r="G1285" s="28" t="s">
        <v>46</v>
      </c>
      <c r="H1285" s="28" t="s">
        <v>75</v>
      </c>
      <c r="I1285" s="421" t="s">
        <v>2564</v>
      </c>
      <c r="J1285" s="245" t="s">
        <v>2565</v>
      </c>
      <c r="K1285" s="260">
        <v>46134.0</v>
      </c>
      <c r="L1285" s="28" t="s">
        <v>50</v>
      </c>
      <c r="M1285" s="226"/>
      <c r="N1285" s="403" t="s">
        <v>287</v>
      </c>
      <c r="O1285" s="170" t="s">
        <v>1356</v>
      </c>
      <c r="P1285" s="4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</row>
    <row r="1286">
      <c r="A1286" s="23">
        <v>1283.0</v>
      </c>
      <c r="B1286" s="225">
        <v>46118.0</v>
      </c>
      <c r="C1286" s="26">
        <v>123.0</v>
      </c>
      <c r="D1286" s="28" t="s">
        <v>111</v>
      </c>
      <c r="E1286" s="28" t="s">
        <v>40</v>
      </c>
      <c r="F1286" s="28" t="s">
        <v>46</v>
      </c>
      <c r="G1286" s="28" t="s">
        <v>46</v>
      </c>
      <c r="H1286" s="28" t="s">
        <v>98</v>
      </c>
      <c r="I1286" s="421" t="s">
        <v>2566</v>
      </c>
      <c r="J1286" s="245" t="s">
        <v>2567</v>
      </c>
      <c r="K1286" s="260">
        <v>46134.0</v>
      </c>
      <c r="L1286" s="28" t="s">
        <v>50</v>
      </c>
      <c r="M1286" s="226"/>
      <c r="N1286" s="403" t="s">
        <v>287</v>
      </c>
      <c r="O1286" s="170" t="s">
        <v>1356</v>
      </c>
      <c r="P1286" s="4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</row>
    <row r="1287">
      <c r="A1287" s="23">
        <v>1284.0</v>
      </c>
      <c r="B1287" s="225">
        <v>46118.0</v>
      </c>
      <c r="C1287" s="26">
        <v>123.0</v>
      </c>
      <c r="D1287" s="28" t="s">
        <v>111</v>
      </c>
      <c r="E1287" s="28" t="s">
        <v>40</v>
      </c>
      <c r="F1287" s="28" t="s">
        <v>46</v>
      </c>
      <c r="G1287" s="28" t="s">
        <v>46</v>
      </c>
      <c r="H1287" s="28" t="s">
        <v>81</v>
      </c>
      <c r="I1287" s="421" t="s">
        <v>2568</v>
      </c>
      <c r="J1287" s="245" t="s">
        <v>2569</v>
      </c>
      <c r="K1287" s="260">
        <v>46134.0</v>
      </c>
      <c r="L1287" s="28" t="s">
        <v>50</v>
      </c>
      <c r="M1287" s="226"/>
      <c r="N1287" s="403" t="s">
        <v>287</v>
      </c>
      <c r="O1287" s="170" t="s">
        <v>1356</v>
      </c>
      <c r="P1287" s="340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</row>
    <row r="1288">
      <c r="A1288" s="23">
        <v>1285.0</v>
      </c>
      <c r="B1288" s="225">
        <v>46118.0</v>
      </c>
      <c r="C1288" s="26">
        <v>123.0</v>
      </c>
      <c r="D1288" s="28" t="s">
        <v>111</v>
      </c>
      <c r="E1288" s="28" t="s">
        <v>40</v>
      </c>
      <c r="F1288" s="28" t="s">
        <v>46</v>
      </c>
      <c r="G1288" s="28" t="s">
        <v>46</v>
      </c>
      <c r="H1288" s="28" t="s">
        <v>75</v>
      </c>
      <c r="I1288" s="421" t="s">
        <v>2570</v>
      </c>
      <c r="J1288" s="245" t="s">
        <v>2571</v>
      </c>
      <c r="K1288" s="260">
        <v>46134.0</v>
      </c>
      <c r="L1288" s="28" t="s">
        <v>50</v>
      </c>
      <c r="M1288" s="226"/>
      <c r="N1288" s="403" t="s">
        <v>287</v>
      </c>
      <c r="O1288" s="170" t="s">
        <v>1356</v>
      </c>
      <c r="P1288" s="340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</row>
    <row r="1289">
      <c r="A1289" s="23">
        <v>1286.0</v>
      </c>
      <c r="B1289" s="225">
        <v>46118.0</v>
      </c>
      <c r="C1289" s="26">
        <v>123.0</v>
      </c>
      <c r="D1289" s="28" t="s">
        <v>111</v>
      </c>
      <c r="E1289" s="28" t="s">
        <v>40</v>
      </c>
      <c r="F1289" s="28" t="s">
        <v>46</v>
      </c>
      <c r="G1289" s="28" t="s">
        <v>46</v>
      </c>
      <c r="H1289" s="28" t="s">
        <v>87</v>
      </c>
      <c r="I1289" s="422" t="s">
        <v>2572</v>
      </c>
      <c r="J1289" s="245" t="s">
        <v>2573</v>
      </c>
      <c r="K1289" s="260">
        <v>46134.0</v>
      </c>
      <c r="L1289" s="28" t="s">
        <v>50</v>
      </c>
      <c r="M1289" s="226"/>
      <c r="N1289" s="403" t="s">
        <v>287</v>
      </c>
      <c r="O1289" s="170" t="s">
        <v>1356</v>
      </c>
      <c r="P1289" s="340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</row>
    <row r="1290">
      <c r="A1290" s="59">
        <v>1287.0</v>
      </c>
      <c r="B1290" s="225">
        <v>46118.0</v>
      </c>
      <c r="C1290" s="26">
        <v>123.0</v>
      </c>
      <c r="D1290" s="28" t="s">
        <v>111</v>
      </c>
      <c r="E1290" s="28" t="s">
        <v>40</v>
      </c>
      <c r="F1290" s="28" t="s">
        <v>46</v>
      </c>
      <c r="G1290" s="28" t="s">
        <v>46</v>
      </c>
      <c r="H1290" s="28" t="s">
        <v>81</v>
      </c>
      <c r="I1290" s="422" t="s">
        <v>2574</v>
      </c>
      <c r="J1290" s="245" t="s">
        <v>2575</v>
      </c>
      <c r="K1290" s="260">
        <v>46134.0</v>
      </c>
      <c r="L1290" s="28" t="s">
        <v>50</v>
      </c>
      <c r="M1290" s="226"/>
      <c r="N1290" s="403" t="s">
        <v>287</v>
      </c>
      <c r="O1290" s="170" t="s">
        <v>1356</v>
      </c>
      <c r="P1290" s="340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</row>
    <row r="1291">
      <c r="A1291" s="23">
        <v>1288.0</v>
      </c>
      <c r="B1291" s="225">
        <v>46118.0</v>
      </c>
      <c r="C1291" s="26">
        <v>123.0</v>
      </c>
      <c r="D1291" s="28" t="s">
        <v>111</v>
      </c>
      <c r="E1291" s="28" t="s">
        <v>40</v>
      </c>
      <c r="F1291" s="28" t="s">
        <v>46</v>
      </c>
      <c r="G1291" s="28" t="s">
        <v>46</v>
      </c>
      <c r="H1291" s="28" t="s">
        <v>207</v>
      </c>
      <c r="I1291" s="422" t="s">
        <v>2576</v>
      </c>
      <c r="J1291" s="245" t="s">
        <v>2577</v>
      </c>
      <c r="K1291" s="260">
        <v>46134.0</v>
      </c>
      <c r="L1291" s="28" t="s">
        <v>50</v>
      </c>
      <c r="M1291" s="226"/>
      <c r="N1291" s="403" t="s">
        <v>287</v>
      </c>
      <c r="O1291" s="170" t="s">
        <v>1356</v>
      </c>
      <c r="P1291" s="340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</row>
    <row r="1292">
      <c r="A1292" s="23">
        <v>1289.0</v>
      </c>
      <c r="B1292" s="225">
        <v>46118.0</v>
      </c>
      <c r="C1292" s="26">
        <v>123.0</v>
      </c>
      <c r="D1292" s="28" t="s">
        <v>111</v>
      </c>
      <c r="E1292" s="28" t="s">
        <v>40</v>
      </c>
      <c r="F1292" s="28" t="s">
        <v>46</v>
      </c>
      <c r="G1292" s="28" t="s">
        <v>46</v>
      </c>
      <c r="H1292" s="28" t="s">
        <v>139</v>
      </c>
      <c r="I1292" s="422" t="s">
        <v>2578</v>
      </c>
      <c r="J1292" s="245" t="s">
        <v>2579</v>
      </c>
      <c r="K1292" s="260">
        <v>46134.0</v>
      </c>
      <c r="L1292" s="28" t="s">
        <v>50</v>
      </c>
      <c r="M1292" s="226"/>
      <c r="N1292" s="403" t="s">
        <v>287</v>
      </c>
      <c r="O1292" s="170" t="s">
        <v>1356</v>
      </c>
      <c r="P1292" s="340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</row>
    <row r="1293">
      <c r="A1293" s="23">
        <v>1290.0</v>
      </c>
      <c r="B1293" s="225">
        <v>46118.0</v>
      </c>
      <c r="C1293" s="26">
        <v>123.0</v>
      </c>
      <c r="D1293" s="28" t="s">
        <v>111</v>
      </c>
      <c r="E1293" s="28" t="s">
        <v>40</v>
      </c>
      <c r="F1293" s="28" t="s">
        <v>46</v>
      </c>
      <c r="G1293" s="28" t="s">
        <v>46</v>
      </c>
      <c r="H1293" s="28" t="s">
        <v>87</v>
      </c>
      <c r="I1293" s="427" t="s">
        <v>2580</v>
      </c>
      <c r="J1293" s="245" t="s">
        <v>2581</v>
      </c>
      <c r="K1293" s="260">
        <v>46134.0</v>
      </c>
      <c r="L1293" s="28" t="s">
        <v>50</v>
      </c>
      <c r="M1293" s="226"/>
      <c r="N1293" s="403" t="s">
        <v>287</v>
      </c>
      <c r="O1293" s="170" t="s">
        <v>1356</v>
      </c>
      <c r="P1293" s="340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</row>
    <row r="1294">
      <c r="A1294" s="23">
        <v>1291.0</v>
      </c>
      <c r="B1294" s="225">
        <v>46118.0</v>
      </c>
      <c r="C1294" s="26">
        <v>123.0</v>
      </c>
      <c r="D1294" s="28" t="s">
        <v>111</v>
      </c>
      <c r="E1294" s="28" t="s">
        <v>40</v>
      </c>
      <c r="F1294" s="28" t="s">
        <v>46</v>
      </c>
      <c r="G1294" s="28" t="s">
        <v>46</v>
      </c>
      <c r="H1294" s="28" t="s">
        <v>75</v>
      </c>
      <c r="I1294" s="428" t="s">
        <v>2582</v>
      </c>
      <c r="J1294" s="245" t="s">
        <v>2583</v>
      </c>
      <c r="K1294" s="260">
        <v>46134.0</v>
      </c>
      <c r="L1294" s="28" t="s">
        <v>50</v>
      </c>
      <c r="M1294" s="226"/>
      <c r="N1294" s="403" t="s">
        <v>287</v>
      </c>
      <c r="O1294" s="170" t="s">
        <v>1356</v>
      </c>
      <c r="P1294" s="340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</row>
    <row r="1295">
      <c r="A1295" s="59">
        <v>1292.0</v>
      </c>
      <c r="B1295" s="225">
        <v>46118.0</v>
      </c>
      <c r="C1295" s="26">
        <v>123.0</v>
      </c>
      <c r="D1295" s="28" t="s">
        <v>111</v>
      </c>
      <c r="E1295" s="28" t="s">
        <v>40</v>
      </c>
      <c r="F1295" s="28" t="s">
        <v>46</v>
      </c>
      <c r="G1295" s="28" t="s">
        <v>46</v>
      </c>
      <c r="H1295" s="28" t="s">
        <v>139</v>
      </c>
      <c r="I1295" s="428" t="s">
        <v>1155</v>
      </c>
      <c r="J1295" s="245" t="s">
        <v>2584</v>
      </c>
      <c r="K1295" s="260">
        <v>46134.0</v>
      </c>
      <c r="L1295" s="28" t="s">
        <v>50</v>
      </c>
      <c r="M1295" s="226"/>
      <c r="N1295" s="403" t="s">
        <v>287</v>
      </c>
      <c r="O1295" s="170" t="s">
        <v>1356</v>
      </c>
      <c r="P1295" s="340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</row>
    <row r="1296">
      <c r="A1296" s="23">
        <v>1293.0</v>
      </c>
      <c r="B1296" s="225">
        <v>46118.0</v>
      </c>
      <c r="C1296" s="26">
        <v>123.0</v>
      </c>
      <c r="D1296" s="28" t="s">
        <v>111</v>
      </c>
      <c r="E1296" s="28" t="s">
        <v>40</v>
      </c>
      <c r="F1296" s="28" t="s">
        <v>46</v>
      </c>
      <c r="G1296" s="28" t="s">
        <v>46</v>
      </c>
      <c r="H1296" s="28" t="s">
        <v>207</v>
      </c>
      <c r="I1296" s="428" t="s">
        <v>2585</v>
      </c>
      <c r="J1296" s="170" t="s">
        <v>2586</v>
      </c>
      <c r="K1296" s="260">
        <v>46134.0</v>
      </c>
      <c r="L1296" s="28" t="s">
        <v>50</v>
      </c>
      <c r="M1296" s="226"/>
      <c r="N1296" s="403" t="s">
        <v>287</v>
      </c>
      <c r="O1296" s="170" t="s">
        <v>1356</v>
      </c>
      <c r="P1296" s="340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</row>
    <row r="1297">
      <c r="A1297" s="23">
        <v>1294.0</v>
      </c>
      <c r="B1297" s="225">
        <v>46118.0</v>
      </c>
      <c r="C1297" s="26">
        <v>123.0</v>
      </c>
      <c r="D1297" s="28" t="s">
        <v>111</v>
      </c>
      <c r="E1297" s="28" t="s">
        <v>40</v>
      </c>
      <c r="F1297" s="28" t="s">
        <v>46</v>
      </c>
      <c r="G1297" s="28" t="s">
        <v>46</v>
      </c>
      <c r="H1297" s="28" t="s">
        <v>98</v>
      </c>
      <c r="I1297" s="422" t="s">
        <v>1991</v>
      </c>
      <c r="J1297" s="245" t="s">
        <v>2587</v>
      </c>
      <c r="K1297" s="260">
        <v>46134.0</v>
      </c>
      <c r="L1297" s="28" t="s">
        <v>50</v>
      </c>
      <c r="M1297" s="226"/>
      <c r="N1297" s="403" t="s">
        <v>287</v>
      </c>
      <c r="O1297" s="170" t="s">
        <v>1356</v>
      </c>
      <c r="P1297" s="340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</row>
    <row r="1298">
      <c r="A1298" s="23">
        <v>1295.0</v>
      </c>
      <c r="B1298" s="225">
        <v>46118.0</v>
      </c>
      <c r="C1298" s="26">
        <v>123.0</v>
      </c>
      <c r="D1298" s="28" t="s">
        <v>111</v>
      </c>
      <c r="E1298" s="28" t="s">
        <v>40</v>
      </c>
      <c r="F1298" s="28" t="s">
        <v>46</v>
      </c>
      <c r="G1298" s="28" t="s">
        <v>46</v>
      </c>
      <c r="H1298" s="28" t="s">
        <v>207</v>
      </c>
      <c r="I1298" s="422" t="s">
        <v>2588</v>
      </c>
      <c r="J1298" s="245" t="s">
        <v>2589</v>
      </c>
      <c r="K1298" s="260">
        <v>46134.0</v>
      </c>
      <c r="L1298" s="28" t="s">
        <v>50</v>
      </c>
      <c r="M1298" s="226"/>
      <c r="N1298" s="403" t="s">
        <v>287</v>
      </c>
      <c r="O1298" s="170" t="s">
        <v>1356</v>
      </c>
      <c r="P1298" s="340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</row>
    <row r="1299">
      <c r="A1299" s="23">
        <v>1296.0</v>
      </c>
      <c r="B1299" s="225">
        <v>46118.0</v>
      </c>
      <c r="C1299" s="26">
        <v>123.0</v>
      </c>
      <c r="D1299" s="28" t="s">
        <v>111</v>
      </c>
      <c r="E1299" s="28" t="s">
        <v>40</v>
      </c>
      <c r="F1299" s="28" t="s">
        <v>46</v>
      </c>
      <c r="G1299" s="28" t="s">
        <v>46</v>
      </c>
      <c r="H1299" s="28" t="s">
        <v>87</v>
      </c>
      <c r="I1299" s="422" t="s">
        <v>1995</v>
      </c>
      <c r="J1299" s="245" t="s">
        <v>2590</v>
      </c>
      <c r="K1299" s="260">
        <v>46134.0</v>
      </c>
      <c r="L1299" s="28" t="s">
        <v>50</v>
      </c>
      <c r="M1299" s="226"/>
      <c r="N1299" s="403" t="s">
        <v>287</v>
      </c>
      <c r="O1299" s="170" t="s">
        <v>1356</v>
      </c>
      <c r="P1299" s="340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</row>
    <row r="1300">
      <c r="A1300" s="59">
        <v>1297.0</v>
      </c>
      <c r="B1300" s="225">
        <v>46118.0</v>
      </c>
      <c r="C1300" s="26">
        <v>123.0</v>
      </c>
      <c r="D1300" s="28" t="s">
        <v>111</v>
      </c>
      <c r="E1300" s="28" t="s">
        <v>40</v>
      </c>
      <c r="F1300" s="28" t="s">
        <v>46</v>
      </c>
      <c r="G1300" s="28" t="s">
        <v>46</v>
      </c>
      <c r="H1300" s="28" t="s">
        <v>87</v>
      </c>
      <c r="I1300" s="428" t="s">
        <v>1997</v>
      </c>
      <c r="J1300" s="245" t="s">
        <v>2591</v>
      </c>
      <c r="K1300" s="260">
        <v>46134.0</v>
      </c>
      <c r="L1300" s="28" t="s">
        <v>50</v>
      </c>
      <c r="M1300" s="226"/>
      <c r="N1300" s="403" t="s">
        <v>287</v>
      </c>
      <c r="O1300" s="170" t="s">
        <v>1356</v>
      </c>
      <c r="P1300" s="340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</row>
    <row r="1301">
      <c r="A1301" s="23">
        <v>1298.0</v>
      </c>
      <c r="B1301" s="225">
        <v>46118.0</v>
      </c>
      <c r="C1301" s="26">
        <v>123.0</v>
      </c>
      <c r="D1301" s="28" t="s">
        <v>111</v>
      </c>
      <c r="E1301" s="28" t="s">
        <v>40</v>
      </c>
      <c r="F1301" s="28" t="s">
        <v>46</v>
      </c>
      <c r="G1301" s="28" t="s">
        <v>46</v>
      </c>
      <c r="H1301" s="28" t="s">
        <v>207</v>
      </c>
      <c r="I1301" s="422" t="s">
        <v>1999</v>
      </c>
      <c r="J1301" s="245" t="s">
        <v>2592</v>
      </c>
      <c r="K1301" s="260">
        <v>46134.0</v>
      </c>
      <c r="L1301" s="28" t="s">
        <v>50</v>
      </c>
      <c r="M1301" s="226"/>
      <c r="N1301" s="403" t="s">
        <v>287</v>
      </c>
      <c r="O1301" s="170" t="s">
        <v>1356</v>
      </c>
      <c r="P1301" s="340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</row>
    <row r="1302">
      <c r="A1302" s="23">
        <v>1299.0</v>
      </c>
      <c r="B1302" s="225">
        <v>46118.0</v>
      </c>
      <c r="C1302" s="26">
        <v>123.0</v>
      </c>
      <c r="D1302" s="28" t="s">
        <v>111</v>
      </c>
      <c r="E1302" s="28" t="s">
        <v>40</v>
      </c>
      <c r="F1302" s="28" t="s">
        <v>46</v>
      </c>
      <c r="G1302" s="28" t="s">
        <v>46</v>
      </c>
      <c r="H1302" s="28" t="s">
        <v>207</v>
      </c>
      <c r="I1302" s="422" t="s">
        <v>2001</v>
      </c>
      <c r="J1302" s="245" t="s">
        <v>2593</v>
      </c>
      <c r="K1302" s="260">
        <v>46134.0</v>
      </c>
      <c r="L1302" s="28" t="s">
        <v>50</v>
      </c>
      <c r="M1302" s="226"/>
      <c r="N1302" s="403" t="s">
        <v>287</v>
      </c>
      <c r="O1302" s="170" t="s">
        <v>1356</v>
      </c>
      <c r="P1302" s="340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</row>
    <row r="1303">
      <c r="A1303" s="23">
        <v>1300.0</v>
      </c>
      <c r="B1303" s="225">
        <v>46118.0</v>
      </c>
      <c r="C1303" s="26">
        <v>123.0</v>
      </c>
      <c r="D1303" s="28" t="s">
        <v>111</v>
      </c>
      <c r="E1303" s="28" t="s">
        <v>40</v>
      </c>
      <c r="F1303" s="28" t="s">
        <v>46</v>
      </c>
      <c r="G1303" s="28" t="s">
        <v>46</v>
      </c>
      <c r="H1303" s="28" t="s">
        <v>207</v>
      </c>
      <c r="I1303" s="422" t="s">
        <v>2003</v>
      </c>
      <c r="J1303" s="245" t="s">
        <v>2594</v>
      </c>
      <c r="K1303" s="260">
        <v>46134.0</v>
      </c>
      <c r="L1303" s="28" t="s">
        <v>50</v>
      </c>
      <c r="M1303" s="226"/>
      <c r="N1303" s="403" t="s">
        <v>287</v>
      </c>
      <c r="O1303" s="170" t="s">
        <v>1356</v>
      </c>
      <c r="P1303" s="340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</row>
    <row r="1304">
      <c r="A1304" s="23">
        <v>1301.0</v>
      </c>
      <c r="B1304" s="225">
        <v>46118.0</v>
      </c>
      <c r="C1304" s="26">
        <v>123.0</v>
      </c>
      <c r="D1304" s="28" t="s">
        <v>111</v>
      </c>
      <c r="E1304" s="28" t="s">
        <v>40</v>
      </c>
      <c r="F1304" s="28" t="s">
        <v>46</v>
      </c>
      <c r="G1304" s="28" t="s">
        <v>46</v>
      </c>
      <c r="H1304" s="28" t="s">
        <v>207</v>
      </c>
      <c r="I1304" s="422" t="s">
        <v>2005</v>
      </c>
      <c r="J1304" s="245" t="s">
        <v>2595</v>
      </c>
      <c r="K1304" s="260">
        <v>46134.0</v>
      </c>
      <c r="L1304" s="28" t="s">
        <v>50</v>
      </c>
      <c r="M1304" s="226"/>
      <c r="N1304" s="403" t="s">
        <v>287</v>
      </c>
      <c r="O1304" s="170" t="s">
        <v>1356</v>
      </c>
      <c r="P1304" s="340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</row>
    <row r="1305">
      <c r="A1305" s="59">
        <v>1302.0</v>
      </c>
      <c r="B1305" s="225">
        <v>46118.0</v>
      </c>
      <c r="C1305" s="26">
        <v>123.0</v>
      </c>
      <c r="D1305" s="28" t="s">
        <v>111</v>
      </c>
      <c r="E1305" s="28" t="s">
        <v>40</v>
      </c>
      <c r="F1305" s="28" t="s">
        <v>46</v>
      </c>
      <c r="G1305" s="28" t="s">
        <v>46</v>
      </c>
      <c r="H1305" s="28" t="s">
        <v>75</v>
      </c>
      <c r="I1305" s="422" t="s">
        <v>2596</v>
      </c>
      <c r="J1305" s="245" t="s">
        <v>2597</v>
      </c>
      <c r="K1305" s="260">
        <v>46134.0</v>
      </c>
      <c r="L1305" s="28" t="s">
        <v>76</v>
      </c>
      <c r="M1305" s="226"/>
      <c r="N1305" s="403" t="s">
        <v>287</v>
      </c>
      <c r="O1305" s="170" t="s">
        <v>1356</v>
      </c>
      <c r="P1305" s="340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</row>
    <row r="1306">
      <c r="A1306" s="23">
        <v>1303.0</v>
      </c>
      <c r="B1306" s="225">
        <v>46118.0</v>
      </c>
      <c r="C1306" s="26">
        <v>123.0</v>
      </c>
      <c r="D1306" s="28" t="s">
        <v>111</v>
      </c>
      <c r="E1306" s="28" t="s">
        <v>40</v>
      </c>
      <c r="F1306" s="28" t="s">
        <v>46</v>
      </c>
      <c r="G1306" s="28" t="s">
        <v>46</v>
      </c>
      <c r="H1306" s="28" t="s">
        <v>87</v>
      </c>
      <c r="I1306" s="422" t="s">
        <v>2598</v>
      </c>
      <c r="J1306" s="245" t="s">
        <v>2599</v>
      </c>
      <c r="K1306" s="260">
        <v>46134.0</v>
      </c>
      <c r="L1306" s="28" t="s">
        <v>76</v>
      </c>
      <c r="M1306" s="226"/>
      <c r="N1306" s="403" t="s">
        <v>287</v>
      </c>
      <c r="O1306" s="170" t="s">
        <v>1356</v>
      </c>
      <c r="P1306" s="340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</row>
    <row r="1307">
      <c r="A1307" s="23">
        <v>1304.0</v>
      </c>
      <c r="B1307" s="225">
        <v>46118.0</v>
      </c>
      <c r="C1307" s="26">
        <v>123.0</v>
      </c>
      <c r="D1307" s="28" t="s">
        <v>111</v>
      </c>
      <c r="E1307" s="28" t="s">
        <v>40</v>
      </c>
      <c r="F1307" s="28" t="s">
        <v>46</v>
      </c>
      <c r="G1307" s="28" t="s">
        <v>46</v>
      </c>
      <c r="H1307" s="28" t="s">
        <v>87</v>
      </c>
      <c r="I1307" s="422" t="s">
        <v>1134</v>
      </c>
      <c r="J1307" s="245" t="s">
        <v>2600</v>
      </c>
      <c r="K1307" s="260">
        <v>46134.0</v>
      </c>
      <c r="L1307" s="28" t="s">
        <v>50</v>
      </c>
      <c r="M1307" s="226"/>
      <c r="N1307" s="403" t="s">
        <v>287</v>
      </c>
      <c r="O1307" s="170" t="s">
        <v>1356</v>
      </c>
      <c r="P1307" s="340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</row>
    <row r="1308">
      <c r="A1308" s="23">
        <v>1305.0</v>
      </c>
      <c r="B1308" s="225">
        <v>46118.0</v>
      </c>
      <c r="C1308" s="26">
        <v>123.0</v>
      </c>
      <c r="D1308" s="28" t="s">
        <v>111</v>
      </c>
      <c r="E1308" s="28" t="s">
        <v>40</v>
      </c>
      <c r="F1308" s="28" t="s">
        <v>46</v>
      </c>
      <c r="G1308" s="28" t="s">
        <v>46</v>
      </c>
      <c r="H1308" s="28" t="s">
        <v>81</v>
      </c>
      <c r="I1308" s="422" t="s">
        <v>2601</v>
      </c>
      <c r="J1308" s="245" t="s">
        <v>2602</v>
      </c>
      <c r="K1308" s="260">
        <v>46134.0</v>
      </c>
      <c r="L1308" s="28" t="s">
        <v>50</v>
      </c>
      <c r="M1308" s="226"/>
      <c r="N1308" s="403" t="s">
        <v>287</v>
      </c>
      <c r="O1308" s="170" t="s">
        <v>1356</v>
      </c>
      <c r="P1308" s="340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</row>
    <row r="1309">
      <c r="A1309" s="23">
        <v>1306.0</v>
      </c>
      <c r="B1309" s="225">
        <v>46118.0</v>
      </c>
      <c r="C1309" s="26">
        <v>123.0</v>
      </c>
      <c r="D1309" s="28" t="s">
        <v>111</v>
      </c>
      <c r="E1309" s="28" t="s">
        <v>40</v>
      </c>
      <c r="F1309" s="28" t="s">
        <v>46</v>
      </c>
      <c r="G1309" s="28" t="s">
        <v>46</v>
      </c>
      <c r="H1309" s="28" t="s">
        <v>87</v>
      </c>
      <c r="I1309" s="422" t="s">
        <v>800</v>
      </c>
      <c r="J1309" s="245" t="s">
        <v>2603</v>
      </c>
      <c r="K1309" s="260">
        <v>46134.0</v>
      </c>
      <c r="L1309" s="28" t="s">
        <v>50</v>
      </c>
      <c r="M1309" s="226"/>
      <c r="N1309" s="403" t="s">
        <v>287</v>
      </c>
      <c r="O1309" s="170" t="s">
        <v>1356</v>
      </c>
      <c r="P1309" s="340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</row>
    <row r="1310">
      <c r="A1310" s="59">
        <v>1307.0</v>
      </c>
      <c r="B1310" s="225">
        <v>46118.0</v>
      </c>
      <c r="C1310" s="26">
        <v>123.0</v>
      </c>
      <c r="D1310" s="28" t="s">
        <v>111</v>
      </c>
      <c r="E1310" s="28" t="s">
        <v>40</v>
      </c>
      <c r="F1310" s="28" t="s">
        <v>46</v>
      </c>
      <c r="G1310" s="28" t="s">
        <v>46</v>
      </c>
      <c r="H1310" s="28" t="s">
        <v>87</v>
      </c>
      <c r="I1310" s="421" t="s">
        <v>2604</v>
      </c>
      <c r="J1310" s="170" t="s">
        <v>2605</v>
      </c>
      <c r="K1310" s="260">
        <v>46134.0</v>
      </c>
      <c r="L1310" s="28" t="s">
        <v>50</v>
      </c>
      <c r="M1310" s="226"/>
      <c r="N1310" s="403" t="s">
        <v>287</v>
      </c>
      <c r="O1310" s="170" t="s">
        <v>1356</v>
      </c>
      <c r="P1310" s="340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</row>
    <row r="1311">
      <c r="A1311" s="23">
        <v>1308.0</v>
      </c>
      <c r="B1311" s="225">
        <v>46118.0</v>
      </c>
      <c r="C1311" s="26">
        <v>123.0</v>
      </c>
      <c r="D1311" s="28" t="s">
        <v>111</v>
      </c>
      <c r="E1311" s="28" t="s">
        <v>40</v>
      </c>
      <c r="F1311" s="28" t="s">
        <v>46</v>
      </c>
      <c r="G1311" s="28" t="s">
        <v>46</v>
      </c>
      <c r="H1311" s="28" t="s">
        <v>81</v>
      </c>
      <c r="I1311" s="422" t="s">
        <v>2606</v>
      </c>
      <c r="J1311" s="245" t="s">
        <v>1249</v>
      </c>
      <c r="K1311" s="260">
        <v>46134.0</v>
      </c>
      <c r="L1311" s="28" t="s">
        <v>50</v>
      </c>
      <c r="M1311" s="226"/>
      <c r="N1311" s="403" t="s">
        <v>287</v>
      </c>
      <c r="O1311" s="170" t="s">
        <v>1356</v>
      </c>
      <c r="P1311" s="340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</row>
    <row r="1312">
      <c r="A1312" s="23">
        <v>1309.0</v>
      </c>
      <c r="B1312" s="225">
        <v>46118.0</v>
      </c>
      <c r="C1312" s="26">
        <v>123.0</v>
      </c>
      <c r="D1312" s="28" t="s">
        <v>111</v>
      </c>
      <c r="E1312" s="28" t="s">
        <v>40</v>
      </c>
      <c r="F1312" s="28" t="s">
        <v>46</v>
      </c>
      <c r="G1312" s="28" t="s">
        <v>46</v>
      </c>
      <c r="H1312" s="28" t="s">
        <v>87</v>
      </c>
      <c r="I1312" s="422" t="s">
        <v>2607</v>
      </c>
      <c r="J1312" s="245" t="s">
        <v>2608</v>
      </c>
      <c r="K1312" s="260">
        <v>46134.0</v>
      </c>
      <c r="L1312" s="28" t="s">
        <v>50</v>
      </c>
      <c r="M1312" s="226"/>
      <c r="N1312" s="403" t="s">
        <v>287</v>
      </c>
      <c r="O1312" s="170" t="s">
        <v>1356</v>
      </c>
      <c r="P1312" s="340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</row>
    <row r="1313">
      <c r="A1313" s="23">
        <v>1310.0</v>
      </c>
      <c r="B1313" s="225">
        <v>46118.0</v>
      </c>
      <c r="C1313" s="26">
        <v>123.0</v>
      </c>
      <c r="D1313" s="28" t="s">
        <v>111</v>
      </c>
      <c r="E1313" s="28" t="s">
        <v>40</v>
      </c>
      <c r="F1313" s="28" t="s">
        <v>46</v>
      </c>
      <c r="G1313" s="28" t="s">
        <v>46</v>
      </c>
      <c r="H1313" s="28" t="s">
        <v>207</v>
      </c>
      <c r="I1313" s="422" t="s">
        <v>2609</v>
      </c>
      <c r="J1313" s="245" t="s">
        <v>2610</v>
      </c>
      <c r="K1313" s="260">
        <v>46134.0</v>
      </c>
      <c r="L1313" s="28" t="s">
        <v>50</v>
      </c>
      <c r="M1313" s="226"/>
      <c r="N1313" s="403" t="s">
        <v>287</v>
      </c>
      <c r="O1313" s="170" t="s">
        <v>1356</v>
      </c>
      <c r="P1313" s="340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</row>
    <row r="1314">
      <c r="A1314" s="23">
        <v>1311.0</v>
      </c>
      <c r="B1314" s="225">
        <v>46121.0</v>
      </c>
      <c r="C1314" s="26">
        <v>124.0</v>
      </c>
      <c r="D1314" s="28" t="s">
        <v>45</v>
      </c>
      <c r="E1314" s="28" t="s">
        <v>40</v>
      </c>
      <c r="F1314" s="28" t="s">
        <v>46</v>
      </c>
      <c r="G1314" s="28" t="s">
        <v>46</v>
      </c>
      <c r="H1314" s="28" t="s">
        <v>87</v>
      </c>
      <c r="I1314" s="421" t="s">
        <v>1120</v>
      </c>
      <c r="J1314" s="245" t="s">
        <v>1866</v>
      </c>
      <c r="K1314" s="451">
        <v>46142.0</v>
      </c>
      <c r="L1314" s="28" t="s">
        <v>50</v>
      </c>
      <c r="M1314" s="226"/>
      <c r="N1314" s="403" t="s">
        <v>287</v>
      </c>
      <c r="O1314" s="36" t="s">
        <v>812</v>
      </c>
      <c r="P1314" s="340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</row>
    <row r="1315">
      <c r="A1315" s="59">
        <v>1312.0</v>
      </c>
      <c r="B1315" s="225">
        <v>46121.0</v>
      </c>
      <c r="C1315" s="26">
        <v>124.0</v>
      </c>
      <c r="D1315" s="28" t="s">
        <v>45</v>
      </c>
      <c r="E1315" s="28" t="s">
        <v>40</v>
      </c>
      <c r="F1315" s="28" t="s">
        <v>46</v>
      </c>
      <c r="G1315" s="28" t="s">
        <v>46</v>
      </c>
      <c r="H1315" s="28" t="s">
        <v>87</v>
      </c>
      <c r="I1315" s="421" t="s">
        <v>2611</v>
      </c>
      <c r="J1315" s="245" t="s">
        <v>2249</v>
      </c>
      <c r="K1315" s="451">
        <v>46142.0</v>
      </c>
      <c r="L1315" s="28" t="s">
        <v>50</v>
      </c>
      <c r="M1315" s="226"/>
      <c r="N1315" s="403" t="s">
        <v>287</v>
      </c>
      <c r="O1315" s="36" t="s">
        <v>812</v>
      </c>
      <c r="P1315" s="340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</row>
    <row r="1316">
      <c r="A1316" s="23">
        <v>1313.0</v>
      </c>
      <c r="B1316" s="225">
        <v>46121.0</v>
      </c>
      <c r="C1316" s="26">
        <v>124.0</v>
      </c>
      <c r="D1316" s="28" t="s">
        <v>45</v>
      </c>
      <c r="E1316" s="28" t="s">
        <v>40</v>
      </c>
      <c r="F1316" s="28" t="s">
        <v>46</v>
      </c>
      <c r="G1316" s="28" t="s">
        <v>46</v>
      </c>
      <c r="H1316" s="28" t="s">
        <v>207</v>
      </c>
      <c r="I1316" s="421" t="s">
        <v>2612</v>
      </c>
      <c r="J1316" s="245" t="s">
        <v>2613</v>
      </c>
      <c r="K1316" s="451">
        <v>46142.0</v>
      </c>
      <c r="L1316" s="28" t="s">
        <v>50</v>
      </c>
      <c r="M1316" s="226"/>
      <c r="N1316" s="403" t="s">
        <v>287</v>
      </c>
      <c r="O1316" s="36" t="s">
        <v>812</v>
      </c>
      <c r="P1316" s="340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</row>
    <row r="1317">
      <c r="A1317" s="23">
        <v>1314.0</v>
      </c>
      <c r="B1317" s="225">
        <v>46121.0</v>
      </c>
      <c r="C1317" s="26">
        <v>124.0</v>
      </c>
      <c r="D1317" s="28" t="s">
        <v>45</v>
      </c>
      <c r="E1317" s="28" t="s">
        <v>40</v>
      </c>
      <c r="F1317" s="28" t="s">
        <v>46</v>
      </c>
      <c r="G1317" s="28" t="s">
        <v>46</v>
      </c>
      <c r="H1317" s="28" t="s">
        <v>98</v>
      </c>
      <c r="I1317" s="421" t="s">
        <v>2614</v>
      </c>
      <c r="J1317" s="452" t="s">
        <v>822</v>
      </c>
      <c r="K1317" s="451">
        <v>46142.0</v>
      </c>
      <c r="L1317" s="28" t="s">
        <v>50</v>
      </c>
      <c r="M1317" s="226"/>
      <c r="N1317" s="403" t="s">
        <v>287</v>
      </c>
      <c r="O1317" s="36" t="s">
        <v>812</v>
      </c>
      <c r="P1317" s="340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</row>
    <row r="1318">
      <c r="A1318" s="23">
        <v>1315.0</v>
      </c>
      <c r="B1318" s="225">
        <v>46121.0</v>
      </c>
      <c r="C1318" s="26">
        <v>124.0</v>
      </c>
      <c r="D1318" s="28" t="s">
        <v>45</v>
      </c>
      <c r="E1318" s="28" t="s">
        <v>40</v>
      </c>
      <c r="F1318" s="28" t="s">
        <v>46</v>
      </c>
      <c r="G1318" s="28" t="s">
        <v>46</v>
      </c>
      <c r="H1318" s="28" t="s">
        <v>98</v>
      </c>
      <c r="I1318" s="422" t="s">
        <v>2615</v>
      </c>
      <c r="J1318" s="245" t="s">
        <v>833</v>
      </c>
      <c r="K1318" s="451">
        <v>46142.0</v>
      </c>
      <c r="L1318" s="28" t="s">
        <v>50</v>
      </c>
      <c r="M1318" s="226"/>
      <c r="N1318" s="403" t="s">
        <v>287</v>
      </c>
      <c r="O1318" s="36" t="s">
        <v>812</v>
      </c>
      <c r="P1318" s="340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</row>
    <row r="1319">
      <c r="A1319" s="23">
        <v>1316.0</v>
      </c>
      <c r="B1319" s="225">
        <v>46121.0</v>
      </c>
      <c r="C1319" s="26">
        <v>124.0</v>
      </c>
      <c r="D1319" s="28" t="s">
        <v>45</v>
      </c>
      <c r="E1319" s="28" t="s">
        <v>40</v>
      </c>
      <c r="F1319" s="28" t="s">
        <v>46</v>
      </c>
      <c r="G1319" s="28" t="s">
        <v>46</v>
      </c>
      <c r="H1319" s="28" t="s">
        <v>87</v>
      </c>
      <c r="I1319" s="421" t="s">
        <v>2616</v>
      </c>
      <c r="J1319" s="245" t="s">
        <v>2617</v>
      </c>
      <c r="K1319" s="451">
        <v>46142.0</v>
      </c>
      <c r="L1319" s="28" t="s">
        <v>50</v>
      </c>
      <c r="M1319" s="226"/>
      <c r="N1319" s="403" t="s">
        <v>287</v>
      </c>
      <c r="O1319" s="36" t="s">
        <v>812</v>
      </c>
      <c r="P1319" s="340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</row>
    <row r="1320">
      <c r="A1320" s="59">
        <v>1317.0</v>
      </c>
      <c r="B1320" s="225">
        <v>46121.0</v>
      </c>
      <c r="C1320" s="26">
        <v>124.0</v>
      </c>
      <c r="D1320" s="28" t="s">
        <v>45</v>
      </c>
      <c r="E1320" s="28" t="s">
        <v>40</v>
      </c>
      <c r="F1320" s="28" t="s">
        <v>46</v>
      </c>
      <c r="G1320" s="28" t="s">
        <v>46</v>
      </c>
      <c r="H1320" s="28" t="s">
        <v>98</v>
      </c>
      <c r="I1320" s="421" t="s">
        <v>2618</v>
      </c>
      <c r="J1320" s="245" t="s">
        <v>2619</v>
      </c>
      <c r="K1320" s="451">
        <v>46142.0</v>
      </c>
      <c r="L1320" s="28" t="s">
        <v>50</v>
      </c>
      <c r="M1320" s="226"/>
      <c r="N1320" s="403" t="s">
        <v>287</v>
      </c>
      <c r="O1320" s="36" t="s">
        <v>812</v>
      </c>
      <c r="P1320" s="340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</row>
    <row r="1321">
      <c r="A1321" s="23">
        <v>1318.0</v>
      </c>
      <c r="B1321" s="225">
        <v>46121.0</v>
      </c>
      <c r="C1321" s="26">
        <v>124.0</v>
      </c>
      <c r="D1321" s="28" t="s">
        <v>45</v>
      </c>
      <c r="E1321" s="28" t="s">
        <v>40</v>
      </c>
      <c r="F1321" s="28" t="s">
        <v>46</v>
      </c>
      <c r="G1321" s="28" t="s">
        <v>46</v>
      </c>
      <c r="H1321" s="28" t="s">
        <v>87</v>
      </c>
      <c r="I1321" s="421" t="s">
        <v>2620</v>
      </c>
      <c r="J1321" s="245" t="s">
        <v>1257</v>
      </c>
      <c r="K1321" s="451">
        <v>46142.0</v>
      </c>
      <c r="L1321" s="28" t="s">
        <v>50</v>
      </c>
      <c r="M1321" s="226"/>
      <c r="N1321" s="403" t="s">
        <v>287</v>
      </c>
      <c r="O1321" s="36" t="s">
        <v>812</v>
      </c>
      <c r="P1321" s="340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</row>
    <row r="1322">
      <c r="A1322" s="23">
        <v>1319.0</v>
      </c>
      <c r="B1322" s="225">
        <v>46121.0</v>
      </c>
      <c r="C1322" s="26">
        <v>124.0</v>
      </c>
      <c r="D1322" s="28" t="s">
        <v>45</v>
      </c>
      <c r="E1322" s="28" t="s">
        <v>40</v>
      </c>
      <c r="F1322" s="28" t="s">
        <v>46</v>
      </c>
      <c r="G1322" s="28" t="s">
        <v>46</v>
      </c>
      <c r="H1322" s="28" t="s">
        <v>81</v>
      </c>
      <c r="I1322" s="421" t="s">
        <v>2621</v>
      </c>
      <c r="J1322" s="245" t="s">
        <v>1249</v>
      </c>
      <c r="K1322" s="451">
        <v>46142.0</v>
      </c>
      <c r="L1322" s="28" t="s">
        <v>50</v>
      </c>
      <c r="M1322" s="226"/>
      <c r="N1322" s="403" t="s">
        <v>287</v>
      </c>
      <c r="O1322" s="36" t="s">
        <v>812</v>
      </c>
      <c r="P1322" s="340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</row>
    <row r="1323">
      <c r="A1323" s="23">
        <v>1320.0</v>
      </c>
      <c r="B1323" s="225">
        <v>46121.0</v>
      </c>
      <c r="C1323" s="26">
        <v>124.0</v>
      </c>
      <c r="D1323" s="28" t="s">
        <v>45</v>
      </c>
      <c r="E1323" s="28" t="s">
        <v>40</v>
      </c>
      <c r="F1323" s="28" t="s">
        <v>46</v>
      </c>
      <c r="G1323" s="28" t="s">
        <v>46</v>
      </c>
      <c r="H1323" s="28" t="s">
        <v>81</v>
      </c>
      <c r="I1323" s="421" t="s">
        <v>2622</v>
      </c>
      <c r="J1323" s="245" t="s">
        <v>1249</v>
      </c>
      <c r="K1323" s="451">
        <v>46142.0</v>
      </c>
      <c r="L1323" s="28" t="s">
        <v>50</v>
      </c>
      <c r="M1323" s="226"/>
      <c r="N1323" s="403" t="s">
        <v>287</v>
      </c>
      <c r="O1323" s="36" t="s">
        <v>812</v>
      </c>
      <c r="P1323" s="340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</row>
    <row r="1324">
      <c r="A1324" s="23">
        <v>1321.0</v>
      </c>
      <c r="B1324" s="225">
        <v>46121.0</v>
      </c>
      <c r="C1324" s="26">
        <v>124.0</v>
      </c>
      <c r="D1324" s="28" t="s">
        <v>45</v>
      </c>
      <c r="E1324" s="28" t="s">
        <v>40</v>
      </c>
      <c r="F1324" s="28" t="s">
        <v>46</v>
      </c>
      <c r="G1324" s="28" t="s">
        <v>46</v>
      </c>
      <c r="H1324" s="28" t="s">
        <v>81</v>
      </c>
      <c r="I1324" s="421" t="s">
        <v>2623</v>
      </c>
      <c r="J1324" s="245" t="s">
        <v>2624</v>
      </c>
      <c r="K1324" s="451">
        <v>46142.0</v>
      </c>
      <c r="L1324" s="28" t="s">
        <v>50</v>
      </c>
      <c r="M1324" s="226"/>
      <c r="N1324" s="403" t="s">
        <v>287</v>
      </c>
      <c r="O1324" s="36" t="s">
        <v>812</v>
      </c>
      <c r="P1324" s="340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</row>
    <row r="1325">
      <c r="A1325" s="59">
        <v>1322.0</v>
      </c>
      <c r="B1325" s="225">
        <v>46121.0</v>
      </c>
      <c r="C1325" s="26">
        <v>124.0</v>
      </c>
      <c r="D1325" s="28" t="s">
        <v>45</v>
      </c>
      <c r="E1325" s="28" t="s">
        <v>40</v>
      </c>
      <c r="F1325" s="28" t="s">
        <v>46</v>
      </c>
      <c r="G1325" s="28" t="s">
        <v>46</v>
      </c>
      <c r="H1325" s="28" t="s">
        <v>207</v>
      </c>
      <c r="I1325" s="421" t="s">
        <v>2625</v>
      </c>
      <c r="J1325" s="245" t="s">
        <v>1056</v>
      </c>
      <c r="K1325" s="451">
        <v>46142.0</v>
      </c>
      <c r="L1325" s="28" t="s">
        <v>50</v>
      </c>
      <c r="M1325" s="226"/>
      <c r="N1325" s="403" t="s">
        <v>287</v>
      </c>
      <c r="O1325" s="36" t="s">
        <v>812</v>
      </c>
      <c r="P1325" s="340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</row>
    <row r="1326">
      <c r="A1326" s="23">
        <v>1323.0</v>
      </c>
      <c r="B1326" s="225">
        <v>46121.0</v>
      </c>
      <c r="C1326" s="26">
        <v>124.0</v>
      </c>
      <c r="D1326" s="28" t="s">
        <v>45</v>
      </c>
      <c r="E1326" s="28" t="s">
        <v>40</v>
      </c>
      <c r="F1326" s="28" t="s">
        <v>46</v>
      </c>
      <c r="G1326" s="28" t="s">
        <v>46</v>
      </c>
      <c r="H1326" s="28" t="s">
        <v>207</v>
      </c>
      <c r="I1326" s="421" t="s">
        <v>2626</v>
      </c>
      <c r="J1326" s="245" t="s">
        <v>2627</v>
      </c>
      <c r="K1326" s="451">
        <v>46142.0</v>
      </c>
      <c r="L1326" s="28" t="s">
        <v>50</v>
      </c>
      <c r="M1326" s="226"/>
      <c r="N1326" s="403" t="s">
        <v>287</v>
      </c>
      <c r="O1326" s="36" t="s">
        <v>812</v>
      </c>
      <c r="P1326" s="340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</row>
    <row r="1327">
      <c r="A1327" s="23">
        <v>1324.0</v>
      </c>
      <c r="B1327" s="225">
        <v>46121.0</v>
      </c>
      <c r="C1327" s="26">
        <v>124.0</v>
      </c>
      <c r="D1327" s="28" t="s">
        <v>45</v>
      </c>
      <c r="E1327" s="28" t="s">
        <v>40</v>
      </c>
      <c r="F1327" s="28" t="s">
        <v>46</v>
      </c>
      <c r="G1327" s="28" t="s">
        <v>46</v>
      </c>
      <c r="H1327" s="28" t="s">
        <v>207</v>
      </c>
      <c r="I1327" s="421" t="s">
        <v>2628</v>
      </c>
      <c r="J1327" s="245" t="s">
        <v>2629</v>
      </c>
      <c r="K1327" s="451">
        <v>46142.0</v>
      </c>
      <c r="L1327" s="28" t="s">
        <v>50</v>
      </c>
      <c r="M1327" s="226"/>
      <c r="N1327" s="403" t="s">
        <v>287</v>
      </c>
      <c r="O1327" s="36" t="s">
        <v>812</v>
      </c>
      <c r="P1327" s="340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</row>
    <row r="1328">
      <c r="A1328" s="23">
        <v>1325.0</v>
      </c>
      <c r="B1328" s="225">
        <v>46121.0</v>
      </c>
      <c r="C1328" s="26">
        <v>124.0</v>
      </c>
      <c r="D1328" s="28" t="s">
        <v>45</v>
      </c>
      <c r="E1328" s="28" t="s">
        <v>40</v>
      </c>
      <c r="F1328" s="28" t="s">
        <v>46</v>
      </c>
      <c r="G1328" s="28" t="s">
        <v>46</v>
      </c>
      <c r="H1328" s="28" t="s">
        <v>207</v>
      </c>
      <c r="I1328" s="421" t="s">
        <v>2630</v>
      </c>
      <c r="J1328" s="245" t="s">
        <v>2631</v>
      </c>
      <c r="K1328" s="451">
        <v>46142.0</v>
      </c>
      <c r="L1328" s="28" t="s">
        <v>50</v>
      </c>
      <c r="M1328" s="226"/>
      <c r="N1328" s="403" t="s">
        <v>287</v>
      </c>
      <c r="O1328" s="36" t="s">
        <v>812</v>
      </c>
      <c r="P1328" s="340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</row>
    <row r="1329">
      <c r="A1329" s="23">
        <v>1326.0</v>
      </c>
      <c r="B1329" s="225">
        <v>46121.0</v>
      </c>
      <c r="C1329" s="26">
        <v>124.0</v>
      </c>
      <c r="D1329" s="28" t="s">
        <v>45</v>
      </c>
      <c r="E1329" s="28" t="s">
        <v>40</v>
      </c>
      <c r="F1329" s="28" t="s">
        <v>46</v>
      </c>
      <c r="G1329" s="28" t="s">
        <v>46</v>
      </c>
      <c r="H1329" s="28" t="s">
        <v>207</v>
      </c>
      <c r="I1329" s="421" t="s">
        <v>2632</v>
      </c>
      <c r="J1329" s="245" t="s">
        <v>2633</v>
      </c>
      <c r="K1329" s="451">
        <v>46142.0</v>
      </c>
      <c r="L1329" s="28" t="s">
        <v>50</v>
      </c>
      <c r="M1329" s="226"/>
      <c r="N1329" s="403" t="s">
        <v>287</v>
      </c>
      <c r="O1329" s="36" t="s">
        <v>812</v>
      </c>
      <c r="P1329" s="340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</row>
    <row r="1330">
      <c r="A1330" s="59">
        <v>1327.0</v>
      </c>
      <c r="B1330" s="225">
        <v>46121.0</v>
      </c>
      <c r="C1330" s="26">
        <v>124.0</v>
      </c>
      <c r="D1330" s="28" t="s">
        <v>45</v>
      </c>
      <c r="E1330" s="28" t="s">
        <v>40</v>
      </c>
      <c r="F1330" s="28" t="s">
        <v>46</v>
      </c>
      <c r="G1330" s="28" t="s">
        <v>46</v>
      </c>
      <c r="H1330" s="28" t="s">
        <v>81</v>
      </c>
      <c r="I1330" s="421" t="s">
        <v>2634</v>
      </c>
      <c r="J1330" s="245" t="s">
        <v>1887</v>
      </c>
      <c r="K1330" s="225">
        <v>46121.0</v>
      </c>
      <c r="L1330" s="28" t="s">
        <v>50</v>
      </c>
      <c r="M1330" s="226"/>
      <c r="N1330" s="403" t="s">
        <v>287</v>
      </c>
      <c r="O1330" s="36" t="s">
        <v>812</v>
      </c>
      <c r="P1330" s="340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</row>
    <row r="1331">
      <c r="A1331" s="23">
        <v>1328.0</v>
      </c>
      <c r="B1331" s="225">
        <v>46121.0</v>
      </c>
      <c r="C1331" s="26">
        <v>124.0</v>
      </c>
      <c r="D1331" s="28" t="s">
        <v>45</v>
      </c>
      <c r="E1331" s="28" t="s">
        <v>40</v>
      </c>
      <c r="F1331" s="28" t="s">
        <v>46</v>
      </c>
      <c r="G1331" s="28" t="s">
        <v>46</v>
      </c>
      <c r="H1331" s="28" t="s">
        <v>75</v>
      </c>
      <c r="I1331" s="421" t="s">
        <v>2635</v>
      </c>
      <c r="J1331" s="245" t="s">
        <v>2636</v>
      </c>
      <c r="K1331" s="451">
        <v>46142.0</v>
      </c>
      <c r="L1331" s="28" t="s">
        <v>50</v>
      </c>
      <c r="M1331" s="226"/>
      <c r="N1331" s="403" t="s">
        <v>287</v>
      </c>
      <c r="O1331" s="36" t="s">
        <v>812</v>
      </c>
      <c r="P1331" s="340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</row>
    <row r="1332">
      <c r="A1332" s="23">
        <v>1329.0</v>
      </c>
      <c r="B1332" s="225">
        <v>46121.0</v>
      </c>
      <c r="C1332" s="26">
        <v>124.0</v>
      </c>
      <c r="D1332" s="28" t="s">
        <v>45</v>
      </c>
      <c r="E1332" s="28" t="s">
        <v>40</v>
      </c>
      <c r="F1332" s="28" t="s">
        <v>46</v>
      </c>
      <c r="G1332" s="28" t="s">
        <v>46</v>
      </c>
      <c r="H1332" s="28" t="s">
        <v>207</v>
      </c>
      <c r="I1332" s="421" t="s">
        <v>2637</v>
      </c>
      <c r="J1332" s="245" t="s">
        <v>2638</v>
      </c>
      <c r="K1332" s="225">
        <v>46121.0</v>
      </c>
      <c r="L1332" s="28" t="s">
        <v>50</v>
      </c>
      <c r="M1332" s="226"/>
      <c r="N1332" s="403" t="s">
        <v>287</v>
      </c>
      <c r="O1332" s="36" t="s">
        <v>812</v>
      </c>
      <c r="P1332" s="340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</row>
    <row r="1333">
      <c r="A1333" s="23">
        <v>1330.0</v>
      </c>
      <c r="B1333" s="225">
        <v>46120.0</v>
      </c>
      <c r="C1333" s="26">
        <v>125.0</v>
      </c>
      <c r="D1333" s="28" t="s">
        <v>45</v>
      </c>
      <c r="E1333" s="28" t="s">
        <v>94</v>
      </c>
      <c r="F1333" s="28" t="s">
        <v>2639</v>
      </c>
      <c r="G1333" s="28" t="s">
        <v>2639</v>
      </c>
      <c r="H1333" s="28" t="s">
        <v>98</v>
      </c>
      <c r="I1333" s="422" t="s">
        <v>1263</v>
      </c>
      <c r="J1333" s="245" t="s">
        <v>1264</v>
      </c>
      <c r="K1333" s="23" t="s">
        <v>2640</v>
      </c>
      <c r="L1333" s="28" t="s">
        <v>50</v>
      </c>
      <c r="M1333" s="226"/>
      <c r="N1333" s="33" t="s">
        <v>284</v>
      </c>
      <c r="O1333" s="36" t="s">
        <v>1574</v>
      </c>
      <c r="P1333" s="340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</row>
    <row r="1334">
      <c r="A1334" s="23">
        <v>1331.0</v>
      </c>
      <c r="B1334" s="225">
        <v>46120.0</v>
      </c>
      <c r="C1334" s="26">
        <v>125.0</v>
      </c>
      <c r="D1334" s="28" t="s">
        <v>45</v>
      </c>
      <c r="E1334" s="28" t="s">
        <v>94</v>
      </c>
      <c r="F1334" s="28" t="s">
        <v>2639</v>
      </c>
      <c r="G1334" s="28" t="s">
        <v>2639</v>
      </c>
      <c r="H1334" s="28" t="s">
        <v>87</v>
      </c>
      <c r="I1334" s="422" t="s">
        <v>2641</v>
      </c>
      <c r="J1334" s="245" t="s">
        <v>1111</v>
      </c>
      <c r="K1334" s="23" t="s">
        <v>2640</v>
      </c>
      <c r="L1334" s="28" t="s">
        <v>50</v>
      </c>
      <c r="M1334" s="226"/>
      <c r="N1334" s="33" t="s">
        <v>284</v>
      </c>
      <c r="O1334" s="36" t="s">
        <v>1574</v>
      </c>
      <c r="P1334" s="340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</row>
    <row r="1335">
      <c r="A1335" s="59">
        <v>1332.0</v>
      </c>
      <c r="B1335" s="225">
        <v>46120.0</v>
      </c>
      <c r="C1335" s="26">
        <v>125.0</v>
      </c>
      <c r="D1335" s="28" t="s">
        <v>45</v>
      </c>
      <c r="E1335" s="28" t="s">
        <v>94</v>
      </c>
      <c r="F1335" s="28" t="s">
        <v>2639</v>
      </c>
      <c r="G1335" s="28" t="s">
        <v>2639</v>
      </c>
      <c r="H1335" s="28" t="s">
        <v>233</v>
      </c>
      <c r="I1335" s="430" t="s">
        <v>1270</v>
      </c>
      <c r="J1335" s="245" t="s">
        <v>501</v>
      </c>
      <c r="K1335" s="23" t="s">
        <v>2640</v>
      </c>
      <c r="L1335" s="28" t="s">
        <v>50</v>
      </c>
      <c r="M1335" s="226"/>
      <c r="N1335" s="33" t="s">
        <v>284</v>
      </c>
      <c r="O1335" s="36" t="s">
        <v>1574</v>
      </c>
      <c r="P1335" s="340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</row>
    <row r="1336">
      <c r="A1336" s="23">
        <v>1333.0</v>
      </c>
      <c r="B1336" s="225">
        <v>46120.0</v>
      </c>
      <c r="C1336" s="26">
        <v>125.0</v>
      </c>
      <c r="D1336" s="28" t="s">
        <v>45</v>
      </c>
      <c r="E1336" s="28" t="s">
        <v>94</v>
      </c>
      <c r="F1336" s="28" t="s">
        <v>2639</v>
      </c>
      <c r="G1336" s="28" t="s">
        <v>2639</v>
      </c>
      <c r="H1336" s="28" t="s">
        <v>233</v>
      </c>
      <c r="I1336" s="448" t="s">
        <v>2642</v>
      </c>
      <c r="J1336" s="170" t="s">
        <v>2643</v>
      </c>
      <c r="K1336" s="23" t="s">
        <v>2640</v>
      </c>
      <c r="L1336" s="28" t="s">
        <v>50</v>
      </c>
      <c r="M1336" s="226"/>
      <c r="N1336" s="33" t="s">
        <v>284</v>
      </c>
      <c r="O1336" s="36" t="s">
        <v>1574</v>
      </c>
      <c r="P1336" s="340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</row>
    <row r="1337">
      <c r="A1337" s="23">
        <v>1334.0</v>
      </c>
      <c r="B1337" s="225">
        <v>46120.0</v>
      </c>
      <c r="C1337" s="26">
        <v>125.0</v>
      </c>
      <c r="D1337" s="28" t="s">
        <v>45</v>
      </c>
      <c r="E1337" s="28" t="s">
        <v>94</v>
      </c>
      <c r="F1337" s="28" t="s">
        <v>2639</v>
      </c>
      <c r="G1337" s="28" t="s">
        <v>2639</v>
      </c>
      <c r="H1337" s="28" t="s">
        <v>207</v>
      </c>
      <c r="I1337" s="422" t="s">
        <v>2644</v>
      </c>
      <c r="J1337" s="245" t="s">
        <v>2645</v>
      </c>
      <c r="K1337" s="23" t="s">
        <v>2640</v>
      </c>
      <c r="L1337" s="28" t="s">
        <v>50</v>
      </c>
      <c r="M1337" s="226"/>
      <c r="N1337" s="33" t="s">
        <v>284</v>
      </c>
      <c r="O1337" s="36" t="s">
        <v>1574</v>
      </c>
      <c r="P1337" s="340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</row>
    <row r="1338">
      <c r="A1338" s="23">
        <v>1335.0</v>
      </c>
      <c r="B1338" s="225">
        <v>46120.0</v>
      </c>
      <c r="C1338" s="26">
        <v>125.0</v>
      </c>
      <c r="D1338" s="28" t="s">
        <v>45</v>
      </c>
      <c r="E1338" s="28" t="s">
        <v>94</v>
      </c>
      <c r="F1338" s="28" t="s">
        <v>2639</v>
      </c>
      <c r="G1338" s="28" t="s">
        <v>2639</v>
      </c>
      <c r="H1338" s="28" t="s">
        <v>75</v>
      </c>
      <c r="I1338" s="430" t="s">
        <v>1282</v>
      </c>
      <c r="J1338" s="170" t="s">
        <v>1283</v>
      </c>
      <c r="K1338" s="23" t="s">
        <v>2640</v>
      </c>
      <c r="L1338" s="28" t="s">
        <v>50</v>
      </c>
      <c r="M1338" s="226"/>
      <c r="N1338" s="33" t="s">
        <v>284</v>
      </c>
      <c r="O1338" s="36" t="s">
        <v>1574</v>
      </c>
      <c r="P1338" s="340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</row>
    <row r="1339">
      <c r="A1339" s="23">
        <v>1336.0</v>
      </c>
      <c r="B1339" s="225">
        <v>46120.0</v>
      </c>
      <c r="C1339" s="26">
        <v>125.0</v>
      </c>
      <c r="D1339" s="28" t="s">
        <v>45</v>
      </c>
      <c r="E1339" s="28" t="s">
        <v>94</v>
      </c>
      <c r="F1339" s="28" t="s">
        <v>2639</v>
      </c>
      <c r="G1339" s="28" t="s">
        <v>2639</v>
      </c>
      <c r="H1339" s="28" t="s">
        <v>43</v>
      </c>
      <c r="I1339" s="430" t="s">
        <v>2646</v>
      </c>
      <c r="J1339" s="245" t="s">
        <v>1280</v>
      </c>
      <c r="K1339" s="23" t="s">
        <v>2640</v>
      </c>
      <c r="L1339" s="28" t="s">
        <v>50</v>
      </c>
      <c r="M1339" s="226"/>
      <c r="N1339" s="33" t="s">
        <v>284</v>
      </c>
      <c r="O1339" s="36" t="s">
        <v>1574</v>
      </c>
      <c r="P1339" s="340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</row>
    <row r="1340">
      <c r="A1340" s="59">
        <v>1337.0</v>
      </c>
      <c r="B1340" s="225">
        <v>46120.0</v>
      </c>
      <c r="C1340" s="26">
        <v>125.0</v>
      </c>
      <c r="D1340" s="28" t="s">
        <v>45</v>
      </c>
      <c r="E1340" s="28" t="s">
        <v>94</v>
      </c>
      <c r="F1340" s="28" t="s">
        <v>2639</v>
      </c>
      <c r="G1340" s="28" t="s">
        <v>2639</v>
      </c>
      <c r="H1340" s="28" t="s">
        <v>139</v>
      </c>
      <c r="I1340" s="448" t="s">
        <v>2647</v>
      </c>
      <c r="J1340" s="170" t="s">
        <v>2648</v>
      </c>
      <c r="K1340" s="23" t="s">
        <v>2640</v>
      </c>
      <c r="L1340" s="28" t="s">
        <v>50</v>
      </c>
      <c r="M1340" s="226"/>
      <c r="N1340" s="33" t="s">
        <v>284</v>
      </c>
      <c r="O1340" s="36" t="s">
        <v>1574</v>
      </c>
      <c r="P1340" s="340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</row>
    <row r="1341">
      <c r="A1341" s="23">
        <v>1338.0</v>
      </c>
      <c r="B1341" s="225">
        <v>46120.0</v>
      </c>
      <c r="C1341" s="26">
        <v>125.0</v>
      </c>
      <c r="D1341" s="28" t="s">
        <v>45</v>
      </c>
      <c r="E1341" s="28" t="s">
        <v>94</v>
      </c>
      <c r="F1341" s="28" t="s">
        <v>2639</v>
      </c>
      <c r="G1341" s="28" t="s">
        <v>2639</v>
      </c>
      <c r="H1341" s="28" t="s">
        <v>207</v>
      </c>
      <c r="I1341" s="430" t="s">
        <v>2649</v>
      </c>
      <c r="J1341" s="245" t="s">
        <v>501</v>
      </c>
      <c r="K1341" s="23" t="s">
        <v>2640</v>
      </c>
      <c r="L1341" s="28" t="s">
        <v>50</v>
      </c>
      <c r="M1341" s="226"/>
      <c r="N1341" s="33" t="s">
        <v>284</v>
      </c>
      <c r="O1341" s="36" t="s">
        <v>1574</v>
      </c>
      <c r="P1341" s="340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</row>
    <row r="1342">
      <c r="A1342" s="23">
        <v>1339.0</v>
      </c>
      <c r="B1342" s="225">
        <v>46120.0</v>
      </c>
      <c r="C1342" s="26">
        <v>125.0</v>
      </c>
      <c r="D1342" s="28" t="s">
        <v>45</v>
      </c>
      <c r="E1342" s="28" t="s">
        <v>94</v>
      </c>
      <c r="F1342" s="28" t="s">
        <v>2639</v>
      </c>
      <c r="G1342" s="28" t="s">
        <v>2639</v>
      </c>
      <c r="H1342" s="28" t="s">
        <v>233</v>
      </c>
      <c r="I1342" s="430" t="s">
        <v>1270</v>
      </c>
      <c r="J1342" s="245" t="s">
        <v>501</v>
      </c>
      <c r="K1342" s="23" t="s">
        <v>2640</v>
      </c>
      <c r="L1342" s="28" t="s">
        <v>50</v>
      </c>
      <c r="M1342" s="226"/>
      <c r="N1342" s="33" t="s">
        <v>284</v>
      </c>
      <c r="O1342" s="36" t="s">
        <v>1574</v>
      </c>
      <c r="P1342" s="340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</row>
    <row r="1343">
      <c r="A1343" s="23">
        <v>1340.0</v>
      </c>
      <c r="B1343" s="225">
        <v>46120.0</v>
      </c>
      <c r="C1343" s="26">
        <v>125.0</v>
      </c>
      <c r="D1343" s="28" t="s">
        <v>45</v>
      </c>
      <c r="E1343" s="28" t="s">
        <v>94</v>
      </c>
      <c r="F1343" s="28" t="s">
        <v>2639</v>
      </c>
      <c r="G1343" s="28" t="s">
        <v>2639</v>
      </c>
      <c r="H1343" s="28" t="s">
        <v>207</v>
      </c>
      <c r="I1343" s="430" t="s">
        <v>1314</v>
      </c>
      <c r="J1343" s="245" t="s">
        <v>1315</v>
      </c>
      <c r="K1343" s="23" t="s">
        <v>2640</v>
      </c>
      <c r="L1343" s="28" t="s">
        <v>50</v>
      </c>
      <c r="M1343" s="226"/>
      <c r="N1343" s="33" t="s">
        <v>284</v>
      </c>
      <c r="O1343" s="36" t="s">
        <v>1574</v>
      </c>
      <c r="P1343" s="340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</row>
    <row r="1344">
      <c r="A1344" s="23">
        <v>1341.0</v>
      </c>
      <c r="B1344" s="225">
        <v>46120.0</v>
      </c>
      <c r="C1344" s="26">
        <v>125.0</v>
      </c>
      <c r="D1344" s="28" t="s">
        <v>45</v>
      </c>
      <c r="E1344" s="28" t="s">
        <v>94</v>
      </c>
      <c r="F1344" s="28" t="s">
        <v>2639</v>
      </c>
      <c r="G1344" s="28" t="s">
        <v>2639</v>
      </c>
      <c r="H1344" s="28" t="s">
        <v>207</v>
      </c>
      <c r="I1344" s="430" t="s">
        <v>2650</v>
      </c>
      <c r="J1344" s="245" t="s">
        <v>501</v>
      </c>
      <c r="K1344" s="23" t="s">
        <v>2640</v>
      </c>
      <c r="L1344" s="28" t="s">
        <v>50</v>
      </c>
      <c r="M1344" s="226"/>
      <c r="N1344" s="33" t="s">
        <v>284</v>
      </c>
      <c r="O1344" s="36" t="s">
        <v>1574</v>
      </c>
      <c r="P1344" s="340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</row>
    <row r="1345">
      <c r="A1345" s="59">
        <v>1342.0</v>
      </c>
      <c r="B1345" s="225">
        <v>46120.0</v>
      </c>
      <c r="C1345" s="26">
        <v>125.0</v>
      </c>
      <c r="D1345" s="28" t="s">
        <v>45</v>
      </c>
      <c r="E1345" s="28" t="s">
        <v>94</v>
      </c>
      <c r="F1345" s="28" t="s">
        <v>2639</v>
      </c>
      <c r="G1345" s="28" t="s">
        <v>2639</v>
      </c>
      <c r="H1345" s="28" t="s">
        <v>233</v>
      </c>
      <c r="I1345" s="430" t="s">
        <v>2651</v>
      </c>
      <c r="J1345" s="170" t="s">
        <v>1273</v>
      </c>
      <c r="K1345" s="23" t="s">
        <v>2640</v>
      </c>
      <c r="L1345" s="28" t="s">
        <v>50</v>
      </c>
      <c r="M1345" s="226"/>
      <c r="N1345" s="33" t="s">
        <v>284</v>
      </c>
      <c r="O1345" s="36" t="s">
        <v>1574</v>
      </c>
      <c r="P1345" s="340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</row>
    <row r="1346">
      <c r="A1346" s="23">
        <v>1343.0</v>
      </c>
      <c r="B1346" s="225">
        <v>46120.0</v>
      </c>
      <c r="C1346" s="26">
        <v>125.0</v>
      </c>
      <c r="D1346" s="28" t="s">
        <v>45</v>
      </c>
      <c r="E1346" s="28" t="s">
        <v>94</v>
      </c>
      <c r="F1346" s="28" t="s">
        <v>2639</v>
      </c>
      <c r="G1346" s="28" t="s">
        <v>2639</v>
      </c>
      <c r="H1346" s="28" t="s">
        <v>139</v>
      </c>
      <c r="I1346" s="430" t="s">
        <v>1494</v>
      </c>
      <c r="J1346" s="170" t="s">
        <v>2652</v>
      </c>
      <c r="K1346" s="23" t="s">
        <v>2640</v>
      </c>
      <c r="L1346" s="28" t="s">
        <v>50</v>
      </c>
      <c r="M1346" s="226"/>
      <c r="N1346" s="33" t="s">
        <v>284</v>
      </c>
      <c r="O1346" s="36" t="s">
        <v>1574</v>
      </c>
      <c r="P1346" s="340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</row>
    <row r="1347">
      <c r="A1347" s="23">
        <v>1344.0</v>
      </c>
      <c r="B1347" s="225">
        <v>46120.0</v>
      </c>
      <c r="C1347" s="26">
        <v>125.0</v>
      </c>
      <c r="D1347" s="28" t="s">
        <v>45</v>
      </c>
      <c r="E1347" s="28" t="s">
        <v>94</v>
      </c>
      <c r="F1347" s="28" t="s">
        <v>2639</v>
      </c>
      <c r="G1347" s="28" t="s">
        <v>2639</v>
      </c>
      <c r="H1347" s="28" t="s">
        <v>87</v>
      </c>
      <c r="I1347" s="430" t="s">
        <v>2653</v>
      </c>
      <c r="J1347" s="170" t="s">
        <v>1173</v>
      </c>
      <c r="K1347" s="23" t="s">
        <v>2640</v>
      </c>
      <c r="L1347" s="28" t="s">
        <v>50</v>
      </c>
      <c r="M1347" s="226"/>
      <c r="N1347" s="33" t="s">
        <v>284</v>
      </c>
      <c r="O1347" s="36" t="s">
        <v>1574</v>
      </c>
      <c r="P1347" s="340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</row>
    <row r="1348">
      <c r="A1348" s="23">
        <v>1345.0</v>
      </c>
      <c r="B1348" s="225">
        <v>46120.0</v>
      </c>
      <c r="C1348" s="26">
        <v>125.0</v>
      </c>
      <c r="D1348" s="28" t="s">
        <v>45</v>
      </c>
      <c r="E1348" s="28" t="s">
        <v>94</v>
      </c>
      <c r="F1348" s="28" t="s">
        <v>2639</v>
      </c>
      <c r="G1348" s="28" t="s">
        <v>2639</v>
      </c>
      <c r="H1348" s="28" t="s">
        <v>87</v>
      </c>
      <c r="I1348" s="448" t="s">
        <v>1924</v>
      </c>
      <c r="J1348" s="245" t="s">
        <v>1925</v>
      </c>
      <c r="K1348" s="23" t="s">
        <v>2640</v>
      </c>
      <c r="L1348" s="28" t="s">
        <v>50</v>
      </c>
      <c r="M1348" s="226"/>
      <c r="N1348" s="33" t="s">
        <v>284</v>
      </c>
      <c r="O1348" s="36" t="s">
        <v>1574</v>
      </c>
      <c r="P1348" s="340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</row>
    <row r="1349">
      <c r="A1349" s="23">
        <v>1346.0</v>
      </c>
      <c r="B1349" s="225">
        <v>46120.0</v>
      </c>
      <c r="C1349" s="26">
        <v>125.0</v>
      </c>
      <c r="D1349" s="28" t="s">
        <v>45</v>
      </c>
      <c r="E1349" s="28" t="s">
        <v>94</v>
      </c>
      <c r="F1349" s="28" t="s">
        <v>2639</v>
      </c>
      <c r="G1349" s="28" t="s">
        <v>2639</v>
      </c>
      <c r="H1349" s="28" t="s">
        <v>43</v>
      </c>
      <c r="I1349" s="450" t="s">
        <v>2654</v>
      </c>
      <c r="J1349" s="245" t="s">
        <v>231</v>
      </c>
      <c r="K1349" s="23" t="s">
        <v>2640</v>
      </c>
      <c r="L1349" s="28" t="s">
        <v>50</v>
      </c>
      <c r="M1349" s="226"/>
      <c r="N1349" s="33" t="s">
        <v>284</v>
      </c>
      <c r="O1349" s="36" t="s">
        <v>1574</v>
      </c>
      <c r="P1349" s="340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</row>
    <row r="1350">
      <c r="A1350" s="59">
        <v>1347.0</v>
      </c>
      <c r="B1350" s="225">
        <v>46120.0</v>
      </c>
      <c r="C1350" s="26">
        <v>125.0</v>
      </c>
      <c r="D1350" s="28" t="s">
        <v>45</v>
      </c>
      <c r="E1350" s="28" t="s">
        <v>94</v>
      </c>
      <c r="F1350" s="28" t="s">
        <v>2639</v>
      </c>
      <c r="G1350" s="28" t="s">
        <v>2639</v>
      </c>
      <c r="H1350" s="28" t="s">
        <v>207</v>
      </c>
      <c r="I1350" s="450" t="s">
        <v>2655</v>
      </c>
      <c r="J1350" s="245" t="s">
        <v>1107</v>
      </c>
      <c r="K1350" s="23" t="s">
        <v>2640</v>
      </c>
      <c r="L1350" s="28" t="s">
        <v>50</v>
      </c>
      <c r="M1350" s="226"/>
      <c r="N1350" s="33" t="s">
        <v>284</v>
      </c>
      <c r="O1350" s="36" t="s">
        <v>1574</v>
      </c>
      <c r="P1350" s="340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</row>
    <row r="1351">
      <c r="A1351" s="23">
        <v>1348.0</v>
      </c>
      <c r="B1351" s="225">
        <v>46120.0</v>
      </c>
      <c r="C1351" s="26">
        <v>125.0</v>
      </c>
      <c r="D1351" s="28" t="s">
        <v>45</v>
      </c>
      <c r="E1351" s="28" t="s">
        <v>94</v>
      </c>
      <c r="F1351" s="28" t="s">
        <v>2639</v>
      </c>
      <c r="G1351" s="28" t="s">
        <v>2639</v>
      </c>
      <c r="H1351" s="28" t="s">
        <v>139</v>
      </c>
      <c r="I1351" s="450" t="s">
        <v>2656</v>
      </c>
      <c r="J1351" s="444" t="s">
        <v>990</v>
      </c>
      <c r="K1351" s="23" t="s">
        <v>2640</v>
      </c>
      <c r="L1351" s="28" t="s">
        <v>50</v>
      </c>
      <c r="M1351" s="226"/>
      <c r="N1351" s="33" t="s">
        <v>284</v>
      </c>
      <c r="O1351" s="36" t="s">
        <v>1574</v>
      </c>
      <c r="P1351" s="340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</row>
    <row r="1352">
      <c r="A1352" s="23">
        <v>1349.0</v>
      </c>
      <c r="B1352" s="225">
        <v>46120.0</v>
      </c>
      <c r="C1352" s="26">
        <v>125.0</v>
      </c>
      <c r="D1352" s="28" t="s">
        <v>45</v>
      </c>
      <c r="E1352" s="28" t="s">
        <v>94</v>
      </c>
      <c r="F1352" s="28" t="s">
        <v>2639</v>
      </c>
      <c r="G1352" s="28" t="s">
        <v>2639</v>
      </c>
      <c r="H1352" s="28" t="s">
        <v>81</v>
      </c>
      <c r="I1352" s="450" t="s">
        <v>2657</v>
      </c>
      <c r="J1352" s="453" t="s">
        <v>2658</v>
      </c>
      <c r="K1352" s="23" t="s">
        <v>2640</v>
      </c>
      <c r="L1352" s="28" t="s">
        <v>50</v>
      </c>
      <c r="M1352" s="226"/>
      <c r="N1352" s="33" t="s">
        <v>284</v>
      </c>
      <c r="O1352" s="36" t="s">
        <v>1574</v>
      </c>
      <c r="P1352" s="340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</row>
    <row r="1353">
      <c r="A1353" s="23">
        <v>1350.0</v>
      </c>
      <c r="B1353" s="225">
        <v>46120.0</v>
      </c>
      <c r="C1353" s="26">
        <v>125.0</v>
      </c>
      <c r="D1353" s="28" t="s">
        <v>45</v>
      </c>
      <c r="E1353" s="28" t="s">
        <v>94</v>
      </c>
      <c r="F1353" s="28" t="s">
        <v>2639</v>
      </c>
      <c r="G1353" s="28" t="s">
        <v>2639</v>
      </c>
      <c r="H1353" s="28" t="s">
        <v>98</v>
      </c>
      <c r="I1353" s="450" t="s">
        <v>2223</v>
      </c>
      <c r="J1353" s="245" t="s">
        <v>1264</v>
      </c>
      <c r="K1353" s="23" t="s">
        <v>2640</v>
      </c>
      <c r="L1353" s="28" t="s">
        <v>50</v>
      </c>
      <c r="M1353" s="226"/>
      <c r="N1353" s="33" t="s">
        <v>284</v>
      </c>
      <c r="O1353" s="36" t="s">
        <v>1574</v>
      </c>
      <c r="P1353" s="340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</row>
    <row r="1354">
      <c r="A1354" s="23">
        <v>1351.0</v>
      </c>
      <c r="B1354" s="225">
        <v>46120.0</v>
      </c>
      <c r="C1354" s="26">
        <v>125.0</v>
      </c>
      <c r="D1354" s="28" t="s">
        <v>45</v>
      </c>
      <c r="E1354" s="28" t="s">
        <v>94</v>
      </c>
      <c r="F1354" s="28" t="s">
        <v>2639</v>
      </c>
      <c r="G1354" s="28" t="s">
        <v>2639</v>
      </c>
      <c r="H1354" s="28" t="s">
        <v>75</v>
      </c>
      <c r="I1354" s="450" t="s">
        <v>2235</v>
      </c>
      <c r="J1354" s="170" t="s">
        <v>2659</v>
      </c>
      <c r="K1354" s="23" t="s">
        <v>2640</v>
      </c>
      <c r="L1354" s="28" t="s">
        <v>50</v>
      </c>
      <c r="M1354" s="226"/>
      <c r="N1354" s="33" t="s">
        <v>284</v>
      </c>
      <c r="O1354" s="36" t="s">
        <v>1574</v>
      </c>
      <c r="P1354" s="340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</row>
    <row r="1355">
      <c r="A1355" s="59">
        <v>1352.0</v>
      </c>
      <c r="B1355" s="225">
        <v>46120.0</v>
      </c>
      <c r="C1355" s="26">
        <v>125.0</v>
      </c>
      <c r="D1355" s="28" t="s">
        <v>45</v>
      </c>
      <c r="E1355" s="28" t="s">
        <v>94</v>
      </c>
      <c r="F1355" s="28" t="s">
        <v>2639</v>
      </c>
      <c r="G1355" s="28" t="s">
        <v>2639</v>
      </c>
      <c r="H1355" s="28" t="s">
        <v>207</v>
      </c>
      <c r="I1355" s="450" t="s">
        <v>1271</v>
      </c>
      <c r="J1355" s="245" t="s">
        <v>501</v>
      </c>
      <c r="K1355" s="23" t="s">
        <v>2640</v>
      </c>
      <c r="L1355" s="28" t="s">
        <v>50</v>
      </c>
      <c r="M1355" s="226"/>
      <c r="N1355" s="33" t="s">
        <v>284</v>
      </c>
      <c r="O1355" s="36" t="s">
        <v>1574</v>
      </c>
      <c r="P1355" s="340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</row>
    <row r="1356">
      <c r="A1356" s="23">
        <v>1353.0</v>
      </c>
      <c r="B1356" s="225">
        <v>46120.0</v>
      </c>
      <c r="C1356" s="26">
        <v>125.0</v>
      </c>
      <c r="D1356" s="28" t="s">
        <v>45</v>
      </c>
      <c r="E1356" s="28" t="s">
        <v>94</v>
      </c>
      <c r="F1356" s="28" t="s">
        <v>2639</v>
      </c>
      <c r="G1356" s="28" t="s">
        <v>2639</v>
      </c>
      <c r="H1356" s="28" t="s">
        <v>75</v>
      </c>
      <c r="I1356" s="450" t="s">
        <v>2660</v>
      </c>
      <c r="J1356" s="170" t="s">
        <v>1136</v>
      </c>
      <c r="K1356" s="23" t="s">
        <v>2640</v>
      </c>
      <c r="L1356" s="28" t="s">
        <v>50</v>
      </c>
      <c r="M1356" s="226"/>
      <c r="N1356" s="33" t="s">
        <v>284</v>
      </c>
      <c r="O1356" s="36" t="s">
        <v>1574</v>
      </c>
      <c r="P1356" s="340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</row>
    <row r="1357">
      <c r="A1357" s="23">
        <v>1354.0</v>
      </c>
      <c r="B1357" s="225">
        <v>46120.0</v>
      </c>
      <c r="C1357" s="26">
        <v>125.0</v>
      </c>
      <c r="D1357" s="28" t="s">
        <v>45</v>
      </c>
      <c r="E1357" s="28" t="s">
        <v>94</v>
      </c>
      <c r="F1357" s="28" t="s">
        <v>2639</v>
      </c>
      <c r="G1357" s="28" t="s">
        <v>2639</v>
      </c>
      <c r="H1357" s="28" t="s">
        <v>75</v>
      </c>
      <c r="I1357" s="450" t="s">
        <v>2661</v>
      </c>
      <c r="J1357" s="170" t="s">
        <v>930</v>
      </c>
      <c r="K1357" s="23" t="s">
        <v>2640</v>
      </c>
      <c r="L1357" s="28" t="s">
        <v>50</v>
      </c>
      <c r="M1357" s="226"/>
      <c r="N1357" s="33" t="s">
        <v>284</v>
      </c>
      <c r="O1357" s="36" t="s">
        <v>1574</v>
      </c>
      <c r="P1357" s="340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</row>
    <row r="1358">
      <c r="A1358" s="23">
        <v>1355.0</v>
      </c>
      <c r="B1358" s="225">
        <v>46120.0</v>
      </c>
      <c r="C1358" s="26">
        <v>125.0</v>
      </c>
      <c r="D1358" s="28" t="s">
        <v>45</v>
      </c>
      <c r="E1358" s="28" t="s">
        <v>94</v>
      </c>
      <c r="F1358" s="28" t="s">
        <v>2639</v>
      </c>
      <c r="G1358" s="28" t="s">
        <v>2639</v>
      </c>
      <c r="H1358" s="28" t="s">
        <v>75</v>
      </c>
      <c r="I1358" s="450" t="s">
        <v>1282</v>
      </c>
      <c r="J1358" s="170" t="s">
        <v>1283</v>
      </c>
      <c r="K1358" s="23" t="s">
        <v>2640</v>
      </c>
      <c r="L1358" s="28" t="s">
        <v>50</v>
      </c>
      <c r="M1358" s="226"/>
      <c r="N1358" s="33" t="s">
        <v>284</v>
      </c>
      <c r="O1358" s="36" t="s">
        <v>1574</v>
      </c>
      <c r="P1358" s="340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</row>
    <row r="1359">
      <c r="A1359" s="23">
        <v>1356.0</v>
      </c>
      <c r="B1359" s="225">
        <v>46120.0</v>
      </c>
      <c r="C1359" s="26">
        <v>125.0</v>
      </c>
      <c r="D1359" s="28" t="s">
        <v>45</v>
      </c>
      <c r="E1359" s="28" t="s">
        <v>94</v>
      </c>
      <c r="F1359" s="28" t="s">
        <v>2639</v>
      </c>
      <c r="G1359" s="28" t="s">
        <v>2639</v>
      </c>
      <c r="H1359" s="28" t="s">
        <v>43</v>
      </c>
      <c r="I1359" s="450" t="s">
        <v>2662</v>
      </c>
      <c r="J1359" s="170" t="s">
        <v>1852</v>
      </c>
      <c r="K1359" s="23" t="s">
        <v>2640</v>
      </c>
      <c r="L1359" s="28" t="s">
        <v>50</v>
      </c>
      <c r="M1359" s="226"/>
      <c r="N1359" s="33" t="s">
        <v>284</v>
      </c>
      <c r="O1359" s="36" t="s">
        <v>1574</v>
      </c>
      <c r="P1359" s="340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</row>
    <row r="1360">
      <c r="A1360" s="59">
        <v>1357.0</v>
      </c>
      <c r="B1360" s="225">
        <v>46120.0</v>
      </c>
      <c r="C1360" s="26">
        <v>125.0</v>
      </c>
      <c r="D1360" s="28" t="s">
        <v>45</v>
      </c>
      <c r="E1360" s="28" t="s">
        <v>94</v>
      </c>
      <c r="F1360" s="28" t="s">
        <v>2639</v>
      </c>
      <c r="G1360" s="28" t="s">
        <v>2639</v>
      </c>
      <c r="H1360" s="28" t="s">
        <v>233</v>
      </c>
      <c r="I1360" s="450" t="s">
        <v>1867</v>
      </c>
      <c r="J1360" s="170" t="s">
        <v>1868</v>
      </c>
      <c r="K1360" s="23" t="s">
        <v>2640</v>
      </c>
      <c r="L1360" s="28" t="s">
        <v>50</v>
      </c>
      <c r="M1360" s="226"/>
      <c r="N1360" s="33" t="s">
        <v>284</v>
      </c>
      <c r="O1360" s="36" t="s">
        <v>1574</v>
      </c>
      <c r="P1360" s="340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</row>
    <row r="1361">
      <c r="A1361" s="23">
        <v>1358.0</v>
      </c>
      <c r="B1361" s="225">
        <v>46120.0</v>
      </c>
      <c r="C1361" s="26">
        <v>125.0</v>
      </c>
      <c r="D1361" s="28" t="s">
        <v>45</v>
      </c>
      <c r="E1361" s="28" t="s">
        <v>94</v>
      </c>
      <c r="F1361" s="28" t="s">
        <v>2639</v>
      </c>
      <c r="G1361" s="28" t="s">
        <v>2639</v>
      </c>
      <c r="H1361" s="28" t="s">
        <v>233</v>
      </c>
      <c r="I1361" s="450" t="s">
        <v>2663</v>
      </c>
      <c r="J1361" s="170" t="s">
        <v>2664</v>
      </c>
      <c r="K1361" s="23" t="s">
        <v>2640</v>
      </c>
      <c r="L1361" s="28" t="s">
        <v>50</v>
      </c>
      <c r="M1361" s="226"/>
      <c r="N1361" s="33" t="s">
        <v>284</v>
      </c>
      <c r="O1361" s="36" t="s">
        <v>1574</v>
      </c>
      <c r="P1361" s="340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</row>
    <row r="1362">
      <c r="A1362" s="23">
        <v>1359.0</v>
      </c>
      <c r="B1362" s="225">
        <v>46120.0</v>
      </c>
      <c r="C1362" s="26">
        <v>125.0</v>
      </c>
      <c r="D1362" s="28" t="s">
        <v>45</v>
      </c>
      <c r="E1362" s="28" t="s">
        <v>94</v>
      </c>
      <c r="F1362" s="28" t="s">
        <v>2639</v>
      </c>
      <c r="G1362" s="28" t="s">
        <v>2639</v>
      </c>
      <c r="H1362" s="28" t="s">
        <v>233</v>
      </c>
      <c r="I1362" s="450" t="s">
        <v>2665</v>
      </c>
      <c r="J1362" s="170" t="s">
        <v>2643</v>
      </c>
      <c r="K1362" s="23" t="s">
        <v>2640</v>
      </c>
      <c r="L1362" s="28" t="s">
        <v>50</v>
      </c>
      <c r="M1362" s="226"/>
      <c r="N1362" s="33" t="s">
        <v>284</v>
      </c>
      <c r="O1362" s="36" t="s">
        <v>1574</v>
      </c>
      <c r="P1362" s="340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</row>
    <row r="1363">
      <c r="A1363" s="23">
        <v>1360.0</v>
      </c>
      <c r="B1363" s="225">
        <v>46120.0</v>
      </c>
      <c r="C1363" s="26">
        <v>125.0</v>
      </c>
      <c r="D1363" s="28" t="s">
        <v>45</v>
      </c>
      <c r="E1363" s="28" t="s">
        <v>94</v>
      </c>
      <c r="F1363" s="28" t="s">
        <v>2639</v>
      </c>
      <c r="G1363" s="28" t="s">
        <v>2639</v>
      </c>
      <c r="H1363" s="28" t="s">
        <v>139</v>
      </c>
      <c r="I1363" s="430" t="s">
        <v>2666</v>
      </c>
      <c r="J1363" s="245" t="s">
        <v>990</v>
      </c>
      <c r="K1363" s="23" t="s">
        <v>2640</v>
      </c>
      <c r="L1363" s="28" t="s">
        <v>50</v>
      </c>
      <c r="M1363" s="226"/>
      <c r="N1363" s="33" t="s">
        <v>284</v>
      </c>
      <c r="O1363" s="36" t="s">
        <v>1574</v>
      </c>
      <c r="P1363" s="340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</row>
    <row r="1364">
      <c r="A1364" s="23">
        <v>1361.0</v>
      </c>
      <c r="B1364" s="225">
        <v>46120.0</v>
      </c>
      <c r="C1364" s="26">
        <v>125.0</v>
      </c>
      <c r="D1364" s="28" t="s">
        <v>45</v>
      </c>
      <c r="E1364" s="28" t="s">
        <v>94</v>
      </c>
      <c r="F1364" s="28" t="s">
        <v>2639</v>
      </c>
      <c r="G1364" s="28" t="s">
        <v>2639</v>
      </c>
      <c r="H1364" s="28" t="s">
        <v>75</v>
      </c>
      <c r="I1364" s="430" t="s">
        <v>2667</v>
      </c>
      <c r="J1364" s="245" t="s">
        <v>2668</v>
      </c>
      <c r="K1364" s="23" t="s">
        <v>2640</v>
      </c>
      <c r="L1364" s="28" t="s">
        <v>50</v>
      </c>
      <c r="M1364" s="226"/>
      <c r="N1364" s="33" t="s">
        <v>284</v>
      </c>
      <c r="O1364" s="36" t="s">
        <v>1574</v>
      </c>
      <c r="P1364" s="340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</row>
    <row r="1365">
      <c r="A1365" s="59">
        <v>1362.0</v>
      </c>
      <c r="B1365" s="225">
        <v>46120.0</v>
      </c>
      <c r="C1365" s="26">
        <v>125.0</v>
      </c>
      <c r="D1365" s="28" t="s">
        <v>45</v>
      </c>
      <c r="E1365" s="28" t="s">
        <v>94</v>
      </c>
      <c r="F1365" s="28" t="s">
        <v>2639</v>
      </c>
      <c r="G1365" s="28" t="s">
        <v>2639</v>
      </c>
      <c r="H1365" s="28" t="s">
        <v>98</v>
      </c>
      <c r="I1365" s="430" t="s">
        <v>2669</v>
      </c>
      <c r="J1365" s="170" t="s">
        <v>1285</v>
      </c>
      <c r="K1365" s="23" t="s">
        <v>2640</v>
      </c>
      <c r="L1365" s="28" t="s">
        <v>50</v>
      </c>
      <c r="M1365" s="226"/>
      <c r="N1365" s="33" t="s">
        <v>284</v>
      </c>
      <c r="O1365" s="36" t="s">
        <v>1574</v>
      </c>
      <c r="P1365" s="340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</row>
    <row r="1366">
      <c r="A1366" s="23">
        <v>1363.0</v>
      </c>
      <c r="B1366" s="225">
        <v>46120.0</v>
      </c>
      <c r="C1366" s="26">
        <v>125.0</v>
      </c>
      <c r="D1366" s="28" t="s">
        <v>45</v>
      </c>
      <c r="E1366" s="28" t="s">
        <v>94</v>
      </c>
      <c r="F1366" s="28" t="s">
        <v>2639</v>
      </c>
      <c r="G1366" s="28" t="s">
        <v>2639</v>
      </c>
      <c r="H1366" s="28" t="s">
        <v>87</v>
      </c>
      <c r="I1366" s="448" t="s">
        <v>1924</v>
      </c>
      <c r="J1366" s="430" t="s">
        <v>1925</v>
      </c>
      <c r="K1366" s="23" t="s">
        <v>2640</v>
      </c>
      <c r="L1366" s="28" t="s">
        <v>50</v>
      </c>
      <c r="M1366" s="226"/>
      <c r="N1366" s="33" t="s">
        <v>284</v>
      </c>
      <c r="O1366" s="36" t="s">
        <v>1574</v>
      </c>
      <c r="P1366" s="340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</row>
    <row r="1367">
      <c r="A1367" s="23">
        <v>1364.0</v>
      </c>
      <c r="B1367" s="225">
        <v>46120.0</v>
      </c>
      <c r="C1367" s="26">
        <v>126.0</v>
      </c>
      <c r="D1367" s="28" t="s">
        <v>111</v>
      </c>
      <c r="E1367" s="28" t="s">
        <v>94</v>
      </c>
      <c r="F1367" s="28" t="s">
        <v>2639</v>
      </c>
      <c r="G1367" s="28" t="s">
        <v>2639</v>
      </c>
      <c r="H1367" s="28" t="s">
        <v>75</v>
      </c>
      <c r="I1367" s="448" t="s">
        <v>2670</v>
      </c>
      <c r="J1367" s="245" t="s">
        <v>416</v>
      </c>
      <c r="K1367" s="23" t="s">
        <v>2640</v>
      </c>
      <c r="L1367" s="28" t="s">
        <v>50</v>
      </c>
      <c r="M1367" s="226"/>
      <c r="N1367" s="33" t="s">
        <v>284</v>
      </c>
      <c r="O1367" s="444" t="s">
        <v>1243</v>
      </c>
      <c r="P1367" s="340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</row>
    <row r="1368">
      <c r="A1368" s="23">
        <v>1365.0</v>
      </c>
      <c r="B1368" s="225">
        <v>46120.0</v>
      </c>
      <c r="C1368" s="26">
        <v>126.0</v>
      </c>
      <c r="D1368" s="28" t="s">
        <v>111</v>
      </c>
      <c r="E1368" s="28" t="s">
        <v>94</v>
      </c>
      <c r="F1368" s="28" t="s">
        <v>2639</v>
      </c>
      <c r="G1368" s="28" t="s">
        <v>2639</v>
      </c>
      <c r="H1368" s="28" t="s">
        <v>75</v>
      </c>
      <c r="I1368" s="430" t="s">
        <v>2671</v>
      </c>
      <c r="J1368" s="245" t="s">
        <v>416</v>
      </c>
      <c r="K1368" s="23" t="s">
        <v>2640</v>
      </c>
      <c r="L1368" s="28" t="s">
        <v>50</v>
      </c>
      <c r="M1368" s="226"/>
      <c r="N1368" s="33" t="s">
        <v>284</v>
      </c>
      <c r="O1368" s="444" t="s">
        <v>1243</v>
      </c>
      <c r="P1368" s="340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</row>
    <row r="1369">
      <c r="A1369" s="23">
        <v>1366.0</v>
      </c>
      <c r="B1369" s="225">
        <v>46120.0</v>
      </c>
      <c r="C1369" s="26">
        <v>126.0</v>
      </c>
      <c r="D1369" s="28" t="s">
        <v>111</v>
      </c>
      <c r="E1369" s="28" t="s">
        <v>94</v>
      </c>
      <c r="F1369" s="28" t="s">
        <v>2639</v>
      </c>
      <c r="G1369" s="28" t="s">
        <v>2639</v>
      </c>
      <c r="H1369" s="28" t="s">
        <v>139</v>
      </c>
      <c r="I1369" s="430" t="s">
        <v>2672</v>
      </c>
      <c r="J1369" s="245" t="s">
        <v>1597</v>
      </c>
      <c r="K1369" s="23" t="s">
        <v>2640</v>
      </c>
      <c r="L1369" s="28" t="s">
        <v>50</v>
      </c>
      <c r="M1369" s="226"/>
      <c r="N1369" s="33" t="s">
        <v>284</v>
      </c>
      <c r="O1369" s="444" t="s">
        <v>1243</v>
      </c>
      <c r="P1369" s="340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</row>
    <row r="1370">
      <c r="A1370" s="59">
        <v>1367.0</v>
      </c>
      <c r="B1370" s="225">
        <v>46120.0</v>
      </c>
      <c r="C1370" s="26">
        <v>126.0</v>
      </c>
      <c r="D1370" s="28" t="s">
        <v>111</v>
      </c>
      <c r="E1370" s="28" t="s">
        <v>94</v>
      </c>
      <c r="F1370" s="28" t="s">
        <v>2639</v>
      </c>
      <c r="G1370" s="28" t="s">
        <v>2639</v>
      </c>
      <c r="H1370" s="28" t="s">
        <v>139</v>
      </c>
      <c r="I1370" s="421" t="s">
        <v>2673</v>
      </c>
      <c r="J1370" s="170" t="s">
        <v>1607</v>
      </c>
      <c r="K1370" s="23" t="s">
        <v>2640</v>
      </c>
      <c r="L1370" s="28" t="s">
        <v>50</v>
      </c>
      <c r="M1370" s="226"/>
      <c r="N1370" s="33" t="s">
        <v>284</v>
      </c>
      <c r="O1370" s="444" t="s">
        <v>1243</v>
      </c>
      <c r="P1370" s="340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</row>
    <row r="1371">
      <c r="A1371" s="23">
        <v>1368.0</v>
      </c>
      <c r="B1371" s="225">
        <v>46120.0</v>
      </c>
      <c r="C1371" s="26">
        <v>126.0</v>
      </c>
      <c r="D1371" s="28" t="s">
        <v>111</v>
      </c>
      <c r="E1371" s="28" t="s">
        <v>94</v>
      </c>
      <c r="F1371" s="28" t="s">
        <v>2639</v>
      </c>
      <c r="G1371" s="28" t="s">
        <v>2639</v>
      </c>
      <c r="H1371" s="28" t="s">
        <v>75</v>
      </c>
      <c r="I1371" s="448" t="s">
        <v>1609</v>
      </c>
      <c r="J1371" s="245" t="s">
        <v>416</v>
      </c>
      <c r="K1371" s="23" t="s">
        <v>2640</v>
      </c>
      <c r="L1371" s="28" t="s">
        <v>50</v>
      </c>
      <c r="M1371" s="226"/>
      <c r="N1371" s="33" t="s">
        <v>284</v>
      </c>
      <c r="O1371" s="444" t="s">
        <v>1243</v>
      </c>
      <c r="P1371" s="340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</row>
    <row r="1372">
      <c r="A1372" s="23">
        <v>1369.0</v>
      </c>
      <c r="B1372" s="225">
        <v>46120.0</v>
      </c>
      <c r="C1372" s="26">
        <v>126.0</v>
      </c>
      <c r="D1372" s="28" t="s">
        <v>111</v>
      </c>
      <c r="E1372" s="28" t="s">
        <v>94</v>
      </c>
      <c r="F1372" s="28" t="s">
        <v>2639</v>
      </c>
      <c r="G1372" s="28" t="s">
        <v>2639</v>
      </c>
      <c r="H1372" s="28" t="s">
        <v>81</v>
      </c>
      <c r="I1372" s="430" t="s">
        <v>2674</v>
      </c>
      <c r="J1372" s="169" t="s">
        <v>1611</v>
      </c>
      <c r="K1372" s="23" t="s">
        <v>2640</v>
      </c>
      <c r="L1372" s="28" t="s">
        <v>50</v>
      </c>
      <c r="M1372" s="226"/>
      <c r="N1372" s="33" t="s">
        <v>284</v>
      </c>
      <c r="O1372" s="444" t="s">
        <v>1243</v>
      </c>
      <c r="P1372" s="340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</row>
    <row r="1373">
      <c r="A1373" s="23">
        <v>1370.0</v>
      </c>
      <c r="B1373" s="225">
        <v>46120.0</v>
      </c>
      <c r="C1373" s="26">
        <v>126.0</v>
      </c>
      <c r="D1373" s="28" t="s">
        <v>111</v>
      </c>
      <c r="E1373" s="28" t="s">
        <v>94</v>
      </c>
      <c r="F1373" s="28" t="s">
        <v>2639</v>
      </c>
      <c r="G1373" s="28" t="s">
        <v>2639</v>
      </c>
      <c r="H1373" s="28" t="s">
        <v>81</v>
      </c>
      <c r="I1373" s="430" t="s">
        <v>1612</v>
      </c>
      <c r="J1373" s="169" t="s">
        <v>1613</v>
      </c>
      <c r="K1373" s="23" t="s">
        <v>2640</v>
      </c>
      <c r="L1373" s="28" t="s">
        <v>50</v>
      </c>
      <c r="M1373" s="226"/>
      <c r="N1373" s="33" t="s">
        <v>284</v>
      </c>
      <c r="O1373" s="444" t="s">
        <v>1243</v>
      </c>
      <c r="P1373" s="340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</row>
    <row r="1374">
      <c r="A1374" s="23">
        <v>1371.0</v>
      </c>
      <c r="B1374" s="225">
        <v>46120.0</v>
      </c>
      <c r="C1374" s="26">
        <v>126.0</v>
      </c>
      <c r="D1374" s="28" t="s">
        <v>111</v>
      </c>
      <c r="E1374" s="28" t="s">
        <v>94</v>
      </c>
      <c r="F1374" s="28" t="s">
        <v>2639</v>
      </c>
      <c r="G1374" s="28" t="s">
        <v>2639</v>
      </c>
      <c r="H1374" s="28" t="s">
        <v>75</v>
      </c>
      <c r="I1374" s="454" t="s">
        <v>2675</v>
      </c>
      <c r="J1374" s="169" t="s">
        <v>1678</v>
      </c>
      <c r="K1374" s="23" t="s">
        <v>2640</v>
      </c>
      <c r="L1374" s="28" t="s">
        <v>50</v>
      </c>
      <c r="M1374" s="226"/>
      <c r="N1374" s="33" t="s">
        <v>284</v>
      </c>
      <c r="O1374" s="444" t="s">
        <v>1243</v>
      </c>
      <c r="P1374" s="340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</row>
    <row r="1375">
      <c r="A1375" s="59">
        <v>1372.0</v>
      </c>
      <c r="B1375" s="225">
        <v>46120.0</v>
      </c>
      <c r="C1375" s="26">
        <v>126.0</v>
      </c>
      <c r="D1375" s="28" t="s">
        <v>111</v>
      </c>
      <c r="E1375" s="28" t="s">
        <v>94</v>
      </c>
      <c r="F1375" s="28" t="s">
        <v>2639</v>
      </c>
      <c r="G1375" s="28" t="s">
        <v>2639</v>
      </c>
      <c r="H1375" s="28" t="s">
        <v>139</v>
      </c>
      <c r="I1375" s="430" t="s">
        <v>2666</v>
      </c>
      <c r="J1375" s="455" t="s">
        <v>990</v>
      </c>
      <c r="K1375" s="23" t="s">
        <v>2640</v>
      </c>
      <c r="L1375" s="28" t="s">
        <v>50</v>
      </c>
      <c r="M1375" s="226"/>
      <c r="N1375" s="33" t="s">
        <v>284</v>
      </c>
      <c r="O1375" s="444" t="s">
        <v>1243</v>
      </c>
      <c r="P1375" s="340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</row>
    <row r="1376">
      <c r="A1376" s="23">
        <v>1373.0</v>
      </c>
      <c r="B1376" s="225">
        <v>46120.0</v>
      </c>
      <c r="C1376" s="26">
        <v>126.0</v>
      </c>
      <c r="D1376" s="28" t="s">
        <v>111</v>
      </c>
      <c r="E1376" s="28" t="s">
        <v>94</v>
      </c>
      <c r="F1376" s="28" t="s">
        <v>2639</v>
      </c>
      <c r="G1376" s="28" t="s">
        <v>2639</v>
      </c>
      <c r="H1376" s="28" t="s">
        <v>75</v>
      </c>
      <c r="I1376" s="430" t="s">
        <v>2667</v>
      </c>
      <c r="J1376" s="245" t="s">
        <v>2668</v>
      </c>
      <c r="K1376" s="23" t="s">
        <v>2640</v>
      </c>
      <c r="L1376" s="28" t="s">
        <v>50</v>
      </c>
      <c r="M1376" s="226"/>
      <c r="N1376" s="33" t="s">
        <v>284</v>
      </c>
      <c r="O1376" s="444" t="s">
        <v>1243</v>
      </c>
      <c r="P1376" s="340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</row>
    <row r="1377">
      <c r="A1377" s="23">
        <v>1374.0</v>
      </c>
      <c r="B1377" s="225">
        <v>46120.0</v>
      </c>
      <c r="C1377" s="26">
        <v>126.0</v>
      </c>
      <c r="D1377" s="28" t="s">
        <v>111</v>
      </c>
      <c r="E1377" s="28" t="s">
        <v>94</v>
      </c>
      <c r="F1377" s="28" t="s">
        <v>2639</v>
      </c>
      <c r="G1377" s="28" t="s">
        <v>2639</v>
      </c>
      <c r="H1377" s="28" t="s">
        <v>81</v>
      </c>
      <c r="I1377" s="430" t="s">
        <v>2674</v>
      </c>
      <c r="J1377" s="169" t="s">
        <v>1611</v>
      </c>
      <c r="K1377" s="23" t="s">
        <v>2640</v>
      </c>
      <c r="L1377" s="28" t="s">
        <v>50</v>
      </c>
      <c r="M1377" s="226"/>
      <c r="N1377" s="33" t="s">
        <v>284</v>
      </c>
      <c r="O1377" s="444" t="s">
        <v>1243</v>
      </c>
      <c r="P1377" s="340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</row>
    <row r="1378">
      <c r="A1378" s="23">
        <v>1375.0</v>
      </c>
      <c r="B1378" s="225">
        <v>46120.0</v>
      </c>
      <c r="C1378" s="26">
        <v>126.0</v>
      </c>
      <c r="D1378" s="28" t="s">
        <v>111</v>
      </c>
      <c r="E1378" s="28" t="s">
        <v>94</v>
      </c>
      <c r="F1378" s="28" t="s">
        <v>2639</v>
      </c>
      <c r="G1378" s="28" t="s">
        <v>2639</v>
      </c>
      <c r="H1378" s="28" t="s">
        <v>81</v>
      </c>
      <c r="I1378" s="430" t="s">
        <v>1612</v>
      </c>
      <c r="J1378" s="169" t="s">
        <v>1613</v>
      </c>
      <c r="K1378" s="23" t="s">
        <v>2640</v>
      </c>
      <c r="L1378" s="28" t="s">
        <v>50</v>
      </c>
      <c r="M1378" s="226"/>
      <c r="N1378" s="33" t="s">
        <v>284</v>
      </c>
      <c r="O1378" s="444" t="s">
        <v>1243</v>
      </c>
      <c r="P1378" s="340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</row>
    <row r="1379">
      <c r="A1379" s="23">
        <v>1376.0</v>
      </c>
      <c r="B1379" s="225">
        <v>46120.0</v>
      </c>
      <c r="C1379" s="26">
        <v>126.0</v>
      </c>
      <c r="D1379" s="28" t="s">
        <v>111</v>
      </c>
      <c r="E1379" s="28" t="s">
        <v>94</v>
      </c>
      <c r="F1379" s="28" t="s">
        <v>2639</v>
      </c>
      <c r="G1379" s="28" t="s">
        <v>2639</v>
      </c>
      <c r="H1379" s="28" t="s">
        <v>75</v>
      </c>
      <c r="I1379" s="430" t="s">
        <v>2676</v>
      </c>
      <c r="J1379" s="456" t="s">
        <v>2677</v>
      </c>
      <c r="K1379" s="23" t="s">
        <v>2640</v>
      </c>
      <c r="L1379" s="28" t="s">
        <v>50</v>
      </c>
      <c r="M1379" s="226"/>
      <c r="N1379" s="33" t="s">
        <v>284</v>
      </c>
      <c r="O1379" s="444" t="s">
        <v>1243</v>
      </c>
      <c r="P1379" s="340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</row>
    <row r="1380">
      <c r="A1380" s="59">
        <v>1377.0</v>
      </c>
      <c r="B1380" s="225">
        <v>46120.0</v>
      </c>
      <c r="C1380" s="26">
        <v>126.0</v>
      </c>
      <c r="D1380" s="28" t="s">
        <v>111</v>
      </c>
      <c r="E1380" s="28" t="s">
        <v>94</v>
      </c>
      <c r="F1380" s="28" t="s">
        <v>2639</v>
      </c>
      <c r="G1380" s="28" t="s">
        <v>2639</v>
      </c>
      <c r="H1380" s="28" t="s">
        <v>75</v>
      </c>
      <c r="I1380" s="448" t="s">
        <v>1258</v>
      </c>
      <c r="J1380" s="170" t="s">
        <v>1178</v>
      </c>
      <c r="K1380" s="23" t="s">
        <v>2640</v>
      </c>
      <c r="L1380" s="28" t="s">
        <v>50</v>
      </c>
      <c r="M1380" s="226"/>
      <c r="N1380" s="33" t="s">
        <v>284</v>
      </c>
      <c r="O1380" s="444" t="s">
        <v>1243</v>
      </c>
      <c r="P1380" s="340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</row>
    <row r="1381">
      <c r="A1381" s="23">
        <v>1378.0</v>
      </c>
      <c r="B1381" s="225">
        <v>46120.0</v>
      </c>
      <c r="C1381" s="26">
        <v>126.0</v>
      </c>
      <c r="D1381" s="28" t="s">
        <v>111</v>
      </c>
      <c r="E1381" s="28" t="s">
        <v>94</v>
      </c>
      <c r="F1381" s="28" t="s">
        <v>2639</v>
      </c>
      <c r="G1381" s="28" t="s">
        <v>2639</v>
      </c>
      <c r="H1381" s="28" t="s">
        <v>81</v>
      </c>
      <c r="I1381" s="448" t="s">
        <v>2678</v>
      </c>
      <c r="J1381" s="170" t="s">
        <v>1594</v>
      </c>
      <c r="K1381" s="23" t="s">
        <v>2640</v>
      </c>
      <c r="L1381" s="28" t="s">
        <v>50</v>
      </c>
      <c r="M1381" s="226"/>
      <c r="N1381" s="33" t="s">
        <v>284</v>
      </c>
      <c r="O1381" s="444" t="s">
        <v>1243</v>
      </c>
      <c r="P1381" s="340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</row>
    <row r="1382">
      <c r="A1382" s="23">
        <v>1379.0</v>
      </c>
      <c r="B1382" s="225">
        <v>46120.0</v>
      </c>
      <c r="C1382" s="26">
        <v>126.0</v>
      </c>
      <c r="D1382" s="28" t="s">
        <v>111</v>
      </c>
      <c r="E1382" s="28" t="s">
        <v>94</v>
      </c>
      <c r="F1382" s="28" t="s">
        <v>2639</v>
      </c>
      <c r="G1382" s="28" t="s">
        <v>2639</v>
      </c>
      <c r="H1382" s="28" t="s">
        <v>139</v>
      </c>
      <c r="I1382" s="448" t="s">
        <v>2679</v>
      </c>
      <c r="J1382" s="457" t="s">
        <v>2680</v>
      </c>
      <c r="K1382" s="23" t="s">
        <v>2640</v>
      </c>
      <c r="L1382" s="28" t="s">
        <v>50</v>
      </c>
      <c r="M1382" s="226"/>
      <c r="N1382" s="33" t="s">
        <v>284</v>
      </c>
      <c r="O1382" s="444" t="s">
        <v>1243</v>
      </c>
      <c r="P1382" s="340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</row>
    <row r="1383">
      <c r="A1383" s="23">
        <v>1380.0</v>
      </c>
      <c r="B1383" s="225">
        <v>46120.0</v>
      </c>
      <c r="C1383" s="26">
        <v>126.0</v>
      </c>
      <c r="D1383" s="28" t="s">
        <v>111</v>
      </c>
      <c r="E1383" s="28" t="s">
        <v>94</v>
      </c>
      <c r="F1383" s="28" t="s">
        <v>2639</v>
      </c>
      <c r="G1383" s="28" t="s">
        <v>2639</v>
      </c>
      <c r="H1383" s="28" t="s">
        <v>139</v>
      </c>
      <c r="I1383" s="430" t="s">
        <v>2681</v>
      </c>
      <c r="J1383" s="458" t="s">
        <v>1294</v>
      </c>
      <c r="K1383" s="23" t="s">
        <v>2640</v>
      </c>
      <c r="L1383" s="28" t="s">
        <v>50</v>
      </c>
      <c r="M1383" s="226"/>
      <c r="N1383" s="33" t="s">
        <v>284</v>
      </c>
      <c r="O1383" s="444" t="s">
        <v>1243</v>
      </c>
      <c r="P1383" s="340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</row>
    <row r="1384">
      <c r="A1384" s="23">
        <v>1381.0</v>
      </c>
      <c r="B1384" s="225">
        <v>46120.0</v>
      </c>
      <c r="C1384" s="26">
        <v>126.0</v>
      </c>
      <c r="D1384" s="28" t="s">
        <v>111</v>
      </c>
      <c r="E1384" s="28" t="s">
        <v>94</v>
      </c>
      <c r="F1384" s="28" t="s">
        <v>2639</v>
      </c>
      <c r="G1384" s="28" t="s">
        <v>2639</v>
      </c>
      <c r="H1384" s="28" t="s">
        <v>139</v>
      </c>
      <c r="I1384" s="421" t="s">
        <v>2682</v>
      </c>
      <c r="J1384" s="170" t="s">
        <v>1607</v>
      </c>
      <c r="K1384" s="23" t="s">
        <v>2640</v>
      </c>
      <c r="L1384" s="28" t="s">
        <v>50</v>
      </c>
      <c r="M1384" s="226"/>
      <c r="N1384" s="33" t="s">
        <v>284</v>
      </c>
      <c r="O1384" s="444" t="s">
        <v>1243</v>
      </c>
      <c r="P1384" s="340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</row>
    <row r="1385">
      <c r="A1385" s="59">
        <v>1382.0</v>
      </c>
      <c r="B1385" s="225">
        <v>46120.0</v>
      </c>
      <c r="C1385" s="26">
        <v>126.0</v>
      </c>
      <c r="D1385" s="28" t="s">
        <v>111</v>
      </c>
      <c r="E1385" s="28" t="s">
        <v>94</v>
      </c>
      <c r="F1385" s="28" t="s">
        <v>2639</v>
      </c>
      <c r="G1385" s="28" t="s">
        <v>2639</v>
      </c>
      <c r="H1385" s="28" t="s">
        <v>87</v>
      </c>
      <c r="I1385" s="430" t="s">
        <v>2672</v>
      </c>
      <c r="J1385" s="245" t="s">
        <v>1597</v>
      </c>
      <c r="K1385" s="23" t="s">
        <v>2640</v>
      </c>
      <c r="L1385" s="28" t="s">
        <v>50</v>
      </c>
      <c r="M1385" s="226"/>
      <c r="N1385" s="33" t="s">
        <v>284</v>
      </c>
      <c r="O1385" s="444" t="s">
        <v>1243</v>
      </c>
      <c r="P1385" s="340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</row>
    <row r="1386">
      <c r="A1386" s="23">
        <v>1383.0</v>
      </c>
      <c r="B1386" s="225">
        <v>46120.0</v>
      </c>
      <c r="C1386" s="26">
        <v>127.0</v>
      </c>
      <c r="D1386" s="28" t="s">
        <v>39</v>
      </c>
      <c r="E1386" s="28" t="s">
        <v>94</v>
      </c>
      <c r="F1386" s="28" t="s">
        <v>2639</v>
      </c>
      <c r="G1386" s="28" t="s">
        <v>2639</v>
      </c>
      <c r="H1386" s="28" t="s">
        <v>207</v>
      </c>
      <c r="I1386" s="448" t="s">
        <v>2683</v>
      </c>
      <c r="J1386" s="245" t="s">
        <v>546</v>
      </c>
      <c r="K1386" s="23" t="s">
        <v>2640</v>
      </c>
      <c r="L1386" s="28" t="s">
        <v>50</v>
      </c>
      <c r="M1386" s="226"/>
      <c r="N1386" s="33" t="s">
        <v>284</v>
      </c>
      <c r="O1386" s="444" t="s">
        <v>2684</v>
      </c>
      <c r="P1386" s="340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</row>
    <row r="1387">
      <c r="A1387" s="23">
        <v>1384.0</v>
      </c>
      <c r="B1387" s="225">
        <v>46120.0</v>
      </c>
      <c r="C1387" s="26">
        <v>127.0</v>
      </c>
      <c r="D1387" s="28" t="s">
        <v>39</v>
      </c>
      <c r="E1387" s="28" t="s">
        <v>94</v>
      </c>
      <c r="F1387" s="28" t="s">
        <v>2639</v>
      </c>
      <c r="G1387" s="28" t="s">
        <v>2639</v>
      </c>
      <c r="H1387" s="28" t="s">
        <v>87</v>
      </c>
      <c r="I1387" s="421" t="s">
        <v>1281</v>
      </c>
      <c r="J1387" s="169" t="s">
        <v>1105</v>
      </c>
      <c r="K1387" s="23" t="s">
        <v>2640</v>
      </c>
      <c r="L1387" s="28" t="s">
        <v>50</v>
      </c>
      <c r="M1387" s="226"/>
      <c r="N1387" s="33" t="s">
        <v>284</v>
      </c>
      <c r="O1387" s="444" t="s">
        <v>2684</v>
      </c>
      <c r="P1387" s="340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</row>
    <row r="1388">
      <c r="A1388" s="23">
        <v>1385.0</v>
      </c>
      <c r="B1388" s="225">
        <v>46120.0</v>
      </c>
      <c r="C1388" s="26">
        <v>127.0</v>
      </c>
      <c r="D1388" s="28" t="s">
        <v>39</v>
      </c>
      <c r="E1388" s="28" t="s">
        <v>94</v>
      </c>
      <c r="F1388" s="28" t="s">
        <v>2639</v>
      </c>
      <c r="G1388" s="28" t="s">
        <v>2639</v>
      </c>
      <c r="H1388" s="28" t="s">
        <v>207</v>
      </c>
      <c r="I1388" s="430" t="s">
        <v>2685</v>
      </c>
      <c r="J1388" s="170" t="s">
        <v>2686</v>
      </c>
      <c r="K1388" s="23" t="s">
        <v>2640</v>
      </c>
      <c r="L1388" s="28" t="s">
        <v>50</v>
      </c>
      <c r="M1388" s="226"/>
      <c r="N1388" s="33" t="s">
        <v>284</v>
      </c>
      <c r="O1388" s="444" t="s">
        <v>2684</v>
      </c>
      <c r="P1388" s="340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</row>
    <row r="1389">
      <c r="A1389" s="23">
        <v>1386.0</v>
      </c>
      <c r="B1389" s="225">
        <v>46122.0</v>
      </c>
      <c r="C1389" s="26">
        <v>128.0</v>
      </c>
      <c r="D1389" s="28" t="s">
        <v>39</v>
      </c>
      <c r="E1389" s="28" t="s">
        <v>40</v>
      </c>
      <c r="F1389" s="28" t="s">
        <v>46</v>
      </c>
      <c r="G1389" s="28" t="s">
        <v>46</v>
      </c>
      <c r="H1389" s="28" t="s">
        <v>207</v>
      </c>
      <c r="I1389" s="421" t="s">
        <v>825</v>
      </c>
      <c r="J1389" s="170" t="s">
        <v>2687</v>
      </c>
      <c r="K1389" s="451">
        <v>46144.0</v>
      </c>
      <c r="L1389" s="28" t="s">
        <v>50</v>
      </c>
      <c r="M1389" s="226"/>
      <c r="N1389" s="403" t="s">
        <v>287</v>
      </c>
      <c r="O1389" s="36" t="s">
        <v>2688</v>
      </c>
      <c r="P1389" s="340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</row>
    <row r="1390">
      <c r="A1390" s="59">
        <v>1387.0</v>
      </c>
      <c r="B1390" s="225">
        <v>46122.0</v>
      </c>
      <c r="C1390" s="26">
        <v>128.0</v>
      </c>
      <c r="D1390" s="28" t="s">
        <v>39</v>
      </c>
      <c r="E1390" s="28" t="s">
        <v>40</v>
      </c>
      <c r="F1390" s="28" t="s">
        <v>46</v>
      </c>
      <c r="G1390" s="28" t="s">
        <v>46</v>
      </c>
      <c r="H1390" s="28" t="s">
        <v>207</v>
      </c>
      <c r="I1390" s="421" t="s">
        <v>2689</v>
      </c>
      <c r="J1390" s="245" t="s">
        <v>1052</v>
      </c>
      <c r="K1390" s="451">
        <v>46144.0</v>
      </c>
      <c r="L1390" s="28" t="s">
        <v>50</v>
      </c>
      <c r="M1390" s="226"/>
      <c r="N1390" s="403" t="s">
        <v>287</v>
      </c>
      <c r="O1390" s="36" t="s">
        <v>2688</v>
      </c>
      <c r="P1390" s="340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</row>
    <row r="1391">
      <c r="A1391" s="23">
        <v>1388.0</v>
      </c>
      <c r="B1391" s="225">
        <v>46122.0</v>
      </c>
      <c r="C1391" s="26">
        <v>128.0</v>
      </c>
      <c r="D1391" s="28" t="s">
        <v>39</v>
      </c>
      <c r="E1391" s="28" t="s">
        <v>40</v>
      </c>
      <c r="F1391" s="28" t="s">
        <v>46</v>
      </c>
      <c r="G1391" s="28" t="s">
        <v>46</v>
      </c>
      <c r="H1391" s="28" t="s">
        <v>207</v>
      </c>
      <c r="I1391" s="421" t="s">
        <v>1055</v>
      </c>
      <c r="J1391" s="245" t="s">
        <v>2690</v>
      </c>
      <c r="K1391" s="451">
        <v>46144.0</v>
      </c>
      <c r="L1391" s="28" t="s">
        <v>50</v>
      </c>
      <c r="M1391" s="226"/>
      <c r="N1391" s="403" t="s">
        <v>287</v>
      </c>
      <c r="O1391" s="36" t="s">
        <v>2688</v>
      </c>
      <c r="P1391" s="340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</row>
    <row r="1392">
      <c r="A1392" s="23">
        <v>1389.0</v>
      </c>
      <c r="B1392" s="225">
        <v>46122.0</v>
      </c>
      <c r="C1392" s="26">
        <v>128.0</v>
      </c>
      <c r="D1392" s="28" t="s">
        <v>39</v>
      </c>
      <c r="E1392" s="28" t="s">
        <v>40</v>
      </c>
      <c r="F1392" s="28" t="s">
        <v>46</v>
      </c>
      <c r="G1392" s="28" t="s">
        <v>46</v>
      </c>
      <c r="H1392" s="28" t="s">
        <v>207</v>
      </c>
      <c r="I1392" s="421" t="s">
        <v>2691</v>
      </c>
      <c r="J1392" s="245" t="s">
        <v>2692</v>
      </c>
      <c r="K1392" s="451">
        <v>46144.0</v>
      </c>
      <c r="L1392" s="28" t="s">
        <v>50</v>
      </c>
      <c r="M1392" s="226"/>
      <c r="N1392" s="403" t="s">
        <v>287</v>
      </c>
      <c r="O1392" s="36" t="s">
        <v>2688</v>
      </c>
      <c r="P1392" s="340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</row>
    <row r="1393">
      <c r="A1393" s="23">
        <v>1390.0</v>
      </c>
      <c r="B1393" s="225">
        <v>46122.0</v>
      </c>
      <c r="C1393" s="26">
        <v>128.0</v>
      </c>
      <c r="D1393" s="28" t="s">
        <v>39</v>
      </c>
      <c r="E1393" s="28" t="s">
        <v>40</v>
      </c>
      <c r="F1393" s="28" t="s">
        <v>46</v>
      </c>
      <c r="G1393" s="28" t="s">
        <v>46</v>
      </c>
      <c r="H1393" s="28" t="s">
        <v>207</v>
      </c>
      <c r="I1393" s="421" t="s">
        <v>2693</v>
      </c>
      <c r="J1393" s="245" t="s">
        <v>2694</v>
      </c>
      <c r="K1393" s="451">
        <v>46144.0</v>
      </c>
      <c r="L1393" s="28" t="s">
        <v>50</v>
      </c>
      <c r="M1393" s="226"/>
      <c r="N1393" s="403" t="s">
        <v>287</v>
      </c>
      <c r="O1393" s="36" t="s">
        <v>2688</v>
      </c>
      <c r="P1393" s="340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</row>
    <row r="1394">
      <c r="A1394" s="23">
        <v>1391.0</v>
      </c>
      <c r="B1394" s="225">
        <v>46122.0</v>
      </c>
      <c r="C1394" s="26">
        <v>128.0</v>
      </c>
      <c r="D1394" s="28" t="s">
        <v>39</v>
      </c>
      <c r="E1394" s="28" t="s">
        <v>40</v>
      </c>
      <c r="F1394" s="28" t="s">
        <v>46</v>
      </c>
      <c r="G1394" s="28" t="s">
        <v>46</v>
      </c>
      <c r="H1394" s="28" t="s">
        <v>207</v>
      </c>
      <c r="I1394" s="421" t="s">
        <v>2695</v>
      </c>
      <c r="J1394" s="170" t="s">
        <v>2696</v>
      </c>
      <c r="K1394" s="451">
        <v>46144.0</v>
      </c>
      <c r="L1394" s="28" t="s">
        <v>50</v>
      </c>
      <c r="M1394" s="226"/>
      <c r="N1394" s="403" t="s">
        <v>287</v>
      </c>
      <c r="O1394" s="36" t="s">
        <v>2688</v>
      </c>
      <c r="P1394" s="340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</row>
    <row r="1395">
      <c r="A1395" s="59">
        <v>1392.0</v>
      </c>
      <c r="B1395" s="225">
        <v>46122.0</v>
      </c>
      <c r="C1395" s="26">
        <v>128.0</v>
      </c>
      <c r="D1395" s="28" t="s">
        <v>39</v>
      </c>
      <c r="E1395" s="28" t="s">
        <v>40</v>
      </c>
      <c r="F1395" s="28" t="s">
        <v>46</v>
      </c>
      <c r="G1395" s="28" t="s">
        <v>46</v>
      </c>
      <c r="H1395" s="28" t="s">
        <v>207</v>
      </c>
      <c r="I1395" s="422" t="s">
        <v>2697</v>
      </c>
      <c r="J1395" s="245" t="s">
        <v>2698</v>
      </c>
      <c r="K1395" s="451">
        <v>46144.0</v>
      </c>
      <c r="L1395" s="28" t="s">
        <v>50</v>
      </c>
      <c r="M1395" s="226"/>
      <c r="N1395" s="403" t="s">
        <v>287</v>
      </c>
      <c r="O1395" s="36" t="s">
        <v>2688</v>
      </c>
      <c r="P1395" s="340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</row>
    <row r="1396">
      <c r="A1396" s="23">
        <v>1393.0</v>
      </c>
      <c r="B1396" s="225">
        <v>46122.0</v>
      </c>
      <c r="C1396" s="26">
        <v>128.0</v>
      </c>
      <c r="D1396" s="28" t="s">
        <v>39</v>
      </c>
      <c r="E1396" s="28" t="s">
        <v>40</v>
      </c>
      <c r="F1396" s="28" t="s">
        <v>46</v>
      </c>
      <c r="G1396" s="28" t="s">
        <v>46</v>
      </c>
      <c r="H1396" s="28" t="s">
        <v>98</v>
      </c>
      <c r="I1396" s="422" t="s">
        <v>2699</v>
      </c>
      <c r="J1396" s="245" t="s">
        <v>2700</v>
      </c>
      <c r="K1396" s="451">
        <v>46144.0</v>
      </c>
      <c r="L1396" s="28" t="s">
        <v>50</v>
      </c>
      <c r="M1396" s="226"/>
      <c r="N1396" s="403" t="s">
        <v>287</v>
      </c>
      <c r="O1396" s="36" t="s">
        <v>2688</v>
      </c>
      <c r="P1396" s="340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</row>
    <row r="1397">
      <c r="A1397" s="23">
        <v>1394.0</v>
      </c>
      <c r="B1397" s="225">
        <v>46127.0</v>
      </c>
      <c r="C1397" s="26">
        <v>129.0</v>
      </c>
      <c r="D1397" s="28" t="s">
        <v>39</v>
      </c>
      <c r="E1397" s="28" t="s">
        <v>40</v>
      </c>
      <c r="F1397" s="28" t="s">
        <v>46</v>
      </c>
      <c r="G1397" s="28" t="s">
        <v>46</v>
      </c>
      <c r="H1397" s="28" t="s">
        <v>207</v>
      </c>
      <c r="I1397" s="428" t="s">
        <v>2701</v>
      </c>
      <c r="J1397" s="459" t="s">
        <v>2702</v>
      </c>
      <c r="K1397" s="260">
        <v>46142.0</v>
      </c>
      <c r="L1397" s="28" t="s">
        <v>50</v>
      </c>
      <c r="M1397" s="226"/>
      <c r="N1397" s="403" t="s">
        <v>273</v>
      </c>
      <c r="O1397" s="36" t="s">
        <v>2273</v>
      </c>
      <c r="P1397" s="340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</row>
    <row r="1398">
      <c r="A1398" s="23">
        <v>1395.0</v>
      </c>
      <c r="B1398" s="225">
        <v>46127.0</v>
      </c>
      <c r="C1398" s="26">
        <v>129.0</v>
      </c>
      <c r="D1398" s="28" t="s">
        <v>39</v>
      </c>
      <c r="E1398" s="28" t="s">
        <v>40</v>
      </c>
      <c r="F1398" s="28" t="s">
        <v>46</v>
      </c>
      <c r="G1398" s="28" t="s">
        <v>46</v>
      </c>
      <c r="H1398" s="28" t="s">
        <v>87</v>
      </c>
      <c r="I1398" s="422" t="s">
        <v>2703</v>
      </c>
      <c r="J1398" s="452" t="s">
        <v>2704</v>
      </c>
      <c r="K1398" s="260">
        <v>46142.0</v>
      </c>
      <c r="L1398" s="28" t="s">
        <v>50</v>
      </c>
      <c r="M1398" s="226"/>
      <c r="N1398" s="403" t="s">
        <v>273</v>
      </c>
      <c r="O1398" s="36" t="s">
        <v>2273</v>
      </c>
      <c r="P1398" s="340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</row>
    <row r="1399">
      <c r="A1399" s="23">
        <v>1396.0</v>
      </c>
      <c r="B1399" s="225">
        <v>46127.0</v>
      </c>
      <c r="C1399" s="26">
        <v>129.0</v>
      </c>
      <c r="D1399" s="28" t="s">
        <v>39</v>
      </c>
      <c r="E1399" s="28" t="s">
        <v>40</v>
      </c>
      <c r="F1399" s="28" t="s">
        <v>46</v>
      </c>
      <c r="G1399" s="28" t="s">
        <v>46</v>
      </c>
      <c r="H1399" s="28" t="s">
        <v>81</v>
      </c>
      <c r="I1399" s="422" t="s">
        <v>2705</v>
      </c>
      <c r="J1399" s="452" t="s">
        <v>2706</v>
      </c>
      <c r="K1399" s="260">
        <v>46142.0</v>
      </c>
      <c r="L1399" s="28" t="s">
        <v>50</v>
      </c>
      <c r="M1399" s="226"/>
      <c r="N1399" s="403" t="s">
        <v>273</v>
      </c>
      <c r="O1399" s="36" t="s">
        <v>2273</v>
      </c>
      <c r="P1399" s="340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</row>
    <row r="1400">
      <c r="A1400" s="59">
        <v>1397.0</v>
      </c>
      <c r="B1400" s="225">
        <v>46127.0</v>
      </c>
      <c r="C1400" s="26">
        <v>129.0</v>
      </c>
      <c r="D1400" s="28" t="s">
        <v>39</v>
      </c>
      <c r="E1400" s="28" t="s">
        <v>40</v>
      </c>
      <c r="F1400" s="28" t="s">
        <v>46</v>
      </c>
      <c r="G1400" s="28" t="s">
        <v>46</v>
      </c>
      <c r="H1400" s="28" t="s">
        <v>87</v>
      </c>
      <c r="I1400" s="422" t="s">
        <v>2707</v>
      </c>
      <c r="J1400" s="459" t="s">
        <v>2708</v>
      </c>
      <c r="K1400" s="260">
        <v>46142.0</v>
      </c>
      <c r="L1400" s="28" t="s">
        <v>50</v>
      </c>
      <c r="M1400" s="226"/>
      <c r="N1400" s="403" t="s">
        <v>273</v>
      </c>
      <c r="O1400" s="36" t="s">
        <v>2273</v>
      </c>
      <c r="P1400" s="340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</row>
    <row r="1401">
      <c r="A1401" s="23">
        <v>1398.0</v>
      </c>
      <c r="B1401" s="225">
        <v>46127.0</v>
      </c>
      <c r="C1401" s="26">
        <v>129.0</v>
      </c>
      <c r="D1401" s="28" t="s">
        <v>39</v>
      </c>
      <c r="E1401" s="28" t="s">
        <v>40</v>
      </c>
      <c r="F1401" s="28" t="s">
        <v>46</v>
      </c>
      <c r="G1401" s="28" t="s">
        <v>46</v>
      </c>
      <c r="H1401" s="28" t="s">
        <v>87</v>
      </c>
      <c r="I1401" s="422" t="s">
        <v>2709</v>
      </c>
      <c r="J1401" s="245" t="s">
        <v>2249</v>
      </c>
      <c r="K1401" s="260">
        <v>46142.0</v>
      </c>
      <c r="L1401" s="28" t="s">
        <v>50</v>
      </c>
      <c r="M1401" s="226"/>
      <c r="N1401" s="403" t="s">
        <v>273</v>
      </c>
      <c r="O1401" s="36" t="s">
        <v>2273</v>
      </c>
      <c r="P1401" s="340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</row>
    <row r="1402">
      <c r="A1402" s="23">
        <v>1399.0</v>
      </c>
      <c r="B1402" s="225">
        <v>46127.0</v>
      </c>
      <c r="C1402" s="26">
        <v>129.0</v>
      </c>
      <c r="D1402" s="28" t="s">
        <v>39</v>
      </c>
      <c r="E1402" s="28" t="s">
        <v>40</v>
      </c>
      <c r="F1402" s="28" t="s">
        <v>46</v>
      </c>
      <c r="G1402" s="28" t="s">
        <v>46</v>
      </c>
      <c r="H1402" s="28" t="s">
        <v>87</v>
      </c>
      <c r="I1402" s="422" t="s">
        <v>2710</v>
      </c>
      <c r="J1402" s="245" t="s">
        <v>2711</v>
      </c>
      <c r="K1402" s="260">
        <v>46142.0</v>
      </c>
      <c r="L1402" s="28" t="s">
        <v>50</v>
      </c>
      <c r="M1402" s="226"/>
      <c r="N1402" s="403" t="s">
        <v>273</v>
      </c>
      <c r="O1402" s="36" t="s">
        <v>2273</v>
      </c>
      <c r="P1402" s="340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</row>
    <row r="1403">
      <c r="A1403" s="23">
        <v>1400.0</v>
      </c>
      <c r="B1403" s="225">
        <v>46127.0</v>
      </c>
      <c r="C1403" s="26">
        <v>129.0</v>
      </c>
      <c r="D1403" s="28" t="s">
        <v>39</v>
      </c>
      <c r="E1403" s="28" t="s">
        <v>40</v>
      </c>
      <c r="F1403" s="28" t="s">
        <v>46</v>
      </c>
      <c r="G1403" s="28" t="s">
        <v>46</v>
      </c>
      <c r="H1403" s="28" t="s">
        <v>81</v>
      </c>
      <c r="I1403" s="422" t="s">
        <v>2712</v>
      </c>
      <c r="J1403" s="245" t="s">
        <v>2713</v>
      </c>
      <c r="K1403" s="260">
        <v>46142.0</v>
      </c>
      <c r="L1403" s="28" t="s">
        <v>76</v>
      </c>
      <c r="M1403" s="226"/>
      <c r="N1403" s="403" t="s">
        <v>273</v>
      </c>
      <c r="O1403" s="36" t="s">
        <v>2273</v>
      </c>
      <c r="P1403" s="340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</row>
    <row r="1404">
      <c r="A1404" s="23">
        <v>1401.0</v>
      </c>
      <c r="B1404" s="225">
        <v>46127.0</v>
      </c>
      <c r="C1404" s="26">
        <v>129.0</v>
      </c>
      <c r="D1404" s="28" t="s">
        <v>39</v>
      </c>
      <c r="E1404" s="28" t="s">
        <v>40</v>
      </c>
      <c r="F1404" s="28" t="s">
        <v>46</v>
      </c>
      <c r="G1404" s="28" t="s">
        <v>46</v>
      </c>
      <c r="H1404" s="28" t="s">
        <v>207</v>
      </c>
      <c r="I1404" s="422" t="s">
        <v>2714</v>
      </c>
      <c r="J1404" s="245" t="s">
        <v>2715</v>
      </c>
      <c r="K1404" s="260">
        <v>46142.0</v>
      </c>
      <c r="L1404" s="28" t="s">
        <v>50</v>
      </c>
      <c r="M1404" s="226"/>
      <c r="N1404" s="403" t="s">
        <v>273</v>
      </c>
      <c r="O1404" s="36" t="s">
        <v>2273</v>
      </c>
      <c r="P1404" s="340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</row>
    <row r="1405">
      <c r="A1405" s="59">
        <v>1402.0</v>
      </c>
      <c r="B1405" s="225">
        <v>46127.0</v>
      </c>
      <c r="C1405" s="26">
        <v>129.0</v>
      </c>
      <c r="D1405" s="28" t="s">
        <v>39</v>
      </c>
      <c r="E1405" s="28" t="s">
        <v>40</v>
      </c>
      <c r="F1405" s="28" t="s">
        <v>46</v>
      </c>
      <c r="G1405" s="28" t="s">
        <v>46</v>
      </c>
      <c r="H1405" s="28" t="s">
        <v>207</v>
      </c>
      <c r="I1405" s="422" t="s">
        <v>2588</v>
      </c>
      <c r="J1405" s="245" t="s">
        <v>2716</v>
      </c>
      <c r="K1405" s="260">
        <v>46142.0</v>
      </c>
      <c r="L1405" s="28" t="s">
        <v>50</v>
      </c>
      <c r="M1405" s="226"/>
      <c r="N1405" s="403" t="s">
        <v>273</v>
      </c>
      <c r="O1405" s="36" t="s">
        <v>2273</v>
      </c>
      <c r="P1405" s="340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</row>
    <row r="1406">
      <c r="A1406" s="23">
        <v>1403.0</v>
      </c>
      <c r="B1406" s="225">
        <v>46127.0</v>
      </c>
      <c r="C1406" s="26">
        <v>129.0</v>
      </c>
      <c r="D1406" s="28" t="s">
        <v>39</v>
      </c>
      <c r="E1406" s="28" t="s">
        <v>40</v>
      </c>
      <c r="F1406" s="28" t="s">
        <v>46</v>
      </c>
      <c r="G1406" s="28" t="s">
        <v>46</v>
      </c>
      <c r="H1406" s="28" t="s">
        <v>207</v>
      </c>
      <c r="I1406" s="422" t="s">
        <v>2717</v>
      </c>
      <c r="J1406" s="245" t="s">
        <v>2718</v>
      </c>
      <c r="K1406" s="260">
        <v>46142.0</v>
      </c>
      <c r="L1406" s="28" t="s">
        <v>50</v>
      </c>
      <c r="M1406" s="226"/>
      <c r="N1406" s="403" t="s">
        <v>273</v>
      </c>
      <c r="O1406" s="36" t="s">
        <v>2273</v>
      </c>
      <c r="P1406" s="340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</row>
    <row r="1407">
      <c r="A1407" s="23">
        <v>1404.0</v>
      </c>
      <c r="B1407" s="225">
        <v>46127.0</v>
      </c>
      <c r="C1407" s="26">
        <v>129.0</v>
      </c>
      <c r="D1407" s="28" t="s">
        <v>39</v>
      </c>
      <c r="E1407" s="28" t="s">
        <v>40</v>
      </c>
      <c r="F1407" s="28" t="s">
        <v>46</v>
      </c>
      <c r="G1407" s="28" t="s">
        <v>46</v>
      </c>
      <c r="H1407" s="28" t="s">
        <v>87</v>
      </c>
      <c r="I1407" s="421" t="s">
        <v>2719</v>
      </c>
      <c r="J1407" s="459" t="s">
        <v>2720</v>
      </c>
      <c r="K1407" s="260">
        <v>46142.0</v>
      </c>
      <c r="L1407" s="28" t="s">
        <v>50</v>
      </c>
      <c r="M1407" s="226"/>
      <c r="N1407" s="403" t="s">
        <v>273</v>
      </c>
      <c r="O1407" s="36" t="s">
        <v>2273</v>
      </c>
      <c r="P1407" s="340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</row>
    <row r="1408">
      <c r="A1408" s="23">
        <v>1405.0</v>
      </c>
      <c r="B1408" s="225">
        <v>46127.0</v>
      </c>
      <c r="C1408" s="26">
        <v>129.0</v>
      </c>
      <c r="D1408" s="28" t="s">
        <v>39</v>
      </c>
      <c r="E1408" s="28" t="s">
        <v>40</v>
      </c>
      <c r="F1408" s="28" t="s">
        <v>46</v>
      </c>
      <c r="G1408" s="28" t="s">
        <v>46</v>
      </c>
      <c r="H1408" s="28" t="s">
        <v>207</v>
      </c>
      <c r="I1408" s="428" t="s">
        <v>2701</v>
      </c>
      <c r="J1408" s="459" t="s">
        <v>2721</v>
      </c>
      <c r="K1408" s="260">
        <v>46142.0</v>
      </c>
      <c r="L1408" s="28" t="s">
        <v>50</v>
      </c>
      <c r="M1408" s="226"/>
      <c r="N1408" s="403" t="s">
        <v>273</v>
      </c>
      <c r="O1408" s="36" t="s">
        <v>2273</v>
      </c>
      <c r="P1408" s="340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</row>
    <row r="1409">
      <c r="A1409" s="23">
        <v>1406.0</v>
      </c>
      <c r="B1409" s="225">
        <v>46127.0</v>
      </c>
      <c r="C1409" s="26">
        <v>129.0</v>
      </c>
      <c r="D1409" s="28" t="s">
        <v>39</v>
      </c>
      <c r="E1409" s="28" t="s">
        <v>40</v>
      </c>
      <c r="F1409" s="28" t="s">
        <v>46</v>
      </c>
      <c r="G1409" s="28" t="s">
        <v>46</v>
      </c>
      <c r="H1409" s="28" t="s">
        <v>81</v>
      </c>
      <c r="I1409" s="422" t="s">
        <v>2712</v>
      </c>
      <c r="J1409" s="452" t="s">
        <v>2713</v>
      </c>
      <c r="K1409" s="260">
        <v>46142.0</v>
      </c>
      <c r="L1409" s="28" t="s">
        <v>50</v>
      </c>
      <c r="M1409" s="226"/>
      <c r="N1409" s="403" t="s">
        <v>273</v>
      </c>
      <c r="O1409" s="36" t="s">
        <v>2273</v>
      </c>
      <c r="P1409" s="4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</row>
    <row r="1410">
      <c r="A1410" s="59">
        <v>1407.0</v>
      </c>
      <c r="B1410" s="225">
        <v>46127.0</v>
      </c>
      <c r="C1410" s="26">
        <v>129.0</v>
      </c>
      <c r="D1410" s="28" t="s">
        <v>39</v>
      </c>
      <c r="E1410" s="28" t="s">
        <v>40</v>
      </c>
      <c r="F1410" s="28" t="s">
        <v>46</v>
      </c>
      <c r="G1410" s="28" t="s">
        <v>46</v>
      </c>
      <c r="H1410" s="28" t="s">
        <v>87</v>
      </c>
      <c r="I1410" s="421" t="s">
        <v>2722</v>
      </c>
      <c r="J1410" s="459" t="s">
        <v>2723</v>
      </c>
      <c r="K1410" s="260">
        <v>46142.0</v>
      </c>
      <c r="L1410" s="28" t="s">
        <v>50</v>
      </c>
      <c r="M1410" s="226"/>
      <c r="N1410" s="403" t="s">
        <v>273</v>
      </c>
      <c r="O1410" s="36" t="s">
        <v>2273</v>
      </c>
      <c r="P1410" s="4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</row>
    <row r="1411">
      <c r="A1411" s="23">
        <v>1408.0</v>
      </c>
      <c r="B1411" s="225">
        <v>46127.0</v>
      </c>
      <c r="C1411" s="26">
        <v>129.0</v>
      </c>
      <c r="D1411" s="28" t="s">
        <v>39</v>
      </c>
      <c r="E1411" s="28" t="s">
        <v>40</v>
      </c>
      <c r="F1411" s="28" t="s">
        <v>46</v>
      </c>
      <c r="G1411" s="28" t="s">
        <v>46</v>
      </c>
      <c r="H1411" s="28" t="s">
        <v>75</v>
      </c>
      <c r="I1411" s="421" t="s">
        <v>866</v>
      </c>
      <c r="J1411" s="459" t="s">
        <v>2724</v>
      </c>
      <c r="K1411" s="260">
        <v>46142.0</v>
      </c>
      <c r="L1411" s="28" t="s">
        <v>76</v>
      </c>
      <c r="M1411" s="226"/>
      <c r="N1411" s="403" t="s">
        <v>273</v>
      </c>
      <c r="O1411" s="36" t="s">
        <v>2273</v>
      </c>
      <c r="P1411" s="4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</row>
    <row r="1412">
      <c r="A1412" s="23">
        <v>1409.0</v>
      </c>
      <c r="B1412" s="225">
        <v>46127.0</v>
      </c>
      <c r="C1412" s="26">
        <v>129.0</v>
      </c>
      <c r="D1412" s="28" t="s">
        <v>39</v>
      </c>
      <c r="E1412" s="28" t="s">
        <v>40</v>
      </c>
      <c r="F1412" s="28" t="s">
        <v>46</v>
      </c>
      <c r="G1412" s="28" t="s">
        <v>46</v>
      </c>
      <c r="H1412" s="28" t="s">
        <v>207</v>
      </c>
      <c r="I1412" s="422" t="s">
        <v>2714</v>
      </c>
      <c r="J1412" s="459" t="s">
        <v>2725</v>
      </c>
      <c r="K1412" s="260">
        <v>46142.0</v>
      </c>
      <c r="L1412" s="28" t="s">
        <v>50</v>
      </c>
      <c r="M1412" s="226"/>
      <c r="N1412" s="403" t="s">
        <v>273</v>
      </c>
      <c r="O1412" s="36" t="s">
        <v>2273</v>
      </c>
      <c r="P1412" s="4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</row>
    <row r="1413">
      <c r="A1413" s="23">
        <v>1410.0</v>
      </c>
      <c r="B1413" s="225">
        <v>46127.0</v>
      </c>
      <c r="C1413" s="26">
        <v>129.0</v>
      </c>
      <c r="D1413" s="28" t="s">
        <v>39</v>
      </c>
      <c r="E1413" s="28" t="s">
        <v>40</v>
      </c>
      <c r="F1413" s="28" t="s">
        <v>46</v>
      </c>
      <c r="G1413" s="28" t="s">
        <v>46</v>
      </c>
      <c r="H1413" s="28" t="s">
        <v>87</v>
      </c>
      <c r="I1413" s="422" t="s">
        <v>2709</v>
      </c>
      <c r="J1413" s="36" t="s">
        <v>2726</v>
      </c>
      <c r="K1413" s="260">
        <v>46142.0</v>
      </c>
      <c r="L1413" s="28" t="s">
        <v>50</v>
      </c>
      <c r="M1413" s="226"/>
      <c r="N1413" s="403" t="s">
        <v>273</v>
      </c>
      <c r="O1413" s="36" t="s">
        <v>2273</v>
      </c>
      <c r="P1413" s="4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</row>
    <row r="1414">
      <c r="A1414" s="23">
        <v>1411.0</v>
      </c>
      <c r="B1414" s="225">
        <v>46127.0</v>
      </c>
      <c r="C1414" s="26">
        <v>129.0</v>
      </c>
      <c r="D1414" s="28" t="s">
        <v>39</v>
      </c>
      <c r="E1414" s="28" t="s">
        <v>40</v>
      </c>
      <c r="F1414" s="28" t="s">
        <v>46</v>
      </c>
      <c r="G1414" s="28" t="s">
        <v>46</v>
      </c>
      <c r="H1414" s="28" t="s">
        <v>207</v>
      </c>
      <c r="I1414" s="422" t="s">
        <v>2717</v>
      </c>
      <c r="J1414" s="245" t="s">
        <v>2727</v>
      </c>
      <c r="K1414" s="260">
        <v>46142.0</v>
      </c>
      <c r="L1414" s="28" t="s">
        <v>50</v>
      </c>
      <c r="M1414" s="226"/>
      <c r="N1414" s="403" t="s">
        <v>273</v>
      </c>
      <c r="O1414" s="36" t="s">
        <v>2273</v>
      </c>
      <c r="P1414" s="4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</row>
    <row r="1415">
      <c r="A1415" s="59">
        <v>1412.0</v>
      </c>
      <c r="B1415" s="225">
        <v>46127.0</v>
      </c>
      <c r="C1415" s="26">
        <v>129.0</v>
      </c>
      <c r="D1415" s="28" t="s">
        <v>39</v>
      </c>
      <c r="E1415" s="28" t="s">
        <v>40</v>
      </c>
      <c r="F1415" s="28" t="s">
        <v>46</v>
      </c>
      <c r="G1415" s="28" t="s">
        <v>46</v>
      </c>
      <c r="H1415" s="28" t="s">
        <v>207</v>
      </c>
      <c r="I1415" s="422" t="s">
        <v>2728</v>
      </c>
      <c r="J1415" s="170" t="s">
        <v>2729</v>
      </c>
      <c r="K1415" s="260">
        <v>46142.0</v>
      </c>
      <c r="L1415" s="28" t="s">
        <v>50</v>
      </c>
      <c r="M1415" s="226"/>
      <c r="N1415" s="403" t="s">
        <v>273</v>
      </c>
      <c r="O1415" s="36" t="s">
        <v>2730</v>
      </c>
      <c r="P1415" s="4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</row>
    <row r="1416">
      <c r="A1416" s="23">
        <v>1413.0</v>
      </c>
      <c r="B1416" s="225">
        <v>46129.0</v>
      </c>
      <c r="C1416" s="26">
        <v>130.0</v>
      </c>
      <c r="D1416" s="28" t="s">
        <v>45</v>
      </c>
      <c r="E1416" s="28" t="s">
        <v>40</v>
      </c>
      <c r="F1416" s="28" t="s">
        <v>46</v>
      </c>
      <c r="G1416" s="28" t="s">
        <v>46</v>
      </c>
      <c r="H1416" s="28" t="s">
        <v>194</v>
      </c>
      <c r="I1416" s="421" t="s">
        <v>2731</v>
      </c>
      <c r="J1416" s="245" t="s">
        <v>2732</v>
      </c>
      <c r="K1416" s="245" t="s">
        <v>2733</v>
      </c>
      <c r="L1416" s="28" t="s">
        <v>50</v>
      </c>
      <c r="M1416" s="226"/>
      <c r="N1416" s="403" t="s">
        <v>287</v>
      </c>
      <c r="O1416" s="36" t="s">
        <v>425</v>
      </c>
      <c r="P1416" s="340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</row>
    <row r="1417">
      <c r="A1417" s="23">
        <v>1414.0</v>
      </c>
      <c r="B1417" s="225">
        <v>46129.0</v>
      </c>
      <c r="C1417" s="26">
        <v>130.0</v>
      </c>
      <c r="D1417" s="28" t="s">
        <v>45</v>
      </c>
      <c r="E1417" s="28" t="s">
        <v>40</v>
      </c>
      <c r="F1417" s="28" t="s">
        <v>46</v>
      </c>
      <c r="G1417" s="28" t="s">
        <v>46</v>
      </c>
      <c r="H1417" s="28" t="s">
        <v>194</v>
      </c>
      <c r="I1417" s="421" t="s">
        <v>2734</v>
      </c>
      <c r="J1417" s="245" t="s">
        <v>2735</v>
      </c>
      <c r="K1417" s="460">
        <v>46129.0</v>
      </c>
      <c r="L1417" s="28" t="s">
        <v>50</v>
      </c>
      <c r="M1417" s="226"/>
      <c r="N1417" s="403" t="s">
        <v>287</v>
      </c>
      <c r="O1417" s="36" t="s">
        <v>425</v>
      </c>
      <c r="P1417" s="340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</row>
    <row r="1418">
      <c r="A1418" s="23">
        <v>1415.0</v>
      </c>
      <c r="B1418" s="225">
        <v>46129.0</v>
      </c>
      <c r="C1418" s="26">
        <v>130.0</v>
      </c>
      <c r="D1418" s="28" t="s">
        <v>45</v>
      </c>
      <c r="E1418" s="28" t="s">
        <v>40</v>
      </c>
      <c r="F1418" s="28" t="s">
        <v>46</v>
      </c>
      <c r="G1418" s="28" t="s">
        <v>46</v>
      </c>
      <c r="H1418" s="28" t="s">
        <v>194</v>
      </c>
      <c r="I1418" s="421" t="s">
        <v>2736</v>
      </c>
      <c r="J1418" s="170" t="s">
        <v>2443</v>
      </c>
      <c r="K1418" s="460">
        <v>46129.0</v>
      </c>
      <c r="L1418" s="28" t="s">
        <v>50</v>
      </c>
      <c r="M1418" s="226"/>
      <c r="N1418" s="403" t="s">
        <v>287</v>
      </c>
      <c r="O1418" s="36" t="s">
        <v>425</v>
      </c>
      <c r="P1418" s="340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</row>
    <row r="1419">
      <c r="A1419" s="23">
        <v>1416.0</v>
      </c>
      <c r="B1419" s="225">
        <v>46129.0</v>
      </c>
      <c r="C1419" s="26">
        <v>130.0</v>
      </c>
      <c r="D1419" s="28" t="s">
        <v>45</v>
      </c>
      <c r="E1419" s="28" t="s">
        <v>40</v>
      </c>
      <c r="F1419" s="28" t="s">
        <v>46</v>
      </c>
      <c r="G1419" s="28" t="s">
        <v>46</v>
      </c>
      <c r="H1419" s="28" t="s">
        <v>194</v>
      </c>
      <c r="I1419" s="421" t="s">
        <v>2737</v>
      </c>
      <c r="J1419" s="245" t="s">
        <v>2738</v>
      </c>
      <c r="K1419" s="245" t="s">
        <v>2733</v>
      </c>
      <c r="L1419" s="28" t="s">
        <v>50</v>
      </c>
      <c r="M1419" s="226"/>
      <c r="N1419" s="403" t="s">
        <v>287</v>
      </c>
      <c r="O1419" s="36" t="s">
        <v>425</v>
      </c>
      <c r="P1419" s="340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</row>
    <row r="1420">
      <c r="A1420" s="59">
        <v>1417.0</v>
      </c>
      <c r="B1420" s="225">
        <v>46129.0</v>
      </c>
      <c r="C1420" s="26">
        <v>130.0</v>
      </c>
      <c r="D1420" s="28" t="s">
        <v>45</v>
      </c>
      <c r="E1420" s="28" t="s">
        <v>40</v>
      </c>
      <c r="F1420" s="28" t="s">
        <v>46</v>
      </c>
      <c r="G1420" s="28" t="s">
        <v>46</v>
      </c>
      <c r="H1420" s="28" t="s">
        <v>194</v>
      </c>
      <c r="I1420" s="421" t="s">
        <v>2739</v>
      </c>
      <c r="J1420" s="245" t="s">
        <v>2740</v>
      </c>
      <c r="K1420" s="245" t="s">
        <v>2733</v>
      </c>
      <c r="L1420" s="28" t="s">
        <v>50</v>
      </c>
      <c r="M1420" s="226"/>
      <c r="N1420" s="403" t="s">
        <v>287</v>
      </c>
      <c r="O1420" s="36" t="s">
        <v>425</v>
      </c>
      <c r="P1420" s="340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</row>
    <row r="1421">
      <c r="A1421" s="23">
        <v>1418.0</v>
      </c>
      <c r="B1421" s="440">
        <v>46118.0</v>
      </c>
      <c r="C1421" s="26">
        <v>131.0</v>
      </c>
      <c r="D1421" s="28" t="s">
        <v>45</v>
      </c>
      <c r="E1421" s="28" t="s">
        <v>94</v>
      </c>
      <c r="F1421" s="28" t="s">
        <v>2741</v>
      </c>
      <c r="G1421" s="28" t="s">
        <v>2741</v>
      </c>
      <c r="H1421" s="28" t="s">
        <v>98</v>
      </c>
      <c r="I1421" s="422" t="s">
        <v>1263</v>
      </c>
      <c r="J1421" s="245" t="s">
        <v>1264</v>
      </c>
      <c r="K1421" s="348" t="s">
        <v>2640</v>
      </c>
      <c r="L1421" s="28" t="s">
        <v>50</v>
      </c>
      <c r="M1421" s="226"/>
      <c r="N1421" s="33" t="s">
        <v>284</v>
      </c>
      <c r="O1421" s="449" t="s">
        <v>1574</v>
      </c>
      <c r="P1421" s="340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</row>
    <row r="1422">
      <c r="A1422" s="23">
        <v>1419.0</v>
      </c>
      <c r="B1422" s="440">
        <v>46118.0</v>
      </c>
      <c r="C1422" s="26">
        <v>131.0</v>
      </c>
      <c r="D1422" s="28" t="s">
        <v>45</v>
      </c>
      <c r="E1422" s="28" t="s">
        <v>94</v>
      </c>
      <c r="F1422" s="28" t="s">
        <v>2741</v>
      </c>
      <c r="G1422" s="28" t="s">
        <v>2741</v>
      </c>
      <c r="H1422" s="28" t="s">
        <v>207</v>
      </c>
      <c r="I1422" s="422" t="s">
        <v>491</v>
      </c>
      <c r="J1422" s="245" t="s">
        <v>492</v>
      </c>
      <c r="K1422" s="348" t="s">
        <v>2640</v>
      </c>
      <c r="L1422" s="28" t="s">
        <v>50</v>
      </c>
      <c r="M1422" s="226"/>
      <c r="N1422" s="33" t="s">
        <v>284</v>
      </c>
      <c r="O1422" s="449" t="s">
        <v>1574</v>
      </c>
      <c r="P1422" s="340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</row>
    <row r="1423">
      <c r="A1423" s="23">
        <v>1420.0</v>
      </c>
      <c r="B1423" s="440">
        <v>46118.0</v>
      </c>
      <c r="C1423" s="26">
        <v>131.0</v>
      </c>
      <c r="D1423" s="28" t="s">
        <v>45</v>
      </c>
      <c r="E1423" s="28" t="s">
        <v>94</v>
      </c>
      <c r="F1423" s="28" t="s">
        <v>2741</v>
      </c>
      <c r="G1423" s="28" t="s">
        <v>2741</v>
      </c>
      <c r="H1423" s="28" t="s">
        <v>207</v>
      </c>
      <c r="I1423" s="422" t="s">
        <v>2742</v>
      </c>
      <c r="J1423" s="245" t="s">
        <v>1920</v>
      </c>
      <c r="K1423" s="348" t="s">
        <v>2640</v>
      </c>
      <c r="L1423" s="28" t="s">
        <v>50</v>
      </c>
      <c r="M1423" s="226"/>
      <c r="N1423" s="33" t="s">
        <v>284</v>
      </c>
      <c r="O1423" s="449" t="s">
        <v>1574</v>
      </c>
      <c r="P1423" s="340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</row>
    <row r="1424">
      <c r="A1424" s="23">
        <v>1421.0</v>
      </c>
      <c r="B1424" s="440">
        <v>46118.0</v>
      </c>
      <c r="C1424" s="26">
        <v>131.0</v>
      </c>
      <c r="D1424" s="28" t="s">
        <v>45</v>
      </c>
      <c r="E1424" s="28" t="s">
        <v>94</v>
      </c>
      <c r="F1424" s="28" t="s">
        <v>2741</v>
      </c>
      <c r="G1424" s="28" t="s">
        <v>2741</v>
      </c>
      <c r="H1424" s="28" t="s">
        <v>207</v>
      </c>
      <c r="I1424" s="421" t="s">
        <v>2743</v>
      </c>
      <c r="J1424" s="245" t="s">
        <v>546</v>
      </c>
      <c r="K1424" s="348" t="s">
        <v>2640</v>
      </c>
      <c r="L1424" s="28" t="s">
        <v>50</v>
      </c>
      <c r="M1424" s="226"/>
      <c r="N1424" s="33" t="s">
        <v>284</v>
      </c>
      <c r="O1424" s="449" t="s">
        <v>1574</v>
      </c>
      <c r="P1424" s="340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</row>
    <row r="1425">
      <c r="A1425" s="59">
        <v>1422.0</v>
      </c>
      <c r="B1425" s="440">
        <v>46118.0</v>
      </c>
      <c r="C1425" s="26">
        <v>131.0</v>
      </c>
      <c r="D1425" s="28" t="s">
        <v>45</v>
      </c>
      <c r="E1425" s="28" t="s">
        <v>94</v>
      </c>
      <c r="F1425" s="28" t="s">
        <v>2741</v>
      </c>
      <c r="G1425" s="28" t="s">
        <v>2741</v>
      </c>
      <c r="H1425" s="28" t="s">
        <v>233</v>
      </c>
      <c r="I1425" s="448" t="s">
        <v>2642</v>
      </c>
      <c r="J1425" s="170" t="s">
        <v>2643</v>
      </c>
      <c r="K1425" s="348" t="s">
        <v>2640</v>
      </c>
      <c r="L1425" s="28" t="s">
        <v>50</v>
      </c>
      <c r="M1425" s="226"/>
      <c r="N1425" s="33" t="s">
        <v>284</v>
      </c>
      <c r="O1425" s="449" t="s">
        <v>1574</v>
      </c>
      <c r="P1425" s="340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</row>
    <row r="1426">
      <c r="A1426" s="23">
        <v>1423.0</v>
      </c>
      <c r="B1426" s="440">
        <v>46118.0</v>
      </c>
      <c r="C1426" s="26">
        <v>131.0</v>
      </c>
      <c r="D1426" s="28" t="s">
        <v>45</v>
      </c>
      <c r="E1426" s="28" t="s">
        <v>94</v>
      </c>
      <c r="F1426" s="28" t="s">
        <v>2741</v>
      </c>
      <c r="G1426" s="28" t="s">
        <v>2741</v>
      </c>
      <c r="H1426" s="28" t="s">
        <v>194</v>
      </c>
      <c r="I1426" s="422" t="s">
        <v>2235</v>
      </c>
      <c r="J1426" s="170" t="s">
        <v>2659</v>
      </c>
      <c r="K1426" s="348" t="s">
        <v>2640</v>
      </c>
      <c r="L1426" s="28" t="s">
        <v>50</v>
      </c>
      <c r="M1426" s="226"/>
      <c r="N1426" s="33" t="s">
        <v>284</v>
      </c>
      <c r="O1426" s="449" t="s">
        <v>1574</v>
      </c>
      <c r="P1426" s="340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</row>
    <row r="1427">
      <c r="A1427" s="23">
        <v>1424.0</v>
      </c>
      <c r="B1427" s="440">
        <v>46118.0</v>
      </c>
      <c r="C1427" s="26">
        <v>131.0</v>
      </c>
      <c r="D1427" s="28" t="s">
        <v>45</v>
      </c>
      <c r="E1427" s="28" t="s">
        <v>94</v>
      </c>
      <c r="F1427" s="28" t="s">
        <v>2741</v>
      </c>
      <c r="G1427" s="28" t="s">
        <v>2741</v>
      </c>
      <c r="H1427" s="28" t="s">
        <v>75</v>
      </c>
      <c r="I1427" s="430" t="s">
        <v>1282</v>
      </c>
      <c r="J1427" s="170" t="s">
        <v>1283</v>
      </c>
      <c r="K1427" s="348" t="s">
        <v>2640</v>
      </c>
      <c r="L1427" s="28" t="s">
        <v>50</v>
      </c>
      <c r="M1427" s="226"/>
      <c r="N1427" s="33" t="s">
        <v>284</v>
      </c>
      <c r="O1427" s="449" t="s">
        <v>1574</v>
      </c>
      <c r="P1427" s="340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</row>
    <row r="1428">
      <c r="A1428" s="23">
        <v>1425.0</v>
      </c>
      <c r="B1428" s="440">
        <v>46118.0</v>
      </c>
      <c r="C1428" s="26">
        <v>131.0</v>
      </c>
      <c r="D1428" s="28" t="s">
        <v>45</v>
      </c>
      <c r="E1428" s="28" t="s">
        <v>94</v>
      </c>
      <c r="F1428" s="28" t="s">
        <v>2741</v>
      </c>
      <c r="G1428" s="28" t="s">
        <v>2741</v>
      </c>
      <c r="H1428" s="28" t="s">
        <v>207</v>
      </c>
      <c r="I1428" s="430" t="s">
        <v>2646</v>
      </c>
      <c r="J1428" s="245" t="s">
        <v>1280</v>
      </c>
      <c r="K1428" s="348" t="s">
        <v>2640</v>
      </c>
      <c r="L1428" s="28" t="s">
        <v>50</v>
      </c>
      <c r="M1428" s="226"/>
      <c r="N1428" s="33" t="s">
        <v>284</v>
      </c>
      <c r="O1428" s="449" t="s">
        <v>1574</v>
      </c>
      <c r="P1428" s="340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</row>
    <row r="1429">
      <c r="A1429" s="23">
        <v>1426.0</v>
      </c>
      <c r="B1429" s="440">
        <v>46118.0</v>
      </c>
      <c r="C1429" s="26">
        <v>131.0</v>
      </c>
      <c r="D1429" s="28" t="s">
        <v>45</v>
      </c>
      <c r="E1429" s="28" t="s">
        <v>94</v>
      </c>
      <c r="F1429" s="28" t="s">
        <v>2741</v>
      </c>
      <c r="G1429" s="28" t="s">
        <v>2741</v>
      </c>
      <c r="H1429" s="28" t="s">
        <v>81</v>
      </c>
      <c r="I1429" s="448" t="s">
        <v>2744</v>
      </c>
      <c r="J1429" s="170" t="s">
        <v>2648</v>
      </c>
      <c r="K1429" s="348" t="s">
        <v>2640</v>
      </c>
      <c r="L1429" s="28" t="s">
        <v>50</v>
      </c>
      <c r="M1429" s="226"/>
      <c r="N1429" s="33" t="s">
        <v>284</v>
      </c>
      <c r="O1429" s="449" t="s">
        <v>1574</v>
      </c>
      <c r="P1429" s="340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</row>
    <row r="1430">
      <c r="A1430" s="59">
        <v>1427.0</v>
      </c>
      <c r="B1430" s="440">
        <v>46118.0</v>
      </c>
      <c r="C1430" s="26">
        <v>131.0</v>
      </c>
      <c r="D1430" s="28" t="s">
        <v>45</v>
      </c>
      <c r="E1430" s="28" t="s">
        <v>94</v>
      </c>
      <c r="F1430" s="28" t="s">
        <v>2741</v>
      </c>
      <c r="G1430" s="28" t="s">
        <v>2741</v>
      </c>
      <c r="H1430" s="28" t="s">
        <v>233</v>
      </c>
      <c r="I1430" s="430" t="s">
        <v>2745</v>
      </c>
      <c r="J1430" s="170" t="s">
        <v>1273</v>
      </c>
      <c r="K1430" s="348" t="s">
        <v>2640</v>
      </c>
      <c r="L1430" s="28" t="s">
        <v>50</v>
      </c>
      <c r="M1430" s="226"/>
      <c r="N1430" s="33" t="s">
        <v>284</v>
      </c>
      <c r="O1430" s="449" t="s">
        <v>1574</v>
      </c>
      <c r="P1430" s="340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</row>
    <row r="1431">
      <c r="A1431" s="23">
        <v>1428.0</v>
      </c>
      <c r="B1431" s="440">
        <v>46118.0</v>
      </c>
      <c r="C1431" s="26">
        <v>131.0</v>
      </c>
      <c r="D1431" s="28" t="s">
        <v>45</v>
      </c>
      <c r="E1431" s="28" t="s">
        <v>94</v>
      </c>
      <c r="F1431" s="28" t="s">
        <v>2741</v>
      </c>
      <c r="G1431" s="28" t="s">
        <v>2741</v>
      </c>
      <c r="H1431" s="28" t="s">
        <v>233</v>
      </c>
      <c r="I1431" s="430" t="s">
        <v>2746</v>
      </c>
      <c r="J1431" s="170" t="s">
        <v>1868</v>
      </c>
      <c r="K1431" s="348" t="s">
        <v>2640</v>
      </c>
      <c r="L1431" s="28" t="s">
        <v>50</v>
      </c>
      <c r="M1431" s="226"/>
      <c r="N1431" s="33" t="s">
        <v>284</v>
      </c>
      <c r="O1431" s="449" t="s">
        <v>1574</v>
      </c>
      <c r="P1431" s="340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</row>
    <row r="1432">
      <c r="A1432" s="23">
        <v>1429.0</v>
      </c>
      <c r="B1432" s="440">
        <v>46118.0</v>
      </c>
      <c r="C1432" s="26">
        <v>131.0</v>
      </c>
      <c r="D1432" s="28" t="s">
        <v>45</v>
      </c>
      <c r="E1432" s="28" t="s">
        <v>94</v>
      </c>
      <c r="F1432" s="28" t="s">
        <v>2741</v>
      </c>
      <c r="G1432" s="28" t="s">
        <v>2741</v>
      </c>
      <c r="H1432" s="28" t="s">
        <v>75</v>
      </c>
      <c r="I1432" s="430" t="s">
        <v>2660</v>
      </c>
      <c r="J1432" s="170" t="s">
        <v>1136</v>
      </c>
      <c r="K1432" s="348" t="s">
        <v>2640</v>
      </c>
      <c r="L1432" s="28" t="s">
        <v>50</v>
      </c>
      <c r="M1432" s="226"/>
      <c r="N1432" s="33" t="s">
        <v>284</v>
      </c>
      <c r="O1432" s="449" t="s">
        <v>1574</v>
      </c>
      <c r="P1432" s="4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</row>
    <row r="1433">
      <c r="A1433" s="23">
        <v>1430.0</v>
      </c>
      <c r="B1433" s="440">
        <v>46118.0</v>
      </c>
      <c r="C1433" s="26">
        <v>131.0</v>
      </c>
      <c r="D1433" s="28" t="s">
        <v>45</v>
      </c>
      <c r="E1433" s="28" t="s">
        <v>94</v>
      </c>
      <c r="F1433" s="28" t="s">
        <v>2741</v>
      </c>
      <c r="G1433" s="28" t="s">
        <v>2741</v>
      </c>
      <c r="H1433" s="28" t="s">
        <v>75</v>
      </c>
      <c r="I1433" s="430" t="s">
        <v>2747</v>
      </c>
      <c r="J1433" s="170" t="s">
        <v>930</v>
      </c>
      <c r="K1433" s="348" t="s">
        <v>2640</v>
      </c>
      <c r="L1433" s="28" t="s">
        <v>50</v>
      </c>
      <c r="M1433" s="226"/>
      <c r="N1433" s="33" t="s">
        <v>284</v>
      </c>
      <c r="O1433" s="449" t="s">
        <v>1574</v>
      </c>
      <c r="P1433" s="4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</row>
    <row r="1434">
      <c r="A1434" s="23">
        <v>1431.0</v>
      </c>
      <c r="B1434" s="440">
        <v>46118.0</v>
      </c>
      <c r="C1434" s="26">
        <v>131.0</v>
      </c>
      <c r="D1434" s="28" t="s">
        <v>45</v>
      </c>
      <c r="E1434" s="28" t="s">
        <v>94</v>
      </c>
      <c r="F1434" s="28" t="s">
        <v>2741</v>
      </c>
      <c r="G1434" s="28" t="s">
        <v>2741</v>
      </c>
      <c r="H1434" s="28" t="s">
        <v>207</v>
      </c>
      <c r="I1434" s="430" t="s">
        <v>2748</v>
      </c>
      <c r="J1434" s="245" t="s">
        <v>2668</v>
      </c>
      <c r="K1434" s="348" t="s">
        <v>2640</v>
      </c>
      <c r="L1434" s="28" t="s">
        <v>50</v>
      </c>
      <c r="M1434" s="226"/>
      <c r="N1434" s="33" t="s">
        <v>284</v>
      </c>
      <c r="O1434" s="449" t="s">
        <v>1574</v>
      </c>
      <c r="P1434" s="4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</row>
    <row r="1435">
      <c r="A1435" s="59">
        <v>1432.0</v>
      </c>
      <c r="B1435" s="440">
        <v>46118.0</v>
      </c>
      <c r="C1435" s="26">
        <v>131.0</v>
      </c>
      <c r="D1435" s="28" t="s">
        <v>45</v>
      </c>
      <c r="E1435" s="28" t="s">
        <v>94</v>
      </c>
      <c r="F1435" s="28" t="s">
        <v>2741</v>
      </c>
      <c r="G1435" s="28" t="s">
        <v>2741</v>
      </c>
      <c r="H1435" s="28" t="s">
        <v>43</v>
      </c>
      <c r="I1435" s="430" t="s">
        <v>2749</v>
      </c>
      <c r="J1435" s="170" t="s">
        <v>1852</v>
      </c>
      <c r="K1435" s="348" t="s">
        <v>2640</v>
      </c>
      <c r="L1435" s="28" t="s">
        <v>50</v>
      </c>
      <c r="M1435" s="226"/>
      <c r="N1435" s="33" t="s">
        <v>284</v>
      </c>
      <c r="O1435" s="449" t="s">
        <v>1574</v>
      </c>
      <c r="P1435" s="4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</row>
    <row r="1436">
      <c r="A1436" s="23">
        <v>1433.0</v>
      </c>
      <c r="B1436" s="440">
        <v>46118.0</v>
      </c>
      <c r="C1436" s="26">
        <v>131.0</v>
      </c>
      <c r="D1436" s="28" t="s">
        <v>45</v>
      </c>
      <c r="E1436" s="28" t="s">
        <v>94</v>
      </c>
      <c r="F1436" s="28" t="s">
        <v>2741</v>
      </c>
      <c r="G1436" s="28" t="s">
        <v>2741</v>
      </c>
      <c r="H1436" s="28" t="s">
        <v>139</v>
      </c>
      <c r="I1436" s="430" t="s">
        <v>1494</v>
      </c>
      <c r="J1436" s="170" t="s">
        <v>2652</v>
      </c>
      <c r="K1436" s="348" t="s">
        <v>2640</v>
      </c>
      <c r="L1436" s="28" t="s">
        <v>50</v>
      </c>
      <c r="M1436" s="226"/>
      <c r="N1436" s="33" t="s">
        <v>284</v>
      </c>
      <c r="O1436" s="449" t="s">
        <v>1574</v>
      </c>
      <c r="P1436" s="4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</row>
    <row r="1437">
      <c r="A1437" s="23">
        <v>1434.0</v>
      </c>
      <c r="B1437" s="440">
        <v>46118.0</v>
      </c>
      <c r="C1437" s="26">
        <v>131.0</v>
      </c>
      <c r="D1437" s="28" t="s">
        <v>45</v>
      </c>
      <c r="E1437" s="28" t="s">
        <v>94</v>
      </c>
      <c r="F1437" s="28" t="s">
        <v>2741</v>
      </c>
      <c r="G1437" s="28" t="s">
        <v>2741</v>
      </c>
      <c r="H1437" s="28" t="s">
        <v>87</v>
      </c>
      <c r="I1437" s="430" t="s">
        <v>2672</v>
      </c>
      <c r="J1437" s="245" t="s">
        <v>1597</v>
      </c>
      <c r="K1437" s="348" t="s">
        <v>2640</v>
      </c>
      <c r="L1437" s="28" t="s">
        <v>50</v>
      </c>
      <c r="M1437" s="226"/>
      <c r="N1437" s="33" t="s">
        <v>284</v>
      </c>
      <c r="O1437" s="449" t="s">
        <v>1574</v>
      </c>
      <c r="P1437" s="4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</row>
    <row r="1438">
      <c r="A1438" s="23">
        <v>1435.0</v>
      </c>
      <c r="B1438" s="440">
        <v>46118.0</v>
      </c>
      <c r="C1438" s="26">
        <v>131.0</v>
      </c>
      <c r="D1438" s="28" t="s">
        <v>45</v>
      </c>
      <c r="E1438" s="28" t="s">
        <v>94</v>
      </c>
      <c r="F1438" s="28" t="s">
        <v>2741</v>
      </c>
      <c r="G1438" s="28" t="s">
        <v>2741</v>
      </c>
      <c r="H1438" s="28" t="s">
        <v>87</v>
      </c>
      <c r="I1438" s="448" t="s">
        <v>1924</v>
      </c>
      <c r="J1438" s="245" t="s">
        <v>1925</v>
      </c>
      <c r="K1438" s="348" t="s">
        <v>2640</v>
      </c>
      <c r="L1438" s="28" t="s">
        <v>50</v>
      </c>
      <c r="M1438" s="226"/>
      <c r="N1438" s="33" t="s">
        <v>284</v>
      </c>
      <c r="O1438" s="449" t="s">
        <v>1574</v>
      </c>
      <c r="P1438" s="4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</row>
    <row r="1439">
      <c r="A1439" s="23">
        <v>1436.0</v>
      </c>
      <c r="B1439" s="440">
        <v>46118.0</v>
      </c>
      <c r="C1439" s="26">
        <v>131.0</v>
      </c>
      <c r="D1439" s="28" t="s">
        <v>45</v>
      </c>
      <c r="E1439" s="28" t="s">
        <v>94</v>
      </c>
      <c r="F1439" s="28" t="s">
        <v>2741</v>
      </c>
      <c r="G1439" s="28" t="s">
        <v>2741</v>
      </c>
      <c r="H1439" s="28" t="s">
        <v>75</v>
      </c>
      <c r="I1439" s="448" t="s">
        <v>2750</v>
      </c>
      <c r="J1439" s="245" t="s">
        <v>416</v>
      </c>
      <c r="K1439" s="348" t="s">
        <v>2640</v>
      </c>
      <c r="L1439" s="28" t="s">
        <v>50</v>
      </c>
      <c r="M1439" s="226"/>
      <c r="N1439" s="33" t="s">
        <v>284</v>
      </c>
      <c r="O1439" s="449" t="s">
        <v>1574</v>
      </c>
      <c r="P1439" s="4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</row>
    <row r="1440">
      <c r="A1440" s="59">
        <v>1437.0</v>
      </c>
      <c r="B1440" s="440">
        <v>46118.0</v>
      </c>
      <c r="C1440" s="26">
        <v>131.0</v>
      </c>
      <c r="D1440" s="28" t="s">
        <v>45</v>
      </c>
      <c r="E1440" s="28" t="s">
        <v>94</v>
      </c>
      <c r="F1440" s="28" t="s">
        <v>2741</v>
      </c>
      <c r="G1440" s="28" t="s">
        <v>2741</v>
      </c>
      <c r="H1440" s="28" t="s">
        <v>81</v>
      </c>
      <c r="I1440" s="448" t="s">
        <v>2751</v>
      </c>
      <c r="J1440" s="245" t="s">
        <v>822</v>
      </c>
      <c r="K1440" s="348" t="s">
        <v>2640</v>
      </c>
      <c r="L1440" s="28" t="s">
        <v>50</v>
      </c>
      <c r="M1440" s="226"/>
      <c r="N1440" s="33" t="s">
        <v>284</v>
      </c>
      <c r="O1440" s="449" t="s">
        <v>1574</v>
      </c>
      <c r="P1440" s="4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</row>
    <row r="1441">
      <c r="A1441" s="23">
        <v>1438.0</v>
      </c>
      <c r="B1441" s="440">
        <v>46118.0</v>
      </c>
      <c r="C1441" s="26">
        <v>131.0</v>
      </c>
      <c r="D1441" s="28" t="s">
        <v>45</v>
      </c>
      <c r="E1441" s="28" t="s">
        <v>94</v>
      </c>
      <c r="F1441" s="28" t="s">
        <v>2741</v>
      </c>
      <c r="G1441" s="28" t="s">
        <v>2741</v>
      </c>
      <c r="H1441" s="28" t="s">
        <v>43</v>
      </c>
      <c r="I1441" s="430" t="s">
        <v>2752</v>
      </c>
      <c r="J1441" s="36" t="s">
        <v>1589</v>
      </c>
      <c r="K1441" s="348" t="s">
        <v>2640</v>
      </c>
      <c r="L1441" s="28" t="s">
        <v>50</v>
      </c>
      <c r="M1441" s="226"/>
      <c r="N1441" s="33" t="s">
        <v>284</v>
      </c>
      <c r="O1441" s="449" t="s">
        <v>1574</v>
      </c>
      <c r="P1441" s="4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</row>
    <row r="1442">
      <c r="A1442" s="23">
        <v>1439.0</v>
      </c>
      <c r="B1442" s="440">
        <v>46118.0</v>
      </c>
      <c r="C1442" s="26">
        <v>131.0</v>
      </c>
      <c r="D1442" s="28" t="s">
        <v>45</v>
      </c>
      <c r="E1442" s="28" t="s">
        <v>94</v>
      </c>
      <c r="F1442" s="28" t="s">
        <v>2741</v>
      </c>
      <c r="G1442" s="28" t="s">
        <v>2741</v>
      </c>
      <c r="H1442" s="28" t="s">
        <v>43</v>
      </c>
      <c r="I1442" s="454" t="s">
        <v>2655</v>
      </c>
      <c r="J1442" s="36" t="s">
        <v>1107</v>
      </c>
      <c r="K1442" s="348" t="s">
        <v>2640</v>
      </c>
      <c r="L1442" s="28" t="s">
        <v>50</v>
      </c>
      <c r="M1442" s="226"/>
      <c r="N1442" s="33" t="s">
        <v>284</v>
      </c>
      <c r="O1442" s="449" t="s">
        <v>1574</v>
      </c>
      <c r="P1442" s="4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</row>
    <row r="1443">
      <c r="A1443" s="23">
        <v>1440.0</v>
      </c>
      <c r="B1443" s="440">
        <v>46118.0</v>
      </c>
      <c r="C1443" s="26">
        <v>131.0</v>
      </c>
      <c r="D1443" s="28" t="s">
        <v>45</v>
      </c>
      <c r="E1443" s="28" t="s">
        <v>94</v>
      </c>
      <c r="F1443" s="28" t="s">
        <v>2741</v>
      </c>
      <c r="G1443" s="28" t="s">
        <v>2741</v>
      </c>
      <c r="H1443" s="28" t="s">
        <v>81</v>
      </c>
      <c r="I1443" s="448" t="s">
        <v>2753</v>
      </c>
      <c r="J1443" s="245" t="s">
        <v>822</v>
      </c>
      <c r="K1443" s="348" t="s">
        <v>2640</v>
      </c>
      <c r="L1443" s="28" t="s">
        <v>50</v>
      </c>
      <c r="M1443" s="226"/>
      <c r="N1443" s="33" t="s">
        <v>284</v>
      </c>
      <c r="O1443" s="449" t="s">
        <v>1574</v>
      </c>
      <c r="P1443" s="4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</row>
    <row r="1444">
      <c r="A1444" s="23">
        <v>1441.0</v>
      </c>
      <c r="B1444" s="440">
        <v>46118.0</v>
      </c>
      <c r="C1444" s="26">
        <v>131.0</v>
      </c>
      <c r="D1444" s="28" t="s">
        <v>45</v>
      </c>
      <c r="E1444" s="28" t="s">
        <v>94</v>
      </c>
      <c r="F1444" s="28" t="s">
        <v>2741</v>
      </c>
      <c r="G1444" s="28" t="s">
        <v>2741</v>
      </c>
      <c r="H1444" s="28" t="s">
        <v>98</v>
      </c>
      <c r="I1444" s="448" t="s">
        <v>2754</v>
      </c>
      <c r="J1444" s="245" t="s">
        <v>2309</v>
      </c>
      <c r="K1444" s="348" t="s">
        <v>2640</v>
      </c>
      <c r="L1444" s="28" t="s">
        <v>50</v>
      </c>
      <c r="M1444" s="226"/>
      <c r="N1444" s="33" t="s">
        <v>284</v>
      </c>
      <c r="O1444" s="449" t="s">
        <v>1574</v>
      </c>
      <c r="P1444" s="4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</row>
    <row r="1445">
      <c r="A1445" s="59">
        <v>1442.0</v>
      </c>
      <c r="B1445" s="440">
        <v>46118.0</v>
      </c>
      <c r="C1445" s="26">
        <v>131.0</v>
      </c>
      <c r="D1445" s="28" t="s">
        <v>45</v>
      </c>
      <c r="E1445" s="28" t="s">
        <v>94</v>
      </c>
      <c r="F1445" s="28" t="s">
        <v>2741</v>
      </c>
      <c r="G1445" s="28" t="s">
        <v>2741</v>
      </c>
      <c r="H1445" s="28" t="s">
        <v>87</v>
      </c>
      <c r="I1445" s="430" t="s">
        <v>2755</v>
      </c>
      <c r="J1445" s="36" t="s">
        <v>990</v>
      </c>
      <c r="K1445" s="348" t="s">
        <v>2640</v>
      </c>
      <c r="L1445" s="28" t="s">
        <v>50</v>
      </c>
      <c r="M1445" s="226"/>
      <c r="N1445" s="33" t="s">
        <v>284</v>
      </c>
      <c r="O1445" s="449" t="s">
        <v>1574</v>
      </c>
      <c r="P1445" s="4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</row>
    <row r="1446">
      <c r="A1446" s="23">
        <v>1443.0</v>
      </c>
      <c r="B1446" s="440">
        <v>46118.0</v>
      </c>
      <c r="C1446" s="26">
        <v>132.0</v>
      </c>
      <c r="D1446" s="28" t="s">
        <v>111</v>
      </c>
      <c r="E1446" s="28" t="s">
        <v>94</v>
      </c>
      <c r="F1446" s="28" t="s">
        <v>2741</v>
      </c>
      <c r="G1446" s="28" t="s">
        <v>2741</v>
      </c>
      <c r="H1446" s="28" t="s">
        <v>81</v>
      </c>
      <c r="I1446" s="430" t="s">
        <v>2674</v>
      </c>
      <c r="J1446" s="169" t="s">
        <v>1611</v>
      </c>
      <c r="K1446" s="348" t="s">
        <v>2640</v>
      </c>
      <c r="L1446" s="28" t="s">
        <v>50</v>
      </c>
      <c r="M1446" s="226"/>
      <c r="N1446" s="33" t="s">
        <v>284</v>
      </c>
      <c r="O1446" s="444" t="s">
        <v>1243</v>
      </c>
      <c r="P1446" s="4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</row>
    <row r="1447">
      <c r="A1447" s="23">
        <v>1444.0</v>
      </c>
      <c r="B1447" s="440">
        <v>46118.0</v>
      </c>
      <c r="C1447" s="26">
        <v>132.0</v>
      </c>
      <c r="D1447" s="28" t="s">
        <v>111</v>
      </c>
      <c r="E1447" s="28" t="s">
        <v>94</v>
      </c>
      <c r="F1447" s="28" t="s">
        <v>2741</v>
      </c>
      <c r="G1447" s="28" t="s">
        <v>2741</v>
      </c>
      <c r="H1447" s="28" t="s">
        <v>81</v>
      </c>
      <c r="I1447" s="430" t="s">
        <v>1612</v>
      </c>
      <c r="J1447" s="169" t="s">
        <v>1613</v>
      </c>
      <c r="K1447" s="348" t="s">
        <v>2640</v>
      </c>
      <c r="L1447" s="28" t="s">
        <v>50</v>
      </c>
      <c r="M1447" s="226"/>
      <c r="N1447" s="33" t="s">
        <v>284</v>
      </c>
      <c r="O1447" s="444" t="s">
        <v>1243</v>
      </c>
      <c r="P1447" s="4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</row>
    <row r="1448">
      <c r="A1448" s="23">
        <v>1445.0</v>
      </c>
      <c r="B1448" s="440">
        <v>46118.0</v>
      </c>
      <c r="C1448" s="26">
        <v>132.0</v>
      </c>
      <c r="D1448" s="28" t="s">
        <v>111</v>
      </c>
      <c r="E1448" s="28" t="s">
        <v>94</v>
      </c>
      <c r="F1448" s="28" t="s">
        <v>2741</v>
      </c>
      <c r="G1448" s="28" t="s">
        <v>2741</v>
      </c>
      <c r="H1448" s="28" t="s">
        <v>81</v>
      </c>
      <c r="I1448" s="430" t="s">
        <v>2261</v>
      </c>
      <c r="J1448" s="245" t="s">
        <v>2262</v>
      </c>
      <c r="K1448" s="348" t="s">
        <v>2640</v>
      </c>
      <c r="L1448" s="28" t="s">
        <v>50</v>
      </c>
      <c r="M1448" s="226"/>
      <c r="N1448" s="33" t="s">
        <v>284</v>
      </c>
      <c r="O1448" s="444" t="s">
        <v>1243</v>
      </c>
      <c r="P1448" s="4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</row>
    <row r="1449">
      <c r="A1449" s="23">
        <v>1446.0</v>
      </c>
      <c r="B1449" s="440">
        <v>46118.0</v>
      </c>
      <c r="C1449" s="26">
        <v>132.0</v>
      </c>
      <c r="D1449" s="28" t="s">
        <v>111</v>
      </c>
      <c r="E1449" s="28" t="s">
        <v>94</v>
      </c>
      <c r="F1449" s="28" t="s">
        <v>2741</v>
      </c>
      <c r="G1449" s="28" t="s">
        <v>2741</v>
      </c>
      <c r="H1449" s="28" t="s">
        <v>81</v>
      </c>
      <c r="I1449" s="448" t="s">
        <v>1183</v>
      </c>
      <c r="J1449" s="170" t="s">
        <v>1184</v>
      </c>
      <c r="K1449" s="348" t="s">
        <v>2640</v>
      </c>
      <c r="L1449" s="28" t="s">
        <v>50</v>
      </c>
      <c r="M1449" s="226"/>
      <c r="N1449" s="33" t="s">
        <v>284</v>
      </c>
      <c r="O1449" s="444" t="s">
        <v>1243</v>
      </c>
      <c r="P1449" s="4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</row>
    <row r="1450">
      <c r="A1450" s="59">
        <v>1447.0</v>
      </c>
      <c r="B1450" s="440">
        <v>46118.0</v>
      </c>
      <c r="C1450" s="26">
        <v>132.0</v>
      </c>
      <c r="D1450" s="28" t="s">
        <v>111</v>
      </c>
      <c r="E1450" s="28" t="s">
        <v>94</v>
      </c>
      <c r="F1450" s="28" t="s">
        <v>2741</v>
      </c>
      <c r="G1450" s="28" t="s">
        <v>2741</v>
      </c>
      <c r="H1450" s="28" t="s">
        <v>139</v>
      </c>
      <c r="I1450" s="430" t="s">
        <v>2756</v>
      </c>
      <c r="J1450" s="458" t="s">
        <v>1294</v>
      </c>
      <c r="K1450" s="348" t="s">
        <v>2640</v>
      </c>
      <c r="L1450" s="28" t="s">
        <v>50</v>
      </c>
      <c r="M1450" s="226"/>
      <c r="N1450" s="33" t="s">
        <v>284</v>
      </c>
      <c r="O1450" s="444" t="s">
        <v>1243</v>
      </c>
      <c r="P1450" s="4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</row>
    <row r="1451">
      <c r="A1451" s="23">
        <v>1448.0</v>
      </c>
      <c r="B1451" s="440">
        <v>46118.0</v>
      </c>
      <c r="C1451" s="26">
        <v>132.0</v>
      </c>
      <c r="D1451" s="28" t="s">
        <v>111</v>
      </c>
      <c r="E1451" s="28" t="s">
        <v>94</v>
      </c>
      <c r="F1451" s="28" t="s">
        <v>2741</v>
      </c>
      <c r="G1451" s="28" t="s">
        <v>2741</v>
      </c>
      <c r="H1451" s="28" t="s">
        <v>139</v>
      </c>
      <c r="I1451" s="448" t="s">
        <v>2757</v>
      </c>
      <c r="J1451" s="461" t="s">
        <v>2270</v>
      </c>
      <c r="K1451" s="348" t="s">
        <v>2640</v>
      </c>
      <c r="L1451" s="28" t="s">
        <v>50</v>
      </c>
      <c r="M1451" s="226"/>
      <c r="N1451" s="33" t="s">
        <v>284</v>
      </c>
      <c r="O1451" s="444" t="s">
        <v>1243</v>
      </c>
      <c r="P1451" s="4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</row>
    <row r="1452">
      <c r="A1452" s="23">
        <v>1449.0</v>
      </c>
      <c r="B1452" s="440">
        <v>46118.0</v>
      </c>
      <c r="C1452" s="26">
        <v>132.0</v>
      </c>
      <c r="D1452" s="28" t="s">
        <v>111</v>
      </c>
      <c r="E1452" s="28" t="s">
        <v>94</v>
      </c>
      <c r="F1452" s="28" t="s">
        <v>2741</v>
      </c>
      <c r="G1452" s="28" t="s">
        <v>2741</v>
      </c>
      <c r="H1452" s="28" t="s">
        <v>139</v>
      </c>
      <c r="I1452" s="448" t="s">
        <v>2758</v>
      </c>
      <c r="J1452" s="461" t="s">
        <v>2291</v>
      </c>
      <c r="K1452" s="348" t="s">
        <v>2640</v>
      </c>
      <c r="L1452" s="28" t="s">
        <v>50</v>
      </c>
      <c r="M1452" s="226"/>
      <c r="N1452" s="33" t="s">
        <v>284</v>
      </c>
      <c r="O1452" s="444" t="s">
        <v>1243</v>
      </c>
      <c r="P1452" s="4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</row>
    <row r="1453">
      <c r="A1453" s="23">
        <v>1450.0</v>
      </c>
      <c r="B1453" s="440">
        <v>46118.0</v>
      </c>
      <c r="C1453" s="26">
        <v>132.0</v>
      </c>
      <c r="D1453" s="28" t="s">
        <v>111</v>
      </c>
      <c r="E1453" s="28" t="s">
        <v>94</v>
      </c>
      <c r="F1453" s="28" t="s">
        <v>2741</v>
      </c>
      <c r="G1453" s="28" t="s">
        <v>2741</v>
      </c>
      <c r="H1453" s="28" t="s">
        <v>139</v>
      </c>
      <c r="I1453" s="421" t="s">
        <v>2682</v>
      </c>
      <c r="J1453" s="170" t="s">
        <v>1607</v>
      </c>
      <c r="K1453" s="348" t="s">
        <v>2640</v>
      </c>
      <c r="L1453" s="28" t="s">
        <v>50</v>
      </c>
      <c r="M1453" s="226"/>
      <c r="N1453" s="33" t="s">
        <v>284</v>
      </c>
      <c r="O1453" s="444" t="s">
        <v>1243</v>
      </c>
      <c r="P1453" s="4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</row>
    <row r="1454">
      <c r="A1454" s="23">
        <v>1451.0</v>
      </c>
      <c r="B1454" s="440">
        <v>46118.0</v>
      </c>
      <c r="C1454" s="26">
        <v>132.0</v>
      </c>
      <c r="D1454" s="28" t="s">
        <v>111</v>
      </c>
      <c r="E1454" s="28" t="s">
        <v>94</v>
      </c>
      <c r="F1454" s="28" t="s">
        <v>2741</v>
      </c>
      <c r="G1454" s="28" t="s">
        <v>2741</v>
      </c>
      <c r="H1454" s="28" t="s">
        <v>139</v>
      </c>
      <c r="I1454" s="430" t="s">
        <v>2672</v>
      </c>
      <c r="J1454" s="245" t="s">
        <v>1597</v>
      </c>
      <c r="K1454" s="348" t="s">
        <v>2640</v>
      </c>
      <c r="L1454" s="28" t="s">
        <v>50</v>
      </c>
      <c r="M1454" s="226"/>
      <c r="N1454" s="33" t="s">
        <v>284</v>
      </c>
      <c r="O1454" s="444" t="s">
        <v>1243</v>
      </c>
      <c r="P1454" s="4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</row>
    <row r="1455">
      <c r="A1455" s="59">
        <v>1452.0</v>
      </c>
      <c r="B1455" s="440">
        <v>46118.0</v>
      </c>
      <c r="C1455" s="26">
        <v>132.0</v>
      </c>
      <c r="D1455" s="28" t="s">
        <v>111</v>
      </c>
      <c r="E1455" s="28" t="s">
        <v>94</v>
      </c>
      <c r="F1455" s="28" t="s">
        <v>2741</v>
      </c>
      <c r="G1455" s="28" t="s">
        <v>2741</v>
      </c>
      <c r="H1455" s="28" t="s">
        <v>139</v>
      </c>
      <c r="I1455" s="430" t="s">
        <v>2759</v>
      </c>
      <c r="J1455" s="245" t="s">
        <v>1046</v>
      </c>
      <c r="K1455" s="348" t="s">
        <v>2640</v>
      </c>
      <c r="L1455" s="28" t="s">
        <v>50</v>
      </c>
      <c r="M1455" s="226"/>
      <c r="N1455" s="33" t="s">
        <v>284</v>
      </c>
      <c r="O1455" s="444" t="s">
        <v>1243</v>
      </c>
      <c r="P1455" s="340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</row>
    <row r="1456">
      <c r="A1456" s="23">
        <v>1453.0</v>
      </c>
      <c r="B1456" s="440">
        <v>46118.0</v>
      </c>
      <c r="C1456" s="26">
        <v>132.0</v>
      </c>
      <c r="D1456" s="28" t="s">
        <v>111</v>
      </c>
      <c r="E1456" s="28" t="s">
        <v>94</v>
      </c>
      <c r="F1456" s="28" t="s">
        <v>2741</v>
      </c>
      <c r="G1456" s="28" t="s">
        <v>2741</v>
      </c>
      <c r="H1456" s="28" t="s">
        <v>87</v>
      </c>
      <c r="I1456" s="430" t="s">
        <v>2760</v>
      </c>
      <c r="J1456" s="245" t="s">
        <v>2253</v>
      </c>
      <c r="K1456" s="348" t="s">
        <v>2640</v>
      </c>
      <c r="L1456" s="28" t="s">
        <v>50</v>
      </c>
      <c r="M1456" s="226"/>
      <c r="N1456" s="33" t="s">
        <v>284</v>
      </c>
      <c r="O1456" s="444" t="s">
        <v>1243</v>
      </c>
      <c r="P1456" s="340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</row>
    <row r="1457">
      <c r="A1457" s="23">
        <v>1454.0</v>
      </c>
      <c r="B1457" s="440">
        <v>46118.0</v>
      </c>
      <c r="C1457" s="26">
        <v>133.0</v>
      </c>
      <c r="D1457" s="28" t="s">
        <v>39</v>
      </c>
      <c r="E1457" s="28" t="s">
        <v>94</v>
      </c>
      <c r="F1457" s="28" t="s">
        <v>2741</v>
      </c>
      <c r="G1457" s="28" t="s">
        <v>2741</v>
      </c>
      <c r="H1457" s="28" t="s">
        <v>43</v>
      </c>
      <c r="I1457" s="448" t="s">
        <v>2761</v>
      </c>
      <c r="J1457" s="245" t="s">
        <v>546</v>
      </c>
      <c r="K1457" s="348" t="s">
        <v>2640</v>
      </c>
      <c r="L1457" s="28" t="s">
        <v>50</v>
      </c>
      <c r="M1457" s="226"/>
      <c r="N1457" s="33" t="s">
        <v>284</v>
      </c>
      <c r="O1457" s="36" t="s">
        <v>2762</v>
      </c>
      <c r="P1457" s="340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</row>
    <row r="1458">
      <c r="A1458" s="23">
        <v>1455.0</v>
      </c>
      <c r="B1458" s="440">
        <v>46118.0</v>
      </c>
      <c r="C1458" s="26">
        <v>133.0</v>
      </c>
      <c r="D1458" s="28" t="s">
        <v>39</v>
      </c>
      <c r="E1458" s="28" t="s">
        <v>94</v>
      </c>
      <c r="F1458" s="28" t="s">
        <v>2741</v>
      </c>
      <c r="G1458" s="28" t="s">
        <v>2741</v>
      </c>
      <c r="H1458" s="28" t="s">
        <v>87</v>
      </c>
      <c r="I1458" s="421" t="s">
        <v>1281</v>
      </c>
      <c r="J1458" s="169" t="s">
        <v>1105</v>
      </c>
      <c r="K1458" s="348" t="s">
        <v>2640</v>
      </c>
      <c r="L1458" s="28" t="s">
        <v>50</v>
      </c>
      <c r="M1458" s="226"/>
      <c r="N1458" s="33" t="s">
        <v>284</v>
      </c>
      <c r="O1458" s="36" t="s">
        <v>2762</v>
      </c>
      <c r="P1458" s="340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</row>
    <row r="1459">
      <c r="A1459" s="23">
        <v>1456.0</v>
      </c>
      <c r="B1459" s="225">
        <v>46126.0</v>
      </c>
      <c r="C1459" s="26">
        <v>134.0</v>
      </c>
      <c r="D1459" s="28" t="s">
        <v>45</v>
      </c>
      <c r="E1459" s="28" t="s">
        <v>94</v>
      </c>
      <c r="F1459" s="28" t="s">
        <v>1519</v>
      </c>
      <c r="G1459" s="28" t="s">
        <v>1520</v>
      </c>
      <c r="H1459" s="28" t="s">
        <v>87</v>
      </c>
      <c r="I1459" s="424" t="s">
        <v>1491</v>
      </c>
      <c r="J1459" s="36" t="s">
        <v>113</v>
      </c>
      <c r="K1459" s="23" t="s">
        <v>2763</v>
      </c>
      <c r="L1459" s="28" t="s">
        <v>50</v>
      </c>
      <c r="M1459" s="226"/>
      <c r="N1459" s="33" t="s">
        <v>104</v>
      </c>
      <c r="O1459" s="36" t="s">
        <v>1302</v>
      </c>
      <c r="P1459" s="340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</row>
    <row r="1460">
      <c r="A1460" s="59">
        <v>1457.0</v>
      </c>
      <c r="B1460" s="225">
        <v>46126.0</v>
      </c>
      <c r="C1460" s="26">
        <v>134.0</v>
      </c>
      <c r="D1460" s="28" t="s">
        <v>45</v>
      </c>
      <c r="E1460" s="28" t="s">
        <v>94</v>
      </c>
      <c r="F1460" s="28" t="s">
        <v>1519</v>
      </c>
      <c r="G1460" s="28" t="s">
        <v>1520</v>
      </c>
      <c r="H1460" s="28" t="s">
        <v>139</v>
      </c>
      <c r="I1460" s="424" t="s">
        <v>1494</v>
      </c>
      <c r="J1460" s="36" t="s">
        <v>1495</v>
      </c>
      <c r="K1460" s="23" t="s">
        <v>2763</v>
      </c>
      <c r="L1460" s="28" t="s">
        <v>50</v>
      </c>
      <c r="M1460" s="226"/>
      <c r="N1460" s="33" t="s">
        <v>104</v>
      </c>
      <c r="O1460" s="36" t="s">
        <v>1302</v>
      </c>
      <c r="P1460" s="340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</row>
    <row r="1461">
      <c r="A1461" s="23">
        <v>1458.0</v>
      </c>
      <c r="B1461" s="225">
        <v>46126.0</v>
      </c>
      <c r="C1461" s="26">
        <v>134.0</v>
      </c>
      <c r="D1461" s="28" t="s">
        <v>45</v>
      </c>
      <c r="E1461" s="28" t="s">
        <v>94</v>
      </c>
      <c r="F1461" s="28" t="s">
        <v>1519</v>
      </c>
      <c r="G1461" s="28" t="s">
        <v>1520</v>
      </c>
      <c r="H1461" s="28" t="s">
        <v>98</v>
      </c>
      <c r="I1461" s="424" t="s">
        <v>2764</v>
      </c>
      <c r="J1461" s="36" t="s">
        <v>2765</v>
      </c>
      <c r="K1461" s="23" t="s">
        <v>2763</v>
      </c>
      <c r="L1461" s="28" t="s">
        <v>50</v>
      </c>
      <c r="M1461" s="226"/>
      <c r="N1461" s="33" t="s">
        <v>104</v>
      </c>
      <c r="O1461" s="36" t="s">
        <v>1302</v>
      </c>
      <c r="P1461" s="340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</row>
    <row r="1462">
      <c r="A1462" s="23">
        <v>1459.0</v>
      </c>
      <c r="B1462" s="225">
        <v>46126.0</v>
      </c>
      <c r="C1462" s="26">
        <v>134.0</v>
      </c>
      <c r="D1462" s="28" t="s">
        <v>45</v>
      </c>
      <c r="E1462" s="28" t="s">
        <v>94</v>
      </c>
      <c r="F1462" s="28" t="s">
        <v>1519</v>
      </c>
      <c r="G1462" s="28" t="s">
        <v>1520</v>
      </c>
      <c r="H1462" s="28" t="s">
        <v>98</v>
      </c>
      <c r="I1462" s="424" t="s">
        <v>2766</v>
      </c>
      <c r="J1462" s="36" t="s">
        <v>2767</v>
      </c>
      <c r="K1462" s="23" t="s">
        <v>2763</v>
      </c>
      <c r="L1462" s="28" t="s">
        <v>50</v>
      </c>
      <c r="M1462" s="226"/>
      <c r="N1462" s="33" t="s">
        <v>104</v>
      </c>
      <c r="O1462" s="36" t="s">
        <v>1302</v>
      </c>
      <c r="P1462" s="340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</row>
    <row r="1463">
      <c r="A1463" s="23">
        <v>1460.0</v>
      </c>
      <c r="B1463" s="225">
        <v>46126.0</v>
      </c>
      <c r="C1463" s="26">
        <v>134.0</v>
      </c>
      <c r="D1463" s="28" t="s">
        <v>45</v>
      </c>
      <c r="E1463" s="28" t="s">
        <v>94</v>
      </c>
      <c r="F1463" s="28" t="s">
        <v>1519</v>
      </c>
      <c r="G1463" s="28" t="s">
        <v>1520</v>
      </c>
      <c r="H1463" s="28" t="s">
        <v>98</v>
      </c>
      <c r="I1463" s="424" t="s">
        <v>2768</v>
      </c>
      <c r="J1463" s="36" t="s">
        <v>2026</v>
      </c>
      <c r="K1463" s="23" t="s">
        <v>2763</v>
      </c>
      <c r="L1463" s="28" t="s">
        <v>50</v>
      </c>
      <c r="M1463" s="226"/>
      <c r="N1463" s="33" t="s">
        <v>104</v>
      </c>
      <c r="O1463" s="36" t="s">
        <v>1302</v>
      </c>
      <c r="P1463" s="340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</row>
    <row r="1464">
      <c r="A1464" s="23">
        <v>1461.0</v>
      </c>
      <c r="B1464" s="225">
        <v>46126.0</v>
      </c>
      <c r="C1464" s="26">
        <v>134.0</v>
      </c>
      <c r="D1464" s="28" t="s">
        <v>45</v>
      </c>
      <c r="E1464" s="28" t="s">
        <v>94</v>
      </c>
      <c r="F1464" s="28" t="s">
        <v>1519</v>
      </c>
      <c r="G1464" s="28" t="s">
        <v>1520</v>
      </c>
      <c r="H1464" s="28" t="s">
        <v>98</v>
      </c>
      <c r="I1464" s="424" t="s">
        <v>2769</v>
      </c>
      <c r="J1464" s="36" t="s">
        <v>2026</v>
      </c>
      <c r="K1464" s="23" t="s">
        <v>2763</v>
      </c>
      <c r="L1464" s="28" t="s">
        <v>50</v>
      </c>
      <c r="M1464" s="226"/>
      <c r="N1464" s="33" t="s">
        <v>104</v>
      </c>
      <c r="O1464" s="36" t="s">
        <v>1302</v>
      </c>
      <c r="P1464" s="340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</row>
    <row r="1465">
      <c r="A1465" s="59">
        <v>1462.0</v>
      </c>
      <c r="B1465" s="225">
        <v>46126.0</v>
      </c>
      <c r="C1465" s="26">
        <v>134.0</v>
      </c>
      <c r="D1465" s="28" t="s">
        <v>45</v>
      </c>
      <c r="E1465" s="28" t="s">
        <v>94</v>
      </c>
      <c r="F1465" s="28" t="s">
        <v>1519</v>
      </c>
      <c r="G1465" s="28" t="s">
        <v>1520</v>
      </c>
      <c r="H1465" s="28" t="s">
        <v>98</v>
      </c>
      <c r="I1465" s="424" t="s">
        <v>2770</v>
      </c>
      <c r="J1465" s="36" t="s">
        <v>2771</v>
      </c>
      <c r="K1465" s="23" t="s">
        <v>2772</v>
      </c>
      <c r="L1465" s="28" t="s">
        <v>50</v>
      </c>
      <c r="M1465" s="226"/>
      <c r="N1465" s="33" t="s">
        <v>104</v>
      </c>
      <c r="O1465" s="36" t="s">
        <v>1302</v>
      </c>
      <c r="P1465" s="340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</row>
    <row r="1466">
      <c r="A1466" s="23">
        <v>1463.0</v>
      </c>
      <c r="B1466" s="225">
        <v>46126.0</v>
      </c>
      <c r="C1466" s="26">
        <v>134.0</v>
      </c>
      <c r="D1466" s="28" t="s">
        <v>45</v>
      </c>
      <c r="E1466" s="28" t="s">
        <v>94</v>
      </c>
      <c r="F1466" s="28" t="s">
        <v>1519</v>
      </c>
      <c r="G1466" s="28" t="s">
        <v>1520</v>
      </c>
      <c r="H1466" s="28" t="s">
        <v>81</v>
      </c>
      <c r="I1466" s="424" t="s">
        <v>2773</v>
      </c>
      <c r="J1466" s="36" t="s">
        <v>822</v>
      </c>
      <c r="K1466" s="23" t="s">
        <v>2763</v>
      </c>
      <c r="L1466" s="28" t="s">
        <v>50</v>
      </c>
      <c r="M1466" s="226"/>
      <c r="N1466" s="33" t="s">
        <v>104</v>
      </c>
      <c r="O1466" s="36" t="s">
        <v>1302</v>
      </c>
      <c r="P1466" s="340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</row>
    <row r="1467">
      <c r="A1467" s="23">
        <v>1464.0</v>
      </c>
      <c r="B1467" s="225">
        <v>46126.0</v>
      </c>
      <c r="C1467" s="26">
        <v>134.0</v>
      </c>
      <c r="D1467" s="28" t="s">
        <v>45</v>
      </c>
      <c r="E1467" s="28" t="s">
        <v>94</v>
      </c>
      <c r="F1467" s="28" t="s">
        <v>1519</v>
      </c>
      <c r="G1467" s="28" t="s">
        <v>1520</v>
      </c>
      <c r="H1467" s="28" t="s">
        <v>43</v>
      </c>
      <c r="I1467" s="424" t="s">
        <v>2774</v>
      </c>
      <c r="J1467" s="36" t="s">
        <v>2775</v>
      </c>
      <c r="K1467" s="23" t="s">
        <v>2772</v>
      </c>
      <c r="L1467" s="28" t="s">
        <v>50</v>
      </c>
      <c r="M1467" s="226"/>
      <c r="N1467" s="33" t="s">
        <v>104</v>
      </c>
      <c r="O1467" s="36" t="s">
        <v>1302</v>
      </c>
      <c r="P1467" s="340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</row>
    <row r="1468">
      <c r="A1468" s="23">
        <v>1465.0</v>
      </c>
      <c r="B1468" s="225">
        <v>46126.0</v>
      </c>
      <c r="C1468" s="26">
        <v>134.0</v>
      </c>
      <c r="D1468" s="28" t="s">
        <v>45</v>
      </c>
      <c r="E1468" s="28" t="s">
        <v>94</v>
      </c>
      <c r="F1468" s="28" t="s">
        <v>1519</v>
      </c>
      <c r="G1468" s="28" t="s">
        <v>1520</v>
      </c>
      <c r="H1468" s="28" t="s">
        <v>81</v>
      </c>
      <c r="I1468" s="424" t="s">
        <v>2776</v>
      </c>
      <c r="J1468" s="36" t="s">
        <v>822</v>
      </c>
      <c r="K1468" s="23" t="s">
        <v>2763</v>
      </c>
      <c r="L1468" s="28" t="s">
        <v>50</v>
      </c>
      <c r="M1468" s="226"/>
      <c r="N1468" s="33" t="s">
        <v>104</v>
      </c>
      <c r="O1468" s="36" t="s">
        <v>1302</v>
      </c>
      <c r="P1468" s="340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</row>
    <row r="1469">
      <c r="A1469" s="23">
        <v>1466.0</v>
      </c>
      <c r="B1469" s="225">
        <v>46126.0</v>
      </c>
      <c r="C1469" s="26">
        <v>134.0</v>
      </c>
      <c r="D1469" s="28" t="s">
        <v>45</v>
      </c>
      <c r="E1469" s="28" t="s">
        <v>94</v>
      </c>
      <c r="F1469" s="28" t="s">
        <v>1519</v>
      </c>
      <c r="G1469" s="28" t="s">
        <v>1520</v>
      </c>
      <c r="H1469" s="28" t="s">
        <v>43</v>
      </c>
      <c r="I1469" s="424" t="s">
        <v>2777</v>
      </c>
      <c r="J1469" s="36" t="s">
        <v>2775</v>
      </c>
      <c r="K1469" s="23" t="s">
        <v>2772</v>
      </c>
      <c r="L1469" s="28" t="s">
        <v>50</v>
      </c>
      <c r="M1469" s="226"/>
      <c r="N1469" s="33" t="s">
        <v>104</v>
      </c>
      <c r="O1469" s="36" t="s">
        <v>1302</v>
      </c>
      <c r="P1469" s="340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</row>
    <row r="1470">
      <c r="A1470" s="59">
        <v>1467.0</v>
      </c>
      <c r="B1470" s="225">
        <v>46126.0</v>
      </c>
      <c r="C1470" s="26">
        <v>134.0</v>
      </c>
      <c r="D1470" s="28" t="s">
        <v>45</v>
      </c>
      <c r="E1470" s="28" t="s">
        <v>94</v>
      </c>
      <c r="F1470" s="28" t="s">
        <v>1519</v>
      </c>
      <c r="G1470" s="28" t="s">
        <v>1520</v>
      </c>
      <c r="H1470" s="28" t="s">
        <v>81</v>
      </c>
      <c r="I1470" s="424" t="s">
        <v>2778</v>
      </c>
      <c r="J1470" s="36" t="s">
        <v>1925</v>
      </c>
      <c r="K1470" s="23" t="s">
        <v>2772</v>
      </c>
      <c r="L1470" s="28" t="s">
        <v>50</v>
      </c>
      <c r="M1470" s="226"/>
      <c r="N1470" s="33" t="s">
        <v>104</v>
      </c>
      <c r="O1470" s="36" t="s">
        <v>1302</v>
      </c>
      <c r="P1470" s="340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</row>
    <row r="1471">
      <c r="A1471" s="23">
        <v>1468.0</v>
      </c>
      <c r="B1471" s="225">
        <v>46126.0</v>
      </c>
      <c r="C1471" s="26">
        <v>134.0</v>
      </c>
      <c r="D1471" s="28" t="s">
        <v>45</v>
      </c>
      <c r="E1471" s="28" t="s">
        <v>94</v>
      </c>
      <c r="F1471" s="28" t="s">
        <v>1519</v>
      </c>
      <c r="G1471" s="28" t="s">
        <v>1520</v>
      </c>
      <c r="H1471" s="28" t="s">
        <v>81</v>
      </c>
      <c r="I1471" s="424" t="s">
        <v>2779</v>
      </c>
      <c r="J1471" s="36" t="s">
        <v>822</v>
      </c>
      <c r="K1471" s="23" t="s">
        <v>2763</v>
      </c>
      <c r="L1471" s="28" t="s">
        <v>50</v>
      </c>
      <c r="M1471" s="226"/>
      <c r="N1471" s="33" t="s">
        <v>104</v>
      </c>
      <c r="O1471" s="36" t="s">
        <v>1302</v>
      </c>
      <c r="P1471" s="340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</row>
    <row r="1472">
      <c r="A1472" s="23">
        <v>1469.0</v>
      </c>
      <c r="B1472" s="225">
        <v>46126.0</v>
      </c>
      <c r="C1472" s="26">
        <v>134.0</v>
      </c>
      <c r="D1472" s="28" t="s">
        <v>45</v>
      </c>
      <c r="E1472" s="28" t="s">
        <v>94</v>
      </c>
      <c r="F1472" s="28" t="s">
        <v>1519</v>
      </c>
      <c r="G1472" s="28" t="s">
        <v>1520</v>
      </c>
      <c r="H1472" s="28" t="s">
        <v>43</v>
      </c>
      <c r="I1472" s="424" t="s">
        <v>2780</v>
      </c>
      <c r="J1472" s="36" t="s">
        <v>2781</v>
      </c>
      <c r="K1472" s="23" t="s">
        <v>2772</v>
      </c>
      <c r="L1472" s="28" t="s">
        <v>50</v>
      </c>
      <c r="M1472" s="226"/>
      <c r="N1472" s="33" t="s">
        <v>104</v>
      </c>
      <c r="O1472" s="36" t="s">
        <v>1302</v>
      </c>
      <c r="P1472" s="340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</row>
    <row r="1473">
      <c r="A1473" s="23">
        <v>1470.0</v>
      </c>
      <c r="B1473" s="225">
        <v>46126.0</v>
      </c>
      <c r="C1473" s="26">
        <v>134.0</v>
      </c>
      <c r="D1473" s="28" t="s">
        <v>45</v>
      </c>
      <c r="E1473" s="28" t="s">
        <v>94</v>
      </c>
      <c r="F1473" s="28" t="s">
        <v>1519</v>
      </c>
      <c r="G1473" s="28" t="s">
        <v>1520</v>
      </c>
      <c r="H1473" s="28" t="s">
        <v>81</v>
      </c>
      <c r="I1473" s="424" t="s">
        <v>2782</v>
      </c>
      <c r="J1473" s="36" t="s">
        <v>822</v>
      </c>
      <c r="K1473" s="23" t="s">
        <v>2763</v>
      </c>
      <c r="L1473" s="28" t="s">
        <v>50</v>
      </c>
      <c r="M1473" s="226"/>
      <c r="N1473" s="33" t="s">
        <v>104</v>
      </c>
      <c r="O1473" s="36" t="s">
        <v>1302</v>
      </c>
      <c r="P1473" s="340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</row>
    <row r="1474">
      <c r="A1474" s="23">
        <v>1471.0</v>
      </c>
      <c r="B1474" s="225">
        <v>46126.0</v>
      </c>
      <c r="C1474" s="26">
        <v>134.0</v>
      </c>
      <c r="D1474" s="28" t="s">
        <v>45</v>
      </c>
      <c r="E1474" s="28" t="s">
        <v>94</v>
      </c>
      <c r="F1474" s="28" t="s">
        <v>1519</v>
      </c>
      <c r="G1474" s="28" t="s">
        <v>1520</v>
      </c>
      <c r="H1474" s="28" t="s">
        <v>207</v>
      </c>
      <c r="I1474" s="424" t="s">
        <v>2783</v>
      </c>
      <c r="J1474" s="36" t="s">
        <v>2784</v>
      </c>
      <c r="K1474" s="23" t="s">
        <v>2772</v>
      </c>
      <c r="L1474" s="28" t="s">
        <v>50</v>
      </c>
      <c r="M1474" s="226"/>
      <c r="N1474" s="33" t="s">
        <v>104</v>
      </c>
      <c r="O1474" s="36" t="s">
        <v>1302</v>
      </c>
      <c r="P1474" s="340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</row>
    <row r="1475">
      <c r="A1475" s="59">
        <v>1472.0</v>
      </c>
      <c r="B1475" s="225">
        <v>46126.0</v>
      </c>
      <c r="C1475" s="26">
        <v>134.0</v>
      </c>
      <c r="D1475" s="28" t="s">
        <v>45</v>
      </c>
      <c r="E1475" s="28" t="s">
        <v>94</v>
      </c>
      <c r="F1475" s="28" t="s">
        <v>1519</v>
      </c>
      <c r="G1475" s="28" t="s">
        <v>1520</v>
      </c>
      <c r="H1475" s="28" t="s">
        <v>194</v>
      </c>
      <c r="I1475" s="424" t="s">
        <v>2785</v>
      </c>
      <c r="J1475" s="36" t="s">
        <v>2786</v>
      </c>
      <c r="K1475" s="23" t="s">
        <v>2772</v>
      </c>
      <c r="L1475" s="28" t="s">
        <v>50</v>
      </c>
      <c r="M1475" s="226"/>
      <c r="N1475" s="33" t="s">
        <v>104</v>
      </c>
      <c r="O1475" s="36" t="s">
        <v>1302</v>
      </c>
      <c r="P1475" s="340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</row>
    <row r="1476">
      <c r="A1476" s="23">
        <v>1473.0</v>
      </c>
      <c r="B1476" s="225">
        <v>46126.0</v>
      </c>
      <c r="C1476" s="26">
        <v>134.0</v>
      </c>
      <c r="D1476" s="28" t="s">
        <v>45</v>
      </c>
      <c r="E1476" s="28" t="s">
        <v>94</v>
      </c>
      <c r="F1476" s="28" t="s">
        <v>1519</v>
      </c>
      <c r="G1476" s="28" t="s">
        <v>1520</v>
      </c>
      <c r="H1476" s="28" t="s">
        <v>194</v>
      </c>
      <c r="I1476" s="424" t="s">
        <v>2787</v>
      </c>
      <c r="J1476" s="36" t="s">
        <v>184</v>
      </c>
      <c r="K1476" s="23" t="s">
        <v>2772</v>
      </c>
      <c r="L1476" s="28" t="s">
        <v>50</v>
      </c>
      <c r="M1476" s="226"/>
      <c r="N1476" s="33" t="s">
        <v>104</v>
      </c>
      <c r="O1476" s="36" t="s">
        <v>1302</v>
      </c>
      <c r="P1476" s="340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</row>
    <row r="1477">
      <c r="A1477" s="23">
        <v>1474.0</v>
      </c>
      <c r="B1477" s="225">
        <v>46126.0</v>
      </c>
      <c r="C1477" s="26">
        <v>134.0</v>
      </c>
      <c r="D1477" s="28" t="s">
        <v>45</v>
      </c>
      <c r="E1477" s="28" t="s">
        <v>94</v>
      </c>
      <c r="F1477" s="28" t="s">
        <v>1519</v>
      </c>
      <c r="G1477" s="28" t="s">
        <v>1520</v>
      </c>
      <c r="H1477" s="28" t="s">
        <v>81</v>
      </c>
      <c r="I1477" s="424" t="s">
        <v>2788</v>
      </c>
      <c r="J1477" s="36" t="s">
        <v>822</v>
      </c>
      <c r="K1477" s="23" t="s">
        <v>2763</v>
      </c>
      <c r="L1477" s="28" t="s">
        <v>50</v>
      </c>
      <c r="M1477" s="226"/>
      <c r="N1477" s="33" t="s">
        <v>104</v>
      </c>
      <c r="O1477" s="36" t="s">
        <v>1302</v>
      </c>
      <c r="P1477" s="340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</row>
    <row r="1478">
      <c r="A1478" s="23">
        <v>1475.0</v>
      </c>
      <c r="B1478" s="225">
        <v>46126.0</v>
      </c>
      <c r="C1478" s="26">
        <v>134.0</v>
      </c>
      <c r="D1478" s="28" t="s">
        <v>45</v>
      </c>
      <c r="E1478" s="28" t="s">
        <v>94</v>
      </c>
      <c r="F1478" s="28" t="s">
        <v>1519</v>
      </c>
      <c r="G1478" s="28" t="s">
        <v>1520</v>
      </c>
      <c r="H1478" s="28" t="s">
        <v>207</v>
      </c>
      <c r="I1478" s="450" t="s">
        <v>1472</v>
      </c>
      <c r="J1478" s="36" t="s">
        <v>1473</v>
      </c>
      <c r="K1478" s="23" t="s">
        <v>2772</v>
      </c>
      <c r="L1478" s="28" t="s">
        <v>50</v>
      </c>
      <c r="M1478" s="226"/>
      <c r="N1478" s="33" t="s">
        <v>104</v>
      </c>
      <c r="O1478" s="36" t="s">
        <v>1302</v>
      </c>
      <c r="P1478" s="340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</row>
    <row r="1479">
      <c r="A1479" s="23">
        <v>1476.0</v>
      </c>
      <c r="B1479" s="225">
        <v>46126.0</v>
      </c>
      <c r="C1479" s="26">
        <v>134.0</v>
      </c>
      <c r="D1479" s="28" t="s">
        <v>45</v>
      </c>
      <c r="E1479" s="28" t="s">
        <v>94</v>
      </c>
      <c r="F1479" s="28" t="s">
        <v>1519</v>
      </c>
      <c r="G1479" s="28" t="s">
        <v>1520</v>
      </c>
      <c r="H1479" s="28" t="s">
        <v>207</v>
      </c>
      <c r="I1479" s="450" t="s">
        <v>2789</v>
      </c>
      <c r="J1479" s="36" t="s">
        <v>2790</v>
      </c>
      <c r="K1479" s="23" t="s">
        <v>2772</v>
      </c>
      <c r="L1479" s="28" t="s">
        <v>50</v>
      </c>
      <c r="M1479" s="226"/>
      <c r="N1479" s="33" t="s">
        <v>104</v>
      </c>
      <c r="O1479" s="36" t="s">
        <v>1302</v>
      </c>
      <c r="P1479" s="340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</row>
    <row r="1480">
      <c r="A1480" s="59">
        <v>1477.0</v>
      </c>
      <c r="B1480" s="225">
        <v>46126.0</v>
      </c>
      <c r="C1480" s="26">
        <v>134.0</v>
      </c>
      <c r="D1480" s="28" t="s">
        <v>45</v>
      </c>
      <c r="E1480" s="28" t="s">
        <v>94</v>
      </c>
      <c r="F1480" s="28" t="s">
        <v>1519</v>
      </c>
      <c r="G1480" s="28" t="s">
        <v>1520</v>
      </c>
      <c r="H1480" s="28" t="s">
        <v>233</v>
      </c>
      <c r="I1480" s="450" t="s">
        <v>2791</v>
      </c>
      <c r="J1480" s="104" t="s">
        <v>1469</v>
      </c>
      <c r="K1480" s="23" t="s">
        <v>2772</v>
      </c>
      <c r="L1480" s="28" t="s">
        <v>50</v>
      </c>
      <c r="M1480" s="226"/>
      <c r="N1480" s="33" t="s">
        <v>104</v>
      </c>
      <c r="O1480" s="36" t="s">
        <v>1302</v>
      </c>
      <c r="P1480" s="340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</row>
    <row r="1481">
      <c r="A1481" s="23">
        <v>1478.0</v>
      </c>
      <c r="B1481" s="225">
        <v>46126.0</v>
      </c>
      <c r="C1481" s="26">
        <v>134.0</v>
      </c>
      <c r="D1481" s="28" t="s">
        <v>45</v>
      </c>
      <c r="E1481" s="28" t="s">
        <v>94</v>
      </c>
      <c r="F1481" s="28" t="s">
        <v>1519</v>
      </c>
      <c r="G1481" s="28" t="s">
        <v>1520</v>
      </c>
      <c r="H1481" s="28" t="s">
        <v>207</v>
      </c>
      <c r="I1481" s="450" t="s">
        <v>2792</v>
      </c>
      <c r="J1481" s="36" t="s">
        <v>2790</v>
      </c>
      <c r="K1481" s="23" t="s">
        <v>2772</v>
      </c>
      <c r="L1481" s="28" t="s">
        <v>50</v>
      </c>
      <c r="M1481" s="226"/>
      <c r="N1481" s="33" t="s">
        <v>104</v>
      </c>
      <c r="O1481" s="36" t="s">
        <v>1302</v>
      </c>
      <c r="P1481" s="340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</row>
    <row r="1482">
      <c r="A1482" s="23">
        <v>1479.0</v>
      </c>
      <c r="B1482" s="225">
        <v>46126.0</v>
      </c>
      <c r="C1482" s="26">
        <v>134.0</v>
      </c>
      <c r="D1482" s="28" t="s">
        <v>45</v>
      </c>
      <c r="E1482" s="28" t="s">
        <v>94</v>
      </c>
      <c r="F1482" s="28" t="s">
        <v>1519</v>
      </c>
      <c r="G1482" s="28" t="s">
        <v>1520</v>
      </c>
      <c r="H1482" s="28" t="s">
        <v>43</v>
      </c>
      <c r="I1482" s="450" t="s">
        <v>2641</v>
      </c>
      <c r="J1482" s="104" t="s">
        <v>1111</v>
      </c>
      <c r="K1482" s="23" t="s">
        <v>2772</v>
      </c>
      <c r="L1482" s="28" t="s">
        <v>50</v>
      </c>
      <c r="M1482" s="226"/>
      <c r="N1482" s="33" t="s">
        <v>104</v>
      </c>
      <c r="O1482" s="36" t="s">
        <v>1302</v>
      </c>
      <c r="P1482" s="340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</row>
    <row r="1483">
      <c r="A1483" s="23">
        <v>1480.0</v>
      </c>
      <c r="B1483" s="225">
        <v>46126.0</v>
      </c>
      <c r="C1483" s="26">
        <v>134.0</v>
      </c>
      <c r="D1483" s="28" t="s">
        <v>45</v>
      </c>
      <c r="E1483" s="28" t="s">
        <v>94</v>
      </c>
      <c r="F1483" s="28" t="s">
        <v>1519</v>
      </c>
      <c r="G1483" s="28" t="s">
        <v>1520</v>
      </c>
      <c r="H1483" s="28" t="s">
        <v>207</v>
      </c>
      <c r="I1483" s="450" t="s">
        <v>1527</v>
      </c>
      <c r="J1483" s="36" t="s">
        <v>1528</v>
      </c>
      <c r="K1483" s="23" t="s">
        <v>2772</v>
      </c>
      <c r="L1483" s="28" t="s">
        <v>50</v>
      </c>
      <c r="M1483" s="226"/>
      <c r="N1483" s="33" t="s">
        <v>104</v>
      </c>
      <c r="O1483" s="36" t="s">
        <v>1302</v>
      </c>
      <c r="P1483" s="340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</row>
    <row r="1484">
      <c r="A1484" s="23">
        <v>1481.0</v>
      </c>
      <c r="B1484" s="225">
        <v>46126.0</v>
      </c>
      <c r="C1484" s="26">
        <v>134.0</v>
      </c>
      <c r="D1484" s="28" t="s">
        <v>45</v>
      </c>
      <c r="E1484" s="28" t="s">
        <v>94</v>
      </c>
      <c r="F1484" s="28" t="s">
        <v>1519</v>
      </c>
      <c r="G1484" s="28" t="s">
        <v>1520</v>
      </c>
      <c r="H1484" s="28" t="s">
        <v>98</v>
      </c>
      <c r="I1484" s="450" t="s">
        <v>2793</v>
      </c>
      <c r="J1484" s="36" t="s">
        <v>2309</v>
      </c>
      <c r="K1484" s="23" t="s">
        <v>2763</v>
      </c>
      <c r="L1484" s="28" t="s">
        <v>50</v>
      </c>
      <c r="M1484" s="226"/>
      <c r="N1484" s="33" t="s">
        <v>104</v>
      </c>
      <c r="O1484" s="36" t="s">
        <v>1302</v>
      </c>
      <c r="P1484" s="340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</row>
    <row r="1485">
      <c r="A1485" s="59">
        <v>1482.0</v>
      </c>
      <c r="B1485" s="225">
        <v>46126.0</v>
      </c>
      <c r="C1485" s="26">
        <v>134.0</v>
      </c>
      <c r="D1485" s="28" t="s">
        <v>45</v>
      </c>
      <c r="E1485" s="28" t="s">
        <v>94</v>
      </c>
      <c r="F1485" s="28" t="s">
        <v>1519</v>
      </c>
      <c r="G1485" s="28" t="s">
        <v>1520</v>
      </c>
      <c r="H1485" s="28" t="s">
        <v>87</v>
      </c>
      <c r="I1485" s="450" t="s">
        <v>2794</v>
      </c>
      <c r="J1485" s="36" t="s">
        <v>2129</v>
      </c>
      <c r="K1485" s="23" t="s">
        <v>2772</v>
      </c>
      <c r="L1485" s="28" t="s">
        <v>50</v>
      </c>
      <c r="M1485" s="226"/>
      <c r="N1485" s="33" t="s">
        <v>104</v>
      </c>
      <c r="O1485" s="36" t="s">
        <v>1302</v>
      </c>
      <c r="P1485" s="340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</row>
    <row r="1486">
      <c r="A1486" s="23">
        <v>1483.0</v>
      </c>
      <c r="B1486" s="225">
        <v>46126.0</v>
      </c>
      <c r="C1486" s="26">
        <v>134.0</v>
      </c>
      <c r="D1486" s="28" t="s">
        <v>45</v>
      </c>
      <c r="E1486" s="28" t="s">
        <v>94</v>
      </c>
      <c r="F1486" s="28" t="s">
        <v>1519</v>
      </c>
      <c r="G1486" s="28" t="s">
        <v>1520</v>
      </c>
      <c r="H1486" s="28" t="s">
        <v>75</v>
      </c>
      <c r="I1486" s="424" t="s">
        <v>2660</v>
      </c>
      <c r="J1486" s="104" t="s">
        <v>1136</v>
      </c>
      <c r="K1486" s="23" t="s">
        <v>2772</v>
      </c>
      <c r="L1486" s="28" t="s">
        <v>50</v>
      </c>
      <c r="M1486" s="226"/>
      <c r="N1486" s="33" t="s">
        <v>104</v>
      </c>
      <c r="O1486" s="36" t="s">
        <v>1302</v>
      </c>
      <c r="P1486" s="340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</row>
    <row r="1487">
      <c r="A1487" s="23">
        <v>1484.0</v>
      </c>
      <c r="B1487" s="225">
        <v>46126.0</v>
      </c>
      <c r="C1487" s="26">
        <v>134.0</v>
      </c>
      <c r="D1487" s="28" t="s">
        <v>45</v>
      </c>
      <c r="E1487" s="28" t="s">
        <v>94</v>
      </c>
      <c r="F1487" s="28" t="s">
        <v>1519</v>
      </c>
      <c r="G1487" s="28" t="s">
        <v>1520</v>
      </c>
      <c r="H1487" s="28" t="s">
        <v>75</v>
      </c>
      <c r="I1487" s="450" t="s">
        <v>1474</v>
      </c>
      <c r="J1487" s="104" t="s">
        <v>1475</v>
      </c>
      <c r="K1487" s="23" t="s">
        <v>2772</v>
      </c>
      <c r="L1487" s="28" t="s">
        <v>50</v>
      </c>
      <c r="M1487" s="226"/>
      <c r="N1487" s="33" t="s">
        <v>104</v>
      </c>
      <c r="O1487" s="36" t="s">
        <v>1302</v>
      </c>
      <c r="P1487" s="340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</row>
    <row r="1488">
      <c r="A1488" s="23">
        <v>1485.0</v>
      </c>
      <c r="B1488" s="225">
        <v>46126.0</v>
      </c>
      <c r="C1488" s="26">
        <v>134.0</v>
      </c>
      <c r="D1488" s="28" t="s">
        <v>45</v>
      </c>
      <c r="E1488" s="28" t="s">
        <v>94</v>
      </c>
      <c r="F1488" s="28" t="s">
        <v>1519</v>
      </c>
      <c r="G1488" s="28" t="s">
        <v>194</v>
      </c>
      <c r="H1488" s="28" t="s">
        <v>194</v>
      </c>
      <c r="I1488" s="450" t="s">
        <v>2223</v>
      </c>
      <c r="J1488" s="104" t="s">
        <v>2786</v>
      </c>
      <c r="K1488" s="23" t="s">
        <v>2772</v>
      </c>
      <c r="L1488" s="28" t="s">
        <v>50</v>
      </c>
      <c r="M1488" s="226"/>
      <c r="N1488" s="33" t="s">
        <v>104</v>
      </c>
      <c r="O1488" s="36" t="s">
        <v>1302</v>
      </c>
      <c r="P1488" s="340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</row>
    <row r="1489">
      <c r="A1489" s="23">
        <v>1486.0</v>
      </c>
      <c r="B1489" s="440">
        <v>46126.0</v>
      </c>
      <c r="C1489" s="26">
        <v>135.0</v>
      </c>
      <c r="D1489" s="28" t="s">
        <v>111</v>
      </c>
      <c r="E1489" s="28" t="s">
        <v>94</v>
      </c>
      <c r="F1489" s="28" t="s">
        <v>1519</v>
      </c>
      <c r="G1489" s="28" t="s">
        <v>1520</v>
      </c>
      <c r="H1489" s="28" t="s">
        <v>139</v>
      </c>
      <c r="I1489" s="424" t="s">
        <v>2795</v>
      </c>
      <c r="J1489" s="36" t="s">
        <v>2796</v>
      </c>
      <c r="K1489" s="23" t="s">
        <v>2772</v>
      </c>
      <c r="L1489" s="28" t="s">
        <v>50</v>
      </c>
      <c r="M1489" s="226"/>
      <c r="N1489" s="33" t="s">
        <v>104</v>
      </c>
      <c r="O1489" s="36" t="s">
        <v>2251</v>
      </c>
      <c r="P1489" s="340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</row>
    <row r="1490">
      <c r="A1490" s="59">
        <v>1487.0</v>
      </c>
      <c r="B1490" s="440">
        <v>46126.0</v>
      </c>
      <c r="C1490" s="26">
        <v>135.0</v>
      </c>
      <c r="D1490" s="28" t="s">
        <v>111</v>
      </c>
      <c r="E1490" s="28" t="s">
        <v>94</v>
      </c>
      <c r="F1490" s="28" t="s">
        <v>1519</v>
      </c>
      <c r="G1490" s="28" t="s">
        <v>1520</v>
      </c>
      <c r="H1490" s="28" t="s">
        <v>87</v>
      </c>
      <c r="I1490" s="424" t="s">
        <v>1534</v>
      </c>
      <c r="J1490" s="36" t="s">
        <v>113</v>
      </c>
      <c r="K1490" s="23" t="s">
        <v>2772</v>
      </c>
      <c r="L1490" s="28" t="s">
        <v>76</v>
      </c>
      <c r="M1490" s="226"/>
      <c r="N1490" s="33" t="s">
        <v>104</v>
      </c>
      <c r="O1490" s="36" t="s">
        <v>2251</v>
      </c>
      <c r="P1490" s="340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</row>
    <row r="1491">
      <c r="A1491" s="23">
        <v>1488.0</v>
      </c>
      <c r="B1491" s="440">
        <v>46126.0</v>
      </c>
      <c r="C1491" s="26">
        <v>135.0</v>
      </c>
      <c r="D1491" s="28" t="s">
        <v>111</v>
      </c>
      <c r="E1491" s="28" t="s">
        <v>94</v>
      </c>
      <c r="F1491" s="28" t="s">
        <v>1519</v>
      </c>
      <c r="G1491" s="28" t="s">
        <v>1520</v>
      </c>
      <c r="H1491" s="28" t="s">
        <v>87</v>
      </c>
      <c r="I1491" s="424" t="s">
        <v>1491</v>
      </c>
      <c r="J1491" s="36" t="s">
        <v>113</v>
      </c>
      <c r="K1491" s="23" t="s">
        <v>2772</v>
      </c>
      <c r="L1491" s="28" t="s">
        <v>50</v>
      </c>
      <c r="M1491" s="226"/>
      <c r="N1491" s="33" t="s">
        <v>104</v>
      </c>
      <c r="O1491" s="36" t="s">
        <v>2251</v>
      </c>
      <c r="P1491" s="340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</row>
    <row r="1492">
      <c r="A1492" s="23">
        <v>1489.0</v>
      </c>
      <c r="B1492" s="440">
        <v>46126.0</v>
      </c>
      <c r="C1492" s="26">
        <v>135.0</v>
      </c>
      <c r="D1492" s="28" t="s">
        <v>111</v>
      </c>
      <c r="E1492" s="28" t="s">
        <v>94</v>
      </c>
      <c r="F1492" s="28" t="s">
        <v>1519</v>
      </c>
      <c r="G1492" s="28" t="s">
        <v>1520</v>
      </c>
      <c r="H1492" s="28" t="s">
        <v>87</v>
      </c>
      <c r="I1492" s="424" t="s">
        <v>1498</v>
      </c>
      <c r="J1492" s="36" t="s">
        <v>1016</v>
      </c>
      <c r="K1492" s="23" t="s">
        <v>2772</v>
      </c>
      <c r="L1492" s="28" t="s">
        <v>50</v>
      </c>
      <c r="M1492" s="226"/>
      <c r="N1492" s="33" t="s">
        <v>104</v>
      </c>
      <c r="O1492" s="36" t="s">
        <v>2251</v>
      </c>
      <c r="P1492" s="340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</row>
    <row r="1493">
      <c r="A1493" s="23">
        <v>1490.0</v>
      </c>
      <c r="B1493" s="440">
        <v>46126.0</v>
      </c>
      <c r="C1493" s="26">
        <v>135.0</v>
      </c>
      <c r="D1493" s="28" t="s">
        <v>111</v>
      </c>
      <c r="E1493" s="28" t="s">
        <v>94</v>
      </c>
      <c r="F1493" s="28" t="s">
        <v>1519</v>
      </c>
      <c r="G1493" s="28" t="s">
        <v>1520</v>
      </c>
      <c r="H1493" s="28" t="s">
        <v>87</v>
      </c>
      <c r="I1493" s="424" t="s">
        <v>1535</v>
      </c>
      <c r="J1493" s="443" t="s">
        <v>1500</v>
      </c>
      <c r="K1493" s="23" t="s">
        <v>2772</v>
      </c>
      <c r="L1493" s="28" t="s">
        <v>50</v>
      </c>
      <c r="M1493" s="226"/>
      <c r="N1493" s="33" t="s">
        <v>104</v>
      </c>
      <c r="O1493" s="36" t="s">
        <v>2251</v>
      </c>
      <c r="P1493" s="340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</row>
    <row r="1494">
      <c r="A1494" s="23">
        <v>1491.0</v>
      </c>
      <c r="B1494" s="440">
        <v>46126.0</v>
      </c>
      <c r="C1494" s="26">
        <v>135.0</v>
      </c>
      <c r="D1494" s="28" t="s">
        <v>111</v>
      </c>
      <c r="E1494" s="28" t="s">
        <v>94</v>
      </c>
      <c r="F1494" s="28" t="s">
        <v>1519</v>
      </c>
      <c r="G1494" s="28" t="s">
        <v>1520</v>
      </c>
      <c r="H1494" s="28" t="s">
        <v>75</v>
      </c>
      <c r="I1494" s="424" t="s">
        <v>1536</v>
      </c>
      <c r="J1494" s="36" t="s">
        <v>2797</v>
      </c>
      <c r="K1494" s="23" t="s">
        <v>2772</v>
      </c>
      <c r="L1494" s="28" t="s">
        <v>76</v>
      </c>
      <c r="M1494" s="226"/>
      <c r="N1494" s="33" t="s">
        <v>104</v>
      </c>
      <c r="O1494" s="36" t="s">
        <v>2251</v>
      </c>
      <c r="P1494" s="340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</row>
    <row r="1495">
      <c r="A1495" s="59">
        <v>1492.0</v>
      </c>
      <c r="B1495" s="440">
        <v>46126.0</v>
      </c>
      <c r="C1495" s="26">
        <v>135.0</v>
      </c>
      <c r="D1495" s="28" t="s">
        <v>111</v>
      </c>
      <c r="E1495" s="28" t="s">
        <v>94</v>
      </c>
      <c r="F1495" s="28" t="s">
        <v>1519</v>
      </c>
      <c r="G1495" s="28" t="s">
        <v>1520</v>
      </c>
      <c r="H1495" s="28" t="s">
        <v>75</v>
      </c>
      <c r="I1495" s="424" t="s">
        <v>2798</v>
      </c>
      <c r="J1495" s="36" t="s">
        <v>2799</v>
      </c>
      <c r="K1495" s="23" t="s">
        <v>2800</v>
      </c>
      <c r="L1495" s="28" t="s">
        <v>76</v>
      </c>
      <c r="M1495" s="226"/>
      <c r="N1495" s="33" t="s">
        <v>104</v>
      </c>
      <c r="O1495" s="36" t="s">
        <v>2251</v>
      </c>
      <c r="P1495" s="340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</row>
    <row r="1496">
      <c r="A1496" s="23">
        <v>1493.0</v>
      </c>
      <c r="B1496" s="440">
        <v>46126.0</v>
      </c>
      <c r="C1496" s="26">
        <v>135.0</v>
      </c>
      <c r="D1496" s="28" t="s">
        <v>111</v>
      </c>
      <c r="E1496" s="28" t="s">
        <v>94</v>
      </c>
      <c r="F1496" s="28" t="s">
        <v>1519</v>
      </c>
      <c r="G1496" s="28" t="s">
        <v>1520</v>
      </c>
      <c r="H1496" s="28" t="s">
        <v>87</v>
      </c>
      <c r="I1496" s="424" t="s">
        <v>1943</v>
      </c>
      <c r="J1496" s="36" t="s">
        <v>1944</v>
      </c>
      <c r="K1496" s="23" t="s">
        <v>2530</v>
      </c>
      <c r="L1496" s="28" t="s">
        <v>50</v>
      </c>
      <c r="M1496" s="226"/>
      <c r="N1496" s="33" t="s">
        <v>104</v>
      </c>
      <c r="O1496" s="36" t="s">
        <v>2251</v>
      </c>
      <c r="P1496" s="340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</row>
    <row r="1497">
      <c r="A1497" s="23">
        <v>1494.0</v>
      </c>
      <c r="B1497" s="440">
        <v>46126.0</v>
      </c>
      <c r="C1497" s="26">
        <v>135.0</v>
      </c>
      <c r="D1497" s="28" t="s">
        <v>111</v>
      </c>
      <c r="E1497" s="28" t="s">
        <v>94</v>
      </c>
      <c r="F1497" s="28" t="s">
        <v>1519</v>
      </c>
      <c r="G1497" s="28" t="s">
        <v>1520</v>
      </c>
      <c r="H1497" s="28" t="s">
        <v>75</v>
      </c>
      <c r="I1497" s="424" t="s">
        <v>1503</v>
      </c>
      <c r="J1497" s="36" t="s">
        <v>1504</v>
      </c>
      <c r="K1497" s="23" t="s">
        <v>2530</v>
      </c>
      <c r="L1497" s="28" t="s">
        <v>76</v>
      </c>
      <c r="M1497" s="226"/>
      <c r="N1497" s="33" t="s">
        <v>104</v>
      </c>
      <c r="O1497" s="36" t="s">
        <v>2251</v>
      </c>
      <c r="P1497" s="340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</row>
    <row r="1498">
      <c r="A1498" s="23">
        <v>1495.0</v>
      </c>
      <c r="B1498" s="440">
        <v>46126.0</v>
      </c>
      <c r="C1498" s="26">
        <v>135.0</v>
      </c>
      <c r="D1498" s="28" t="s">
        <v>111</v>
      </c>
      <c r="E1498" s="28" t="s">
        <v>94</v>
      </c>
      <c r="F1498" s="28" t="s">
        <v>1519</v>
      </c>
      <c r="G1498" s="28" t="s">
        <v>1520</v>
      </c>
      <c r="H1498" s="28" t="s">
        <v>75</v>
      </c>
      <c r="I1498" s="424" t="s">
        <v>2063</v>
      </c>
      <c r="J1498" s="36" t="s">
        <v>1951</v>
      </c>
      <c r="K1498" s="23" t="s">
        <v>2530</v>
      </c>
      <c r="L1498" s="28" t="s">
        <v>76</v>
      </c>
      <c r="M1498" s="226"/>
      <c r="N1498" s="33" t="s">
        <v>104</v>
      </c>
      <c r="O1498" s="36" t="s">
        <v>2251</v>
      </c>
      <c r="P1498" s="340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</row>
    <row r="1499">
      <c r="A1499" s="23">
        <v>1496.0</v>
      </c>
      <c r="B1499" s="440">
        <v>46126.0</v>
      </c>
      <c r="C1499" s="26">
        <v>135.0</v>
      </c>
      <c r="D1499" s="28" t="s">
        <v>111</v>
      </c>
      <c r="E1499" s="28" t="s">
        <v>94</v>
      </c>
      <c r="F1499" s="28" t="s">
        <v>1519</v>
      </c>
      <c r="G1499" s="28" t="s">
        <v>1520</v>
      </c>
      <c r="H1499" s="28" t="s">
        <v>75</v>
      </c>
      <c r="I1499" s="424" t="s">
        <v>2140</v>
      </c>
      <c r="J1499" s="36" t="s">
        <v>2141</v>
      </c>
      <c r="K1499" s="23" t="s">
        <v>2530</v>
      </c>
      <c r="L1499" s="28" t="s">
        <v>76</v>
      </c>
      <c r="M1499" s="226"/>
      <c r="N1499" s="33" t="s">
        <v>104</v>
      </c>
      <c r="O1499" s="36" t="s">
        <v>2251</v>
      </c>
      <c r="P1499" s="340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</row>
    <row r="1500">
      <c r="A1500" s="59">
        <v>1497.0</v>
      </c>
      <c r="B1500" s="440">
        <v>46126.0</v>
      </c>
      <c r="C1500" s="26">
        <v>135.0</v>
      </c>
      <c r="D1500" s="28" t="s">
        <v>111</v>
      </c>
      <c r="E1500" s="28" t="s">
        <v>94</v>
      </c>
      <c r="F1500" s="28" t="s">
        <v>1519</v>
      </c>
      <c r="G1500" s="28" t="s">
        <v>1520</v>
      </c>
      <c r="H1500" s="28" t="s">
        <v>75</v>
      </c>
      <c r="I1500" s="424" t="s">
        <v>2142</v>
      </c>
      <c r="J1500" s="36" t="s">
        <v>2801</v>
      </c>
      <c r="K1500" s="23" t="s">
        <v>2530</v>
      </c>
      <c r="L1500" s="28" t="s">
        <v>50</v>
      </c>
      <c r="M1500" s="226"/>
      <c r="N1500" s="33" t="s">
        <v>104</v>
      </c>
      <c r="O1500" s="36" t="s">
        <v>2251</v>
      </c>
      <c r="P1500" s="340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</row>
    <row r="1501">
      <c r="A1501" s="23">
        <v>1498.0</v>
      </c>
      <c r="B1501" s="440">
        <v>46126.0</v>
      </c>
      <c r="C1501" s="26">
        <v>135.0</v>
      </c>
      <c r="D1501" s="28" t="s">
        <v>111</v>
      </c>
      <c r="E1501" s="28" t="s">
        <v>94</v>
      </c>
      <c r="F1501" s="28" t="s">
        <v>1519</v>
      </c>
      <c r="G1501" s="28" t="s">
        <v>1520</v>
      </c>
      <c r="H1501" s="28" t="s">
        <v>87</v>
      </c>
      <c r="I1501" s="424" t="s">
        <v>2802</v>
      </c>
      <c r="J1501" s="36" t="s">
        <v>2803</v>
      </c>
      <c r="K1501" s="23" t="s">
        <v>2772</v>
      </c>
      <c r="L1501" s="28" t="s">
        <v>50</v>
      </c>
      <c r="M1501" s="226"/>
      <c r="N1501" s="33" t="s">
        <v>104</v>
      </c>
      <c r="O1501" s="36" t="s">
        <v>2251</v>
      </c>
      <c r="P1501" s="340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</row>
    <row r="1502">
      <c r="A1502" s="23">
        <v>1499.0</v>
      </c>
      <c r="B1502" s="440">
        <v>46126.0</v>
      </c>
      <c r="C1502" s="26">
        <v>135.0</v>
      </c>
      <c r="D1502" s="28" t="s">
        <v>111</v>
      </c>
      <c r="E1502" s="28" t="s">
        <v>94</v>
      </c>
      <c r="F1502" s="28" t="s">
        <v>1519</v>
      </c>
      <c r="G1502" s="28" t="s">
        <v>1520</v>
      </c>
      <c r="H1502" s="28" t="s">
        <v>87</v>
      </c>
      <c r="I1502" s="424" t="s">
        <v>2804</v>
      </c>
      <c r="J1502" s="36" t="s">
        <v>2805</v>
      </c>
      <c r="K1502" s="23" t="s">
        <v>2772</v>
      </c>
      <c r="L1502" s="28" t="s">
        <v>50</v>
      </c>
      <c r="M1502" s="226"/>
      <c r="N1502" s="33" t="s">
        <v>104</v>
      </c>
      <c r="O1502" s="36" t="s">
        <v>2251</v>
      </c>
      <c r="P1502" s="340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</row>
    <row r="1503">
      <c r="A1503" s="23">
        <v>1500.0</v>
      </c>
      <c r="B1503" s="440">
        <v>46126.0</v>
      </c>
      <c r="C1503" s="26">
        <v>135.0</v>
      </c>
      <c r="D1503" s="28" t="s">
        <v>111</v>
      </c>
      <c r="E1503" s="28" t="s">
        <v>94</v>
      </c>
      <c r="F1503" s="28" t="s">
        <v>1519</v>
      </c>
      <c r="G1503" s="28" t="s">
        <v>1520</v>
      </c>
      <c r="H1503" s="28" t="s">
        <v>87</v>
      </c>
      <c r="I1503" s="424" t="s">
        <v>2806</v>
      </c>
      <c r="J1503" s="36" t="s">
        <v>2807</v>
      </c>
      <c r="K1503" s="23" t="s">
        <v>2772</v>
      </c>
      <c r="L1503" s="28" t="s">
        <v>50</v>
      </c>
      <c r="M1503" s="226"/>
      <c r="N1503" s="33" t="s">
        <v>104</v>
      </c>
      <c r="O1503" s="36" t="s">
        <v>2251</v>
      </c>
      <c r="P1503" s="340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</row>
    <row r="1504">
      <c r="A1504" s="23">
        <v>1501.0</v>
      </c>
      <c r="B1504" s="440">
        <v>46126.0</v>
      </c>
      <c r="C1504" s="26">
        <v>135.0</v>
      </c>
      <c r="D1504" s="28" t="s">
        <v>111</v>
      </c>
      <c r="E1504" s="28" t="s">
        <v>94</v>
      </c>
      <c r="F1504" s="28" t="s">
        <v>1519</v>
      </c>
      <c r="G1504" s="28" t="s">
        <v>1520</v>
      </c>
      <c r="H1504" s="28" t="s">
        <v>139</v>
      </c>
      <c r="I1504" s="424" t="s">
        <v>2808</v>
      </c>
      <c r="J1504" s="36" t="s">
        <v>2291</v>
      </c>
      <c r="K1504" s="23" t="s">
        <v>2772</v>
      </c>
      <c r="L1504" s="28" t="s">
        <v>50</v>
      </c>
      <c r="M1504" s="226"/>
      <c r="N1504" s="33" t="s">
        <v>104</v>
      </c>
      <c r="O1504" s="36" t="s">
        <v>2251</v>
      </c>
      <c r="P1504" s="340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</row>
    <row r="1505">
      <c r="A1505" s="59">
        <v>1502.0</v>
      </c>
      <c r="B1505" s="440">
        <v>46126.0</v>
      </c>
      <c r="C1505" s="26">
        <v>135.0</v>
      </c>
      <c r="D1505" s="28" t="s">
        <v>111</v>
      </c>
      <c r="E1505" s="28" t="s">
        <v>94</v>
      </c>
      <c r="F1505" s="28" t="s">
        <v>1519</v>
      </c>
      <c r="G1505" s="28" t="s">
        <v>1520</v>
      </c>
      <c r="H1505" s="28" t="s">
        <v>81</v>
      </c>
      <c r="I1505" s="424" t="s">
        <v>2809</v>
      </c>
      <c r="J1505" s="36" t="s">
        <v>2810</v>
      </c>
      <c r="K1505" s="23" t="s">
        <v>2772</v>
      </c>
      <c r="L1505" s="28" t="s">
        <v>50</v>
      </c>
      <c r="M1505" s="226"/>
      <c r="N1505" s="33" t="s">
        <v>104</v>
      </c>
      <c r="O1505" s="36" t="s">
        <v>2251</v>
      </c>
      <c r="P1505" s="340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</row>
    <row r="1506">
      <c r="A1506" s="23">
        <v>1503.0</v>
      </c>
      <c r="B1506" s="440">
        <v>46126.0</v>
      </c>
      <c r="C1506" s="26">
        <v>135.0</v>
      </c>
      <c r="D1506" s="28" t="s">
        <v>111</v>
      </c>
      <c r="E1506" s="28" t="s">
        <v>94</v>
      </c>
      <c r="F1506" s="28" t="s">
        <v>1519</v>
      </c>
      <c r="G1506" s="28" t="s">
        <v>1520</v>
      </c>
      <c r="H1506" s="28" t="s">
        <v>139</v>
      </c>
      <c r="I1506" s="424" t="s">
        <v>2811</v>
      </c>
      <c r="J1506" s="36" t="s">
        <v>2812</v>
      </c>
      <c r="K1506" s="23" t="s">
        <v>2772</v>
      </c>
      <c r="L1506" s="28" t="s">
        <v>50</v>
      </c>
      <c r="M1506" s="226"/>
      <c r="N1506" s="33" t="s">
        <v>104</v>
      </c>
      <c r="O1506" s="36" t="s">
        <v>2251</v>
      </c>
      <c r="P1506" s="340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</row>
    <row r="1507">
      <c r="A1507" s="23">
        <v>1504.0</v>
      </c>
      <c r="B1507" s="440">
        <v>46126.0</v>
      </c>
      <c r="C1507" s="26">
        <v>135.0</v>
      </c>
      <c r="D1507" s="28" t="s">
        <v>111</v>
      </c>
      <c r="E1507" s="28" t="s">
        <v>94</v>
      </c>
      <c r="F1507" s="28" t="s">
        <v>1519</v>
      </c>
      <c r="G1507" s="28" t="s">
        <v>1520</v>
      </c>
      <c r="H1507" s="28" t="s">
        <v>81</v>
      </c>
      <c r="I1507" s="424" t="s">
        <v>159</v>
      </c>
      <c r="J1507" s="36" t="s">
        <v>2813</v>
      </c>
      <c r="K1507" s="23" t="s">
        <v>2530</v>
      </c>
      <c r="L1507" s="28" t="s">
        <v>50</v>
      </c>
      <c r="M1507" s="226"/>
      <c r="N1507" s="33" t="s">
        <v>104</v>
      </c>
      <c r="O1507" s="36" t="s">
        <v>2251</v>
      </c>
      <c r="P1507" s="340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</row>
    <row r="1508">
      <c r="A1508" s="23">
        <v>1505.0</v>
      </c>
      <c r="B1508" s="440">
        <v>46126.0</v>
      </c>
      <c r="C1508" s="26">
        <v>135.0</v>
      </c>
      <c r="D1508" s="28" t="s">
        <v>111</v>
      </c>
      <c r="E1508" s="28" t="s">
        <v>94</v>
      </c>
      <c r="F1508" s="28" t="s">
        <v>1519</v>
      </c>
      <c r="G1508" s="28" t="s">
        <v>1520</v>
      </c>
      <c r="H1508" s="28" t="s">
        <v>81</v>
      </c>
      <c r="I1508" s="424" t="s">
        <v>1539</v>
      </c>
      <c r="J1508" s="36" t="s">
        <v>2814</v>
      </c>
      <c r="K1508" s="23" t="s">
        <v>2530</v>
      </c>
      <c r="L1508" s="28" t="s">
        <v>76</v>
      </c>
      <c r="M1508" s="226"/>
      <c r="N1508" s="33" t="s">
        <v>104</v>
      </c>
      <c r="O1508" s="36" t="s">
        <v>2251</v>
      </c>
      <c r="P1508" s="340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</row>
    <row r="1509">
      <c r="A1509" s="23">
        <v>1506.0</v>
      </c>
      <c r="B1509" s="440">
        <v>46127.0</v>
      </c>
      <c r="C1509" s="26">
        <v>136.0</v>
      </c>
      <c r="D1509" s="28" t="s">
        <v>39</v>
      </c>
      <c r="E1509" s="28" t="s">
        <v>94</v>
      </c>
      <c r="F1509" s="28" t="s">
        <v>1519</v>
      </c>
      <c r="G1509" s="28" t="s">
        <v>1520</v>
      </c>
      <c r="H1509" s="28" t="s">
        <v>87</v>
      </c>
      <c r="I1509" s="424" t="s">
        <v>2815</v>
      </c>
      <c r="J1509" s="36" t="s">
        <v>2026</v>
      </c>
      <c r="K1509" s="23" t="s">
        <v>2530</v>
      </c>
      <c r="L1509" s="28" t="s">
        <v>50</v>
      </c>
      <c r="M1509" s="226"/>
      <c r="N1509" s="33" t="s">
        <v>104</v>
      </c>
      <c r="O1509" s="36" t="s">
        <v>2816</v>
      </c>
      <c r="P1509" s="340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</row>
    <row r="1510">
      <c r="A1510" s="59">
        <v>1507.0</v>
      </c>
      <c r="B1510" s="440">
        <v>46127.0</v>
      </c>
      <c r="C1510" s="26">
        <v>136.0</v>
      </c>
      <c r="D1510" s="28" t="s">
        <v>39</v>
      </c>
      <c r="E1510" s="28" t="s">
        <v>94</v>
      </c>
      <c r="F1510" s="28" t="s">
        <v>1519</v>
      </c>
      <c r="G1510" s="28" t="s">
        <v>1520</v>
      </c>
      <c r="H1510" s="28" t="s">
        <v>43</v>
      </c>
      <c r="I1510" s="424" t="s">
        <v>2149</v>
      </c>
      <c r="J1510" s="36" t="s">
        <v>2150</v>
      </c>
      <c r="K1510" s="23" t="s">
        <v>2772</v>
      </c>
      <c r="L1510" s="28" t="s">
        <v>50</v>
      </c>
      <c r="M1510" s="226"/>
      <c r="N1510" s="33" t="s">
        <v>104</v>
      </c>
      <c r="O1510" s="36" t="s">
        <v>2816</v>
      </c>
      <c r="P1510" s="340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</row>
    <row r="1511">
      <c r="A1511" s="23">
        <v>1508.0</v>
      </c>
      <c r="B1511" s="440">
        <v>46127.0</v>
      </c>
      <c r="C1511" s="26">
        <v>136.0</v>
      </c>
      <c r="D1511" s="28" t="s">
        <v>39</v>
      </c>
      <c r="E1511" s="28" t="s">
        <v>94</v>
      </c>
      <c r="F1511" s="28" t="s">
        <v>1519</v>
      </c>
      <c r="G1511" s="28" t="s">
        <v>1520</v>
      </c>
      <c r="H1511" s="28" t="s">
        <v>43</v>
      </c>
      <c r="I1511" s="424" t="s">
        <v>2817</v>
      </c>
      <c r="J1511" s="36" t="s">
        <v>2818</v>
      </c>
      <c r="K1511" s="23" t="s">
        <v>2772</v>
      </c>
      <c r="L1511" s="28" t="s">
        <v>50</v>
      </c>
      <c r="M1511" s="264" t="s">
        <v>2819</v>
      </c>
      <c r="N1511" s="33" t="s">
        <v>104</v>
      </c>
      <c r="O1511" s="36" t="s">
        <v>2816</v>
      </c>
      <c r="P1511" s="340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</row>
    <row r="1512">
      <c r="A1512" s="23">
        <v>1509.0</v>
      </c>
      <c r="B1512" s="440">
        <v>46128.0</v>
      </c>
      <c r="C1512" s="26">
        <v>137.0</v>
      </c>
      <c r="D1512" s="28" t="s">
        <v>45</v>
      </c>
      <c r="E1512" s="28" t="s">
        <v>94</v>
      </c>
      <c r="F1512" s="28" t="s">
        <v>371</v>
      </c>
      <c r="G1512" s="28" t="s">
        <v>1467</v>
      </c>
      <c r="H1512" s="28" t="s">
        <v>87</v>
      </c>
      <c r="I1512" s="424" t="s">
        <v>1491</v>
      </c>
      <c r="J1512" s="36" t="s">
        <v>113</v>
      </c>
      <c r="K1512" s="23" t="s">
        <v>2763</v>
      </c>
      <c r="L1512" s="28" t="s">
        <v>50</v>
      </c>
      <c r="M1512" s="226"/>
      <c r="N1512" s="33" t="s">
        <v>104</v>
      </c>
      <c r="O1512" s="36" t="s">
        <v>1302</v>
      </c>
      <c r="P1512" s="340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</row>
    <row r="1513">
      <c r="A1513" s="23">
        <v>1510.0</v>
      </c>
      <c r="B1513" s="440">
        <v>46128.0</v>
      </c>
      <c r="C1513" s="26">
        <v>137.0</v>
      </c>
      <c r="D1513" s="28" t="s">
        <v>45</v>
      </c>
      <c r="E1513" s="28" t="s">
        <v>94</v>
      </c>
      <c r="F1513" s="28" t="s">
        <v>371</v>
      </c>
      <c r="G1513" s="28" t="s">
        <v>1467</v>
      </c>
      <c r="H1513" s="28" t="s">
        <v>139</v>
      </c>
      <c r="I1513" s="424" t="s">
        <v>1494</v>
      </c>
      <c r="J1513" s="36" t="s">
        <v>1495</v>
      </c>
      <c r="K1513" s="23" t="s">
        <v>2763</v>
      </c>
      <c r="L1513" s="28" t="s">
        <v>50</v>
      </c>
      <c r="M1513" s="226"/>
      <c r="N1513" s="33" t="s">
        <v>104</v>
      </c>
      <c r="O1513" s="36" t="s">
        <v>1302</v>
      </c>
      <c r="P1513" s="340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</row>
    <row r="1514">
      <c r="A1514" s="23">
        <v>1511.0</v>
      </c>
      <c r="B1514" s="440">
        <v>46128.0</v>
      </c>
      <c r="C1514" s="26">
        <v>137.0</v>
      </c>
      <c r="D1514" s="28" t="s">
        <v>45</v>
      </c>
      <c r="E1514" s="28" t="s">
        <v>94</v>
      </c>
      <c r="F1514" s="28" t="s">
        <v>371</v>
      </c>
      <c r="G1514" s="28" t="s">
        <v>1467</v>
      </c>
      <c r="H1514" s="28" t="s">
        <v>75</v>
      </c>
      <c r="I1514" s="424" t="s">
        <v>1512</v>
      </c>
      <c r="J1514" s="36" t="s">
        <v>2820</v>
      </c>
      <c r="K1514" s="23" t="s">
        <v>2530</v>
      </c>
      <c r="L1514" s="28" t="s">
        <v>50</v>
      </c>
      <c r="M1514" s="226"/>
      <c r="N1514" s="33" t="s">
        <v>104</v>
      </c>
      <c r="O1514" s="36" t="s">
        <v>1302</v>
      </c>
      <c r="P1514" s="340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</row>
    <row r="1515">
      <c r="A1515" s="59">
        <v>1512.0</v>
      </c>
      <c r="B1515" s="440">
        <v>46128.0</v>
      </c>
      <c r="C1515" s="26">
        <v>137.0</v>
      </c>
      <c r="D1515" s="28" t="s">
        <v>45</v>
      </c>
      <c r="E1515" s="28" t="s">
        <v>94</v>
      </c>
      <c r="F1515" s="28" t="s">
        <v>371</v>
      </c>
      <c r="G1515" s="28" t="s">
        <v>1467</v>
      </c>
      <c r="H1515" s="28" t="s">
        <v>98</v>
      </c>
      <c r="I1515" s="424" t="s">
        <v>1952</v>
      </c>
      <c r="J1515" s="36" t="s">
        <v>1953</v>
      </c>
      <c r="K1515" s="23" t="s">
        <v>2763</v>
      </c>
      <c r="L1515" s="28" t="s">
        <v>50</v>
      </c>
      <c r="M1515" s="226"/>
      <c r="N1515" s="33" t="s">
        <v>104</v>
      </c>
      <c r="O1515" s="36" t="s">
        <v>1302</v>
      </c>
      <c r="P1515" s="340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</row>
    <row r="1516">
      <c r="A1516" s="23">
        <v>1513.0</v>
      </c>
      <c r="B1516" s="440">
        <v>46128.0</v>
      </c>
      <c r="C1516" s="26">
        <v>137.0</v>
      </c>
      <c r="D1516" s="28" t="s">
        <v>45</v>
      </c>
      <c r="E1516" s="28" t="s">
        <v>94</v>
      </c>
      <c r="F1516" s="28" t="s">
        <v>371</v>
      </c>
      <c r="G1516" s="28" t="s">
        <v>1467</v>
      </c>
      <c r="H1516" s="28" t="s">
        <v>87</v>
      </c>
      <c r="I1516" s="424" t="s">
        <v>2128</v>
      </c>
      <c r="J1516" s="36" t="s">
        <v>2129</v>
      </c>
      <c r="K1516" s="23" t="s">
        <v>2763</v>
      </c>
      <c r="L1516" s="28" t="s">
        <v>50</v>
      </c>
      <c r="M1516" s="226"/>
      <c r="N1516" s="33" t="s">
        <v>104</v>
      </c>
      <c r="O1516" s="36" t="s">
        <v>1302</v>
      </c>
      <c r="P1516" s="340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</row>
    <row r="1517">
      <c r="A1517" s="23">
        <v>1514.0</v>
      </c>
      <c r="B1517" s="440">
        <v>46128.0</v>
      </c>
      <c r="C1517" s="26">
        <v>137.0</v>
      </c>
      <c r="D1517" s="28" t="s">
        <v>45</v>
      </c>
      <c r="E1517" s="28" t="s">
        <v>94</v>
      </c>
      <c r="F1517" s="28" t="s">
        <v>371</v>
      </c>
      <c r="G1517" s="28" t="s">
        <v>1467</v>
      </c>
      <c r="H1517" s="28" t="s">
        <v>75</v>
      </c>
      <c r="I1517" s="424" t="s">
        <v>1474</v>
      </c>
      <c r="J1517" s="36" t="s">
        <v>1475</v>
      </c>
      <c r="K1517" s="23" t="s">
        <v>2763</v>
      </c>
      <c r="L1517" s="28" t="s">
        <v>50</v>
      </c>
      <c r="M1517" s="226"/>
      <c r="N1517" s="33" t="s">
        <v>104</v>
      </c>
      <c r="O1517" s="36" t="s">
        <v>1302</v>
      </c>
      <c r="P1517" s="340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</row>
    <row r="1518">
      <c r="A1518" s="23">
        <v>1515.0</v>
      </c>
      <c r="B1518" s="440">
        <v>46128.0</v>
      </c>
      <c r="C1518" s="26">
        <v>137.0</v>
      </c>
      <c r="D1518" s="28" t="s">
        <v>45</v>
      </c>
      <c r="E1518" s="28" t="s">
        <v>94</v>
      </c>
      <c r="F1518" s="28" t="s">
        <v>371</v>
      </c>
      <c r="G1518" s="28" t="s">
        <v>1467</v>
      </c>
      <c r="H1518" s="28" t="s">
        <v>81</v>
      </c>
      <c r="I1518" s="424" t="s">
        <v>2821</v>
      </c>
      <c r="J1518" s="36" t="s">
        <v>2822</v>
      </c>
      <c r="K1518" s="23" t="s">
        <v>2530</v>
      </c>
      <c r="L1518" s="28" t="s">
        <v>50</v>
      </c>
      <c r="M1518" s="226"/>
      <c r="N1518" s="33" t="s">
        <v>104</v>
      </c>
      <c r="O1518" s="36" t="s">
        <v>1302</v>
      </c>
      <c r="P1518" s="340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</row>
    <row r="1519">
      <c r="A1519" s="23">
        <v>1516.0</v>
      </c>
      <c r="B1519" s="440">
        <v>46128.0</v>
      </c>
      <c r="C1519" s="26">
        <v>137.0</v>
      </c>
      <c r="D1519" s="28" t="s">
        <v>45</v>
      </c>
      <c r="E1519" s="28" t="s">
        <v>94</v>
      </c>
      <c r="F1519" s="28" t="s">
        <v>371</v>
      </c>
      <c r="G1519" s="28" t="s">
        <v>1467</v>
      </c>
      <c r="H1519" s="28" t="s">
        <v>194</v>
      </c>
      <c r="I1519" s="424" t="s">
        <v>2823</v>
      </c>
      <c r="J1519" s="36" t="s">
        <v>2824</v>
      </c>
      <c r="K1519" s="23" t="s">
        <v>2825</v>
      </c>
      <c r="L1519" s="28" t="s">
        <v>50</v>
      </c>
      <c r="M1519" s="226"/>
      <c r="N1519" s="33" t="s">
        <v>104</v>
      </c>
      <c r="O1519" s="36" t="s">
        <v>1302</v>
      </c>
      <c r="P1519" s="340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</row>
    <row r="1520">
      <c r="A1520" s="59">
        <v>1517.0</v>
      </c>
      <c r="B1520" s="440">
        <v>46128.0</v>
      </c>
      <c r="C1520" s="26">
        <v>137.0</v>
      </c>
      <c r="D1520" s="28" t="s">
        <v>45</v>
      </c>
      <c r="E1520" s="28" t="s">
        <v>94</v>
      </c>
      <c r="F1520" s="28" t="s">
        <v>371</v>
      </c>
      <c r="G1520" s="28" t="s">
        <v>1467</v>
      </c>
      <c r="H1520" s="28" t="s">
        <v>207</v>
      </c>
      <c r="I1520" s="424" t="s">
        <v>2826</v>
      </c>
      <c r="J1520" s="36" t="s">
        <v>2827</v>
      </c>
      <c r="K1520" s="23" t="s">
        <v>2825</v>
      </c>
      <c r="L1520" s="28" t="s">
        <v>50</v>
      </c>
      <c r="M1520" s="226"/>
      <c r="N1520" s="33" t="s">
        <v>104</v>
      </c>
      <c r="O1520" s="36" t="s">
        <v>1302</v>
      </c>
      <c r="P1520" s="340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</row>
    <row r="1521">
      <c r="A1521" s="23">
        <v>1518.0</v>
      </c>
      <c r="B1521" s="440">
        <v>46128.0</v>
      </c>
      <c r="C1521" s="26">
        <v>137.0</v>
      </c>
      <c r="D1521" s="28" t="s">
        <v>45</v>
      </c>
      <c r="E1521" s="28" t="s">
        <v>94</v>
      </c>
      <c r="F1521" s="28" t="s">
        <v>371</v>
      </c>
      <c r="G1521" s="28" t="s">
        <v>1467</v>
      </c>
      <c r="H1521" s="28" t="s">
        <v>207</v>
      </c>
      <c r="I1521" s="424" t="s">
        <v>2828</v>
      </c>
      <c r="J1521" s="36" t="s">
        <v>2829</v>
      </c>
      <c r="K1521" s="23" t="s">
        <v>2825</v>
      </c>
      <c r="L1521" s="28" t="s">
        <v>50</v>
      </c>
      <c r="M1521" s="226"/>
      <c r="N1521" s="33" t="s">
        <v>104</v>
      </c>
      <c r="O1521" s="36" t="s">
        <v>1302</v>
      </c>
      <c r="P1521" s="340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</row>
    <row r="1522">
      <c r="A1522" s="23">
        <v>1519.0</v>
      </c>
      <c r="B1522" s="440">
        <v>46128.0</v>
      </c>
      <c r="C1522" s="26">
        <v>137.0</v>
      </c>
      <c r="D1522" s="28" t="s">
        <v>45</v>
      </c>
      <c r="E1522" s="28" t="s">
        <v>94</v>
      </c>
      <c r="F1522" s="28" t="s">
        <v>371</v>
      </c>
      <c r="G1522" s="28" t="s">
        <v>1467</v>
      </c>
      <c r="H1522" s="28" t="s">
        <v>87</v>
      </c>
      <c r="I1522" s="424" t="s">
        <v>2830</v>
      </c>
      <c r="J1522" s="36" t="s">
        <v>2129</v>
      </c>
      <c r="K1522" s="23" t="s">
        <v>2763</v>
      </c>
      <c r="L1522" s="28" t="s">
        <v>50</v>
      </c>
      <c r="M1522" s="226"/>
      <c r="N1522" s="33" t="s">
        <v>104</v>
      </c>
      <c r="O1522" s="36" t="s">
        <v>1302</v>
      </c>
      <c r="P1522" s="340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</row>
    <row r="1523">
      <c r="A1523" s="23">
        <v>1520.0</v>
      </c>
      <c r="B1523" s="440">
        <v>46128.0</v>
      </c>
      <c r="C1523" s="26">
        <v>137.0</v>
      </c>
      <c r="D1523" s="28" t="s">
        <v>45</v>
      </c>
      <c r="E1523" s="28" t="s">
        <v>94</v>
      </c>
      <c r="F1523" s="28" t="s">
        <v>371</v>
      </c>
      <c r="G1523" s="28" t="s">
        <v>1467</v>
      </c>
      <c r="H1523" s="28" t="s">
        <v>81</v>
      </c>
      <c r="I1523" s="424" t="s">
        <v>1488</v>
      </c>
      <c r="J1523" s="36" t="s">
        <v>2026</v>
      </c>
      <c r="K1523" s="23" t="s">
        <v>2530</v>
      </c>
      <c r="L1523" s="28" t="s">
        <v>50</v>
      </c>
      <c r="M1523" s="226"/>
      <c r="N1523" s="33" t="s">
        <v>104</v>
      </c>
      <c r="O1523" s="36" t="s">
        <v>1302</v>
      </c>
      <c r="P1523" s="340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</row>
    <row r="1524">
      <c r="A1524" s="23">
        <v>1521.0</v>
      </c>
      <c r="B1524" s="440">
        <v>46128.0</v>
      </c>
      <c r="C1524" s="26">
        <v>137.0</v>
      </c>
      <c r="D1524" s="28" t="s">
        <v>45</v>
      </c>
      <c r="E1524" s="28" t="s">
        <v>94</v>
      </c>
      <c r="F1524" s="28" t="s">
        <v>371</v>
      </c>
      <c r="G1524" s="28" t="s">
        <v>1467</v>
      </c>
      <c r="H1524" s="28" t="s">
        <v>207</v>
      </c>
      <c r="I1524" s="424" t="s">
        <v>1481</v>
      </c>
      <c r="J1524" s="36" t="s">
        <v>1482</v>
      </c>
      <c r="K1524" s="23" t="s">
        <v>2763</v>
      </c>
      <c r="L1524" s="28" t="s">
        <v>50</v>
      </c>
      <c r="M1524" s="226"/>
      <c r="N1524" s="33" t="s">
        <v>104</v>
      </c>
      <c r="O1524" s="36" t="s">
        <v>1302</v>
      </c>
      <c r="P1524" s="340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</row>
    <row r="1525">
      <c r="A1525" s="59">
        <v>1522.0</v>
      </c>
      <c r="B1525" s="440">
        <v>46128.0</v>
      </c>
      <c r="C1525" s="26">
        <v>137.0</v>
      </c>
      <c r="D1525" s="28" t="s">
        <v>45</v>
      </c>
      <c r="E1525" s="28" t="s">
        <v>94</v>
      </c>
      <c r="F1525" s="28" t="s">
        <v>371</v>
      </c>
      <c r="G1525" s="28" t="s">
        <v>1467</v>
      </c>
      <c r="H1525" s="28" t="s">
        <v>98</v>
      </c>
      <c r="I1525" s="424" t="s">
        <v>1530</v>
      </c>
      <c r="J1525" s="36" t="s">
        <v>1531</v>
      </c>
      <c r="K1525" s="23" t="s">
        <v>2763</v>
      </c>
      <c r="L1525" s="28" t="s">
        <v>50</v>
      </c>
      <c r="M1525" s="226"/>
      <c r="N1525" s="33" t="s">
        <v>104</v>
      </c>
      <c r="O1525" s="36" t="s">
        <v>1302</v>
      </c>
      <c r="P1525" s="340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</row>
    <row r="1526">
      <c r="A1526" s="23">
        <v>1523.0</v>
      </c>
      <c r="B1526" s="440">
        <v>46128.0</v>
      </c>
      <c r="C1526" s="26">
        <v>137.0</v>
      </c>
      <c r="D1526" s="28" t="s">
        <v>45</v>
      </c>
      <c r="E1526" s="28" t="s">
        <v>94</v>
      </c>
      <c r="F1526" s="28" t="s">
        <v>371</v>
      </c>
      <c r="G1526" s="28" t="s">
        <v>1467</v>
      </c>
      <c r="H1526" s="28" t="s">
        <v>98</v>
      </c>
      <c r="I1526" s="424" t="s">
        <v>2831</v>
      </c>
      <c r="J1526" s="36" t="s">
        <v>2832</v>
      </c>
      <c r="K1526" s="23" t="s">
        <v>2530</v>
      </c>
      <c r="L1526" s="28" t="s">
        <v>50</v>
      </c>
      <c r="M1526" s="226"/>
      <c r="N1526" s="33" t="s">
        <v>104</v>
      </c>
      <c r="O1526" s="36" t="s">
        <v>1302</v>
      </c>
      <c r="P1526" s="340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</row>
    <row r="1527">
      <c r="A1527" s="23">
        <v>1524.0</v>
      </c>
      <c r="B1527" s="440">
        <v>46128.0</v>
      </c>
      <c r="C1527" s="26">
        <v>137.0</v>
      </c>
      <c r="D1527" s="28" t="s">
        <v>45</v>
      </c>
      <c r="E1527" s="28" t="s">
        <v>94</v>
      </c>
      <c r="F1527" s="28" t="s">
        <v>371</v>
      </c>
      <c r="G1527" s="28" t="s">
        <v>1467</v>
      </c>
      <c r="H1527" s="28" t="s">
        <v>207</v>
      </c>
      <c r="I1527" s="424" t="s">
        <v>2833</v>
      </c>
      <c r="J1527" s="36" t="s">
        <v>2834</v>
      </c>
      <c r="K1527" s="23" t="s">
        <v>2763</v>
      </c>
      <c r="L1527" s="28" t="s">
        <v>50</v>
      </c>
      <c r="M1527" s="226"/>
      <c r="N1527" s="33" t="s">
        <v>104</v>
      </c>
      <c r="O1527" s="36" t="s">
        <v>1302</v>
      </c>
      <c r="P1527" s="340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</row>
    <row r="1528">
      <c r="A1528" s="23">
        <v>1525.0</v>
      </c>
      <c r="B1528" s="440">
        <v>46128.0</v>
      </c>
      <c r="C1528" s="26">
        <v>137.0</v>
      </c>
      <c r="D1528" s="28" t="s">
        <v>45</v>
      </c>
      <c r="E1528" s="28" t="s">
        <v>94</v>
      </c>
      <c r="F1528" s="28" t="s">
        <v>371</v>
      </c>
      <c r="G1528" s="28" t="s">
        <v>1467</v>
      </c>
      <c r="H1528" s="28" t="s">
        <v>43</v>
      </c>
      <c r="I1528" s="424" t="s">
        <v>2835</v>
      </c>
      <c r="J1528" s="36" t="s">
        <v>2836</v>
      </c>
      <c r="K1528" s="23" t="s">
        <v>2772</v>
      </c>
      <c r="L1528" s="28" t="s">
        <v>50</v>
      </c>
      <c r="M1528" s="226"/>
      <c r="N1528" s="33" t="s">
        <v>104</v>
      </c>
      <c r="O1528" s="36" t="s">
        <v>1302</v>
      </c>
      <c r="P1528" s="340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</row>
    <row r="1529">
      <c r="A1529" s="23">
        <v>1526.0</v>
      </c>
      <c r="B1529" s="440">
        <v>46128.0</v>
      </c>
      <c r="C1529" s="26">
        <v>137.0</v>
      </c>
      <c r="D1529" s="28" t="s">
        <v>45</v>
      </c>
      <c r="E1529" s="28" t="s">
        <v>94</v>
      </c>
      <c r="F1529" s="28" t="s">
        <v>371</v>
      </c>
      <c r="G1529" s="28" t="s">
        <v>1467</v>
      </c>
      <c r="H1529" s="28" t="s">
        <v>98</v>
      </c>
      <c r="I1529" s="424" t="s">
        <v>2837</v>
      </c>
      <c r="J1529" s="36" t="s">
        <v>2309</v>
      </c>
      <c r="K1529" s="23" t="s">
        <v>2772</v>
      </c>
      <c r="L1529" s="28" t="s">
        <v>50</v>
      </c>
      <c r="M1529" s="226"/>
      <c r="N1529" s="33" t="s">
        <v>104</v>
      </c>
      <c r="O1529" s="36" t="s">
        <v>1302</v>
      </c>
      <c r="P1529" s="340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</row>
    <row r="1530">
      <c r="A1530" s="59">
        <v>1527.0</v>
      </c>
      <c r="B1530" s="440">
        <v>46128.0</v>
      </c>
      <c r="C1530" s="26">
        <v>137.0</v>
      </c>
      <c r="D1530" s="28" t="s">
        <v>45</v>
      </c>
      <c r="E1530" s="28" t="s">
        <v>94</v>
      </c>
      <c r="F1530" s="28" t="s">
        <v>371</v>
      </c>
      <c r="G1530" s="28" t="s">
        <v>1467</v>
      </c>
      <c r="H1530" s="28" t="s">
        <v>194</v>
      </c>
      <c r="I1530" s="424" t="s">
        <v>2838</v>
      </c>
      <c r="J1530" s="36" t="s">
        <v>2839</v>
      </c>
      <c r="K1530" s="23" t="s">
        <v>2800</v>
      </c>
      <c r="L1530" s="28" t="s">
        <v>50</v>
      </c>
      <c r="M1530" s="226"/>
      <c r="N1530" s="33" t="s">
        <v>104</v>
      </c>
      <c r="O1530" s="36" t="s">
        <v>1302</v>
      </c>
      <c r="P1530" s="340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</row>
    <row r="1531">
      <c r="A1531" s="23">
        <v>1528.0</v>
      </c>
      <c r="B1531" s="440">
        <v>46128.0</v>
      </c>
      <c r="C1531" s="26">
        <v>137.0</v>
      </c>
      <c r="D1531" s="28" t="s">
        <v>45</v>
      </c>
      <c r="E1531" s="28" t="s">
        <v>94</v>
      </c>
      <c r="F1531" s="28" t="s">
        <v>371</v>
      </c>
      <c r="G1531" s="28" t="s">
        <v>1467</v>
      </c>
      <c r="H1531" s="28" t="s">
        <v>194</v>
      </c>
      <c r="I1531" s="424" t="s">
        <v>2840</v>
      </c>
      <c r="J1531" s="36" t="s">
        <v>2841</v>
      </c>
      <c r="K1531" s="23" t="s">
        <v>2800</v>
      </c>
      <c r="L1531" s="28" t="s">
        <v>50</v>
      </c>
      <c r="M1531" s="226"/>
      <c r="N1531" s="33" t="s">
        <v>104</v>
      </c>
      <c r="O1531" s="36" t="s">
        <v>1302</v>
      </c>
      <c r="P1531" s="340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</row>
    <row r="1532">
      <c r="A1532" s="23">
        <v>1529.0</v>
      </c>
      <c r="B1532" s="440">
        <v>46128.0</v>
      </c>
      <c r="C1532" s="26">
        <v>137.0</v>
      </c>
      <c r="D1532" s="28" t="s">
        <v>45</v>
      </c>
      <c r="E1532" s="28" t="s">
        <v>94</v>
      </c>
      <c r="F1532" s="28" t="s">
        <v>371</v>
      </c>
      <c r="G1532" s="28" t="s">
        <v>1467</v>
      </c>
      <c r="H1532" s="28" t="s">
        <v>194</v>
      </c>
      <c r="I1532" s="424" t="s">
        <v>2842</v>
      </c>
      <c r="J1532" s="36" t="s">
        <v>2843</v>
      </c>
      <c r="K1532" s="23" t="s">
        <v>2825</v>
      </c>
      <c r="L1532" s="28" t="s">
        <v>50</v>
      </c>
      <c r="M1532" s="226"/>
      <c r="N1532" s="33" t="s">
        <v>104</v>
      </c>
      <c r="O1532" s="36" t="s">
        <v>1302</v>
      </c>
      <c r="P1532" s="340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</row>
    <row r="1533">
      <c r="A1533" s="23">
        <v>1530.0</v>
      </c>
      <c r="B1533" s="440">
        <v>46128.0</v>
      </c>
      <c r="C1533" s="26">
        <v>138.0</v>
      </c>
      <c r="D1533" s="28" t="s">
        <v>111</v>
      </c>
      <c r="E1533" s="28" t="s">
        <v>94</v>
      </c>
      <c r="F1533" s="28" t="s">
        <v>371</v>
      </c>
      <c r="G1533" s="28" t="s">
        <v>1467</v>
      </c>
      <c r="H1533" s="28" t="s">
        <v>87</v>
      </c>
      <c r="I1533" s="424" t="s">
        <v>2844</v>
      </c>
      <c r="J1533" s="36" t="s">
        <v>113</v>
      </c>
      <c r="K1533" s="23" t="s">
        <v>2763</v>
      </c>
      <c r="L1533" s="28" t="s">
        <v>50</v>
      </c>
      <c r="M1533" s="226"/>
      <c r="N1533" s="33" t="s">
        <v>104</v>
      </c>
      <c r="O1533" s="36" t="s">
        <v>2251</v>
      </c>
      <c r="P1533" s="340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</row>
    <row r="1534">
      <c r="A1534" s="23">
        <v>1531.0</v>
      </c>
      <c r="B1534" s="440">
        <v>46128.0</v>
      </c>
      <c r="C1534" s="26">
        <v>138.0</v>
      </c>
      <c r="D1534" s="28" t="s">
        <v>111</v>
      </c>
      <c r="E1534" s="28" t="s">
        <v>94</v>
      </c>
      <c r="F1534" s="28" t="s">
        <v>371</v>
      </c>
      <c r="G1534" s="28" t="s">
        <v>1467</v>
      </c>
      <c r="H1534" s="28" t="s">
        <v>139</v>
      </c>
      <c r="I1534" s="424" t="s">
        <v>2845</v>
      </c>
      <c r="J1534" s="36" t="s">
        <v>1495</v>
      </c>
      <c r="K1534" s="23" t="s">
        <v>2763</v>
      </c>
      <c r="L1534" s="28" t="s">
        <v>50</v>
      </c>
      <c r="M1534" s="226"/>
      <c r="N1534" s="33" t="s">
        <v>104</v>
      </c>
      <c r="O1534" s="36" t="s">
        <v>2251</v>
      </c>
      <c r="P1534" s="340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</row>
    <row r="1535">
      <c r="A1535" s="59">
        <v>1532.0</v>
      </c>
      <c r="B1535" s="440">
        <v>46128.0</v>
      </c>
      <c r="C1535" s="26">
        <v>138.0</v>
      </c>
      <c r="D1535" s="28" t="s">
        <v>111</v>
      </c>
      <c r="E1535" s="28" t="s">
        <v>94</v>
      </c>
      <c r="F1535" s="28" t="s">
        <v>371</v>
      </c>
      <c r="G1535" s="28" t="s">
        <v>1467</v>
      </c>
      <c r="H1535" s="28" t="s">
        <v>81</v>
      </c>
      <c r="I1535" s="424" t="s">
        <v>2846</v>
      </c>
      <c r="J1535" s="36" t="s">
        <v>1510</v>
      </c>
      <c r="K1535" s="23" t="s">
        <v>2763</v>
      </c>
      <c r="L1535" s="28" t="s">
        <v>50</v>
      </c>
      <c r="M1535" s="226"/>
      <c r="N1535" s="33" t="s">
        <v>104</v>
      </c>
      <c r="O1535" s="36" t="s">
        <v>2251</v>
      </c>
      <c r="P1535" s="340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</row>
    <row r="1536">
      <c r="A1536" s="23">
        <v>1533.0</v>
      </c>
      <c r="B1536" s="440">
        <v>46128.0</v>
      </c>
      <c r="C1536" s="26">
        <v>138.0</v>
      </c>
      <c r="D1536" s="28" t="s">
        <v>111</v>
      </c>
      <c r="E1536" s="28" t="s">
        <v>94</v>
      </c>
      <c r="F1536" s="28" t="s">
        <v>371</v>
      </c>
      <c r="G1536" s="28" t="s">
        <v>1467</v>
      </c>
      <c r="H1536" s="28" t="s">
        <v>87</v>
      </c>
      <c r="I1536" s="424" t="s">
        <v>2847</v>
      </c>
      <c r="J1536" s="36" t="s">
        <v>1497</v>
      </c>
      <c r="K1536" s="23" t="s">
        <v>2763</v>
      </c>
      <c r="L1536" s="28" t="s">
        <v>50</v>
      </c>
      <c r="M1536" s="226"/>
      <c r="N1536" s="33" t="s">
        <v>104</v>
      </c>
      <c r="O1536" s="36" t="s">
        <v>2251</v>
      </c>
      <c r="P1536" s="340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</row>
    <row r="1537">
      <c r="A1537" s="23">
        <v>1534.0</v>
      </c>
      <c r="B1537" s="440">
        <v>46128.0</v>
      </c>
      <c r="C1537" s="26">
        <v>138.0</v>
      </c>
      <c r="D1537" s="28" t="s">
        <v>111</v>
      </c>
      <c r="E1537" s="28" t="s">
        <v>94</v>
      </c>
      <c r="F1537" s="28" t="s">
        <v>371</v>
      </c>
      <c r="G1537" s="28" t="s">
        <v>1467</v>
      </c>
      <c r="H1537" s="28" t="s">
        <v>87</v>
      </c>
      <c r="I1537" s="424" t="s">
        <v>2848</v>
      </c>
      <c r="J1537" s="36" t="s">
        <v>2849</v>
      </c>
      <c r="K1537" s="23" t="s">
        <v>2825</v>
      </c>
      <c r="L1537" s="28" t="s">
        <v>50</v>
      </c>
      <c r="M1537" s="226"/>
      <c r="N1537" s="33" t="s">
        <v>104</v>
      </c>
      <c r="O1537" s="36" t="s">
        <v>2251</v>
      </c>
      <c r="P1537" s="340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</row>
    <row r="1538">
      <c r="A1538" s="23">
        <v>1535.0</v>
      </c>
      <c r="B1538" s="440">
        <v>46128.0</v>
      </c>
      <c r="C1538" s="26">
        <v>138.0</v>
      </c>
      <c r="D1538" s="28" t="s">
        <v>111</v>
      </c>
      <c r="E1538" s="28" t="s">
        <v>94</v>
      </c>
      <c r="F1538" s="28" t="s">
        <v>371</v>
      </c>
      <c r="G1538" s="28" t="s">
        <v>1467</v>
      </c>
      <c r="H1538" s="28" t="s">
        <v>87</v>
      </c>
      <c r="I1538" s="424" t="s">
        <v>2850</v>
      </c>
      <c r="J1538" s="36" t="s">
        <v>2851</v>
      </c>
      <c r="K1538" s="23" t="s">
        <v>2825</v>
      </c>
      <c r="L1538" s="28" t="s">
        <v>50</v>
      </c>
      <c r="M1538" s="226"/>
      <c r="N1538" s="33" t="s">
        <v>104</v>
      </c>
      <c r="O1538" s="36" t="s">
        <v>2251</v>
      </c>
      <c r="P1538" s="340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</row>
    <row r="1539">
      <c r="A1539" s="23">
        <v>1536.0</v>
      </c>
      <c r="B1539" s="440">
        <v>46128.0</v>
      </c>
      <c r="C1539" s="26">
        <v>138.0</v>
      </c>
      <c r="D1539" s="28" t="s">
        <v>111</v>
      </c>
      <c r="E1539" s="28" t="s">
        <v>94</v>
      </c>
      <c r="F1539" s="28" t="s">
        <v>371</v>
      </c>
      <c r="G1539" s="28" t="s">
        <v>1467</v>
      </c>
      <c r="H1539" s="28" t="s">
        <v>87</v>
      </c>
      <c r="I1539" s="424" t="s">
        <v>1498</v>
      </c>
      <c r="J1539" s="36" t="s">
        <v>1016</v>
      </c>
      <c r="K1539" s="23" t="s">
        <v>2763</v>
      </c>
      <c r="L1539" s="28" t="s">
        <v>50</v>
      </c>
      <c r="M1539" s="226"/>
      <c r="N1539" s="33" t="s">
        <v>104</v>
      </c>
      <c r="O1539" s="36" t="s">
        <v>2251</v>
      </c>
      <c r="P1539" s="340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</row>
    <row r="1540">
      <c r="A1540" s="59">
        <v>1537.0</v>
      </c>
      <c r="B1540" s="440">
        <v>46128.0</v>
      </c>
      <c r="C1540" s="26">
        <v>138.0</v>
      </c>
      <c r="D1540" s="28" t="s">
        <v>111</v>
      </c>
      <c r="E1540" s="28" t="s">
        <v>94</v>
      </c>
      <c r="F1540" s="28" t="s">
        <v>371</v>
      </c>
      <c r="G1540" s="28" t="s">
        <v>1467</v>
      </c>
      <c r="H1540" s="28" t="s">
        <v>87</v>
      </c>
      <c r="I1540" s="424" t="s">
        <v>1535</v>
      </c>
      <c r="J1540" s="36" t="s">
        <v>1500</v>
      </c>
      <c r="K1540" s="23" t="s">
        <v>2763</v>
      </c>
      <c r="L1540" s="28" t="s">
        <v>50</v>
      </c>
      <c r="M1540" s="226"/>
      <c r="N1540" s="33" t="s">
        <v>104</v>
      </c>
      <c r="O1540" s="36" t="s">
        <v>2251</v>
      </c>
      <c r="P1540" s="340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</row>
    <row r="1541">
      <c r="A1541" s="23">
        <v>1538.0</v>
      </c>
      <c r="B1541" s="440">
        <v>46128.0</v>
      </c>
      <c r="C1541" s="26">
        <v>138.0</v>
      </c>
      <c r="D1541" s="28" t="s">
        <v>111</v>
      </c>
      <c r="E1541" s="28" t="s">
        <v>94</v>
      </c>
      <c r="F1541" s="28" t="s">
        <v>371</v>
      </c>
      <c r="G1541" s="28" t="s">
        <v>1467</v>
      </c>
      <c r="H1541" s="28" t="s">
        <v>75</v>
      </c>
      <c r="I1541" s="424" t="s">
        <v>2852</v>
      </c>
      <c r="J1541" s="36" t="s">
        <v>1502</v>
      </c>
      <c r="K1541" s="23" t="s">
        <v>2800</v>
      </c>
      <c r="L1541" s="28" t="s">
        <v>50</v>
      </c>
      <c r="M1541" s="226"/>
      <c r="N1541" s="33" t="s">
        <v>104</v>
      </c>
      <c r="O1541" s="36" t="s">
        <v>2251</v>
      </c>
      <c r="P1541" s="340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</row>
    <row r="1542">
      <c r="A1542" s="23">
        <v>1539.0</v>
      </c>
      <c r="B1542" s="440">
        <v>46128.0</v>
      </c>
      <c r="C1542" s="26">
        <v>138.0</v>
      </c>
      <c r="D1542" s="28" t="s">
        <v>111</v>
      </c>
      <c r="E1542" s="28" t="s">
        <v>94</v>
      </c>
      <c r="F1542" s="28" t="s">
        <v>371</v>
      </c>
      <c r="G1542" s="28" t="s">
        <v>1467</v>
      </c>
      <c r="H1542" s="28" t="s">
        <v>75</v>
      </c>
      <c r="I1542" s="424" t="s">
        <v>2853</v>
      </c>
      <c r="J1542" s="36" t="s">
        <v>1951</v>
      </c>
      <c r="K1542" s="23" t="s">
        <v>2800</v>
      </c>
      <c r="L1542" s="28" t="s">
        <v>76</v>
      </c>
      <c r="M1542" s="226"/>
      <c r="N1542" s="33" t="s">
        <v>104</v>
      </c>
      <c r="O1542" s="36" t="s">
        <v>2251</v>
      </c>
      <c r="P1542" s="340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</row>
    <row r="1543">
      <c r="A1543" s="23">
        <v>1540.0</v>
      </c>
      <c r="B1543" s="440">
        <v>46128.0</v>
      </c>
      <c r="C1543" s="26">
        <v>138.0</v>
      </c>
      <c r="D1543" s="28" t="s">
        <v>111</v>
      </c>
      <c r="E1543" s="28" t="s">
        <v>94</v>
      </c>
      <c r="F1543" s="28" t="s">
        <v>371</v>
      </c>
      <c r="G1543" s="28" t="s">
        <v>1467</v>
      </c>
      <c r="H1543" s="28" t="s">
        <v>75</v>
      </c>
      <c r="I1543" s="424" t="s">
        <v>2854</v>
      </c>
      <c r="J1543" s="36" t="s">
        <v>1504</v>
      </c>
      <c r="K1543" s="23" t="s">
        <v>2800</v>
      </c>
      <c r="L1543" s="28" t="s">
        <v>76</v>
      </c>
      <c r="M1543" s="226"/>
      <c r="N1543" s="33" t="s">
        <v>104</v>
      </c>
      <c r="O1543" s="36" t="s">
        <v>2251</v>
      </c>
      <c r="P1543" s="340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</row>
    <row r="1544">
      <c r="A1544" s="23">
        <v>1541.0</v>
      </c>
      <c r="B1544" s="440">
        <v>46128.0</v>
      </c>
      <c r="C1544" s="26">
        <v>138.0</v>
      </c>
      <c r="D1544" s="28" t="s">
        <v>111</v>
      </c>
      <c r="E1544" s="28" t="s">
        <v>94</v>
      </c>
      <c r="F1544" s="28" t="s">
        <v>371</v>
      </c>
      <c r="G1544" s="28" t="s">
        <v>1467</v>
      </c>
      <c r="H1544" s="28" t="s">
        <v>75</v>
      </c>
      <c r="I1544" s="424" t="s">
        <v>1505</v>
      </c>
      <c r="J1544" s="36" t="s">
        <v>1506</v>
      </c>
      <c r="K1544" s="23" t="s">
        <v>2530</v>
      </c>
      <c r="L1544" s="28" t="s">
        <v>50</v>
      </c>
      <c r="M1544" s="226"/>
      <c r="N1544" s="33" t="s">
        <v>104</v>
      </c>
      <c r="O1544" s="36" t="s">
        <v>2251</v>
      </c>
      <c r="P1544" s="340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</row>
    <row r="1545">
      <c r="A1545" s="59">
        <v>1542.0</v>
      </c>
      <c r="B1545" s="440">
        <v>46128.0</v>
      </c>
      <c r="C1545" s="26">
        <v>138.0</v>
      </c>
      <c r="D1545" s="28" t="s">
        <v>111</v>
      </c>
      <c r="E1545" s="28" t="s">
        <v>94</v>
      </c>
      <c r="F1545" s="28" t="s">
        <v>371</v>
      </c>
      <c r="G1545" s="28" t="s">
        <v>1467</v>
      </c>
      <c r="H1545" s="28" t="s">
        <v>87</v>
      </c>
      <c r="I1545" s="424" t="s">
        <v>1507</v>
      </c>
      <c r="J1545" s="36" t="s">
        <v>1508</v>
      </c>
      <c r="K1545" s="23" t="s">
        <v>2800</v>
      </c>
      <c r="L1545" s="28" t="s">
        <v>76</v>
      </c>
      <c r="M1545" s="226"/>
      <c r="N1545" s="33" t="s">
        <v>104</v>
      </c>
      <c r="O1545" s="36" t="s">
        <v>2251</v>
      </c>
      <c r="P1545" s="340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</row>
    <row r="1546">
      <c r="A1546" s="23">
        <v>1543.0</v>
      </c>
      <c r="B1546" s="440">
        <v>46128.0</v>
      </c>
      <c r="C1546" s="26">
        <v>138.0</v>
      </c>
      <c r="D1546" s="28" t="s">
        <v>111</v>
      </c>
      <c r="E1546" s="28" t="s">
        <v>94</v>
      </c>
      <c r="F1546" s="28" t="s">
        <v>371</v>
      </c>
      <c r="G1546" s="28" t="s">
        <v>1467</v>
      </c>
      <c r="H1546" s="28" t="s">
        <v>139</v>
      </c>
      <c r="I1546" s="424" t="s">
        <v>2855</v>
      </c>
      <c r="J1546" s="36" t="s">
        <v>2856</v>
      </c>
      <c r="K1546" s="23" t="s">
        <v>2825</v>
      </c>
      <c r="L1546" s="28" t="s">
        <v>50</v>
      </c>
      <c r="M1546" s="226"/>
      <c r="N1546" s="33" t="s">
        <v>104</v>
      </c>
      <c r="O1546" s="36" t="s">
        <v>2251</v>
      </c>
      <c r="P1546" s="340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</row>
    <row r="1547">
      <c r="A1547" s="23">
        <v>1544.0</v>
      </c>
      <c r="B1547" s="440">
        <v>46128.0</v>
      </c>
      <c r="C1547" s="26">
        <v>138.0</v>
      </c>
      <c r="D1547" s="28" t="s">
        <v>111</v>
      </c>
      <c r="E1547" s="28" t="s">
        <v>94</v>
      </c>
      <c r="F1547" s="28" t="s">
        <v>371</v>
      </c>
      <c r="G1547" s="28" t="s">
        <v>1467</v>
      </c>
      <c r="H1547" s="28" t="s">
        <v>87</v>
      </c>
      <c r="I1547" s="424" t="s">
        <v>2857</v>
      </c>
      <c r="J1547" s="36" t="s">
        <v>2129</v>
      </c>
      <c r="K1547" s="23" t="s">
        <v>2825</v>
      </c>
      <c r="L1547" s="28" t="s">
        <v>50</v>
      </c>
      <c r="M1547" s="226"/>
      <c r="N1547" s="33" t="s">
        <v>104</v>
      </c>
      <c r="O1547" s="36" t="s">
        <v>2251</v>
      </c>
      <c r="P1547" s="340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</row>
    <row r="1548">
      <c r="A1548" s="23">
        <v>1545.0</v>
      </c>
      <c r="B1548" s="440">
        <v>46128.0</v>
      </c>
      <c r="C1548" s="26">
        <v>138.0</v>
      </c>
      <c r="D1548" s="28" t="s">
        <v>111</v>
      </c>
      <c r="E1548" s="28" t="s">
        <v>94</v>
      </c>
      <c r="F1548" s="28" t="s">
        <v>371</v>
      </c>
      <c r="G1548" s="28" t="s">
        <v>1467</v>
      </c>
      <c r="H1548" s="28" t="s">
        <v>75</v>
      </c>
      <c r="I1548" s="424" t="s">
        <v>2858</v>
      </c>
      <c r="J1548" s="36" t="s">
        <v>2799</v>
      </c>
      <c r="K1548" s="23" t="s">
        <v>2800</v>
      </c>
      <c r="L1548" s="28" t="s">
        <v>76</v>
      </c>
      <c r="M1548" s="226"/>
      <c r="N1548" s="33" t="s">
        <v>104</v>
      </c>
      <c r="O1548" s="36" t="s">
        <v>2251</v>
      </c>
      <c r="P1548" s="340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</row>
    <row r="1549">
      <c r="A1549" s="23">
        <v>1546.0</v>
      </c>
      <c r="B1549" s="440">
        <v>46128.0</v>
      </c>
      <c r="C1549" s="26">
        <v>138.0</v>
      </c>
      <c r="D1549" s="28" t="s">
        <v>111</v>
      </c>
      <c r="E1549" s="28" t="s">
        <v>94</v>
      </c>
      <c r="F1549" s="28" t="s">
        <v>371</v>
      </c>
      <c r="G1549" s="28" t="s">
        <v>1467</v>
      </c>
      <c r="H1549" s="28" t="s">
        <v>81</v>
      </c>
      <c r="I1549" s="424" t="s">
        <v>2859</v>
      </c>
      <c r="J1549" s="36" t="s">
        <v>2814</v>
      </c>
      <c r="K1549" s="23" t="s">
        <v>2800</v>
      </c>
      <c r="L1549" s="28" t="s">
        <v>76</v>
      </c>
      <c r="M1549" s="226"/>
      <c r="N1549" s="33" t="s">
        <v>104</v>
      </c>
      <c r="O1549" s="36" t="s">
        <v>2251</v>
      </c>
      <c r="P1549" s="340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</row>
    <row r="1550">
      <c r="A1550" s="59">
        <v>1547.0</v>
      </c>
      <c r="B1550" s="440">
        <v>46128.0</v>
      </c>
      <c r="C1550" s="26">
        <v>139.0</v>
      </c>
      <c r="D1550" s="28" t="s">
        <v>39</v>
      </c>
      <c r="E1550" s="28" t="s">
        <v>94</v>
      </c>
      <c r="F1550" s="28" t="s">
        <v>371</v>
      </c>
      <c r="G1550" s="28" t="s">
        <v>1467</v>
      </c>
      <c r="H1550" s="28" t="s">
        <v>43</v>
      </c>
      <c r="I1550" s="424" t="s">
        <v>2860</v>
      </c>
      <c r="J1550" s="36" t="s">
        <v>1105</v>
      </c>
      <c r="K1550" s="23" t="s">
        <v>2825</v>
      </c>
      <c r="L1550" s="28" t="s">
        <v>50</v>
      </c>
      <c r="M1550" s="226"/>
      <c r="N1550" s="33" t="s">
        <v>104</v>
      </c>
      <c r="O1550" s="36" t="s">
        <v>2816</v>
      </c>
      <c r="P1550" s="340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</row>
    <row r="1551">
      <c r="A1551" s="23">
        <v>1548.0</v>
      </c>
      <c r="B1551" s="440">
        <v>46128.0</v>
      </c>
      <c r="C1551" s="26">
        <v>139.0</v>
      </c>
      <c r="D1551" s="28" t="s">
        <v>39</v>
      </c>
      <c r="E1551" s="28" t="s">
        <v>94</v>
      </c>
      <c r="F1551" s="28" t="s">
        <v>371</v>
      </c>
      <c r="G1551" s="28" t="s">
        <v>1467</v>
      </c>
      <c r="H1551" s="28" t="s">
        <v>43</v>
      </c>
      <c r="I1551" s="424" t="s">
        <v>2149</v>
      </c>
      <c r="J1551" s="36" t="s">
        <v>2150</v>
      </c>
      <c r="K1551" s="23" t="s">
        <v>2763</v>
      </c>
      <c r="L1551" s="28" t="s">
        <v>50</v>
      </c>
      <c r="M1551" s="226"/>
      <c r="N1551" s="33" t="s">
        <v>104</v>
      </c>
      <c r="O1551" s="36" t="s">
        <v>2816</v>
      </c>
      <c r="P1551" s="340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</row>
    <row r="1552">
      <c r="A1552" s="23">
        <v>1549.0</v>
      </c>
      <c r="B1552" s="440">
        <v>46128.0</v>
      </c>
      <c r="C1552" s="26">
        <v>139.0</v>
      </c>
      <c r="D1552" s="28" t="s">
        <v>39</v>
      </c>
      <c r="E1552" s="28" t="s">
        <v>94</v>
      </c>
      <c r="F1552" s="28" t="s">
        <v>371</v>
      </c>
      <c r="G1552" s="28" t="s">
        <v>1467</v>
      </c>
      <c r="H1552" s="28" t="s">
        <v>75</v>
      </c>
      <c r="I1552" s="424" t="s">
        <v>2861</v>
      </c>
      <c r="J1552" s="36" t="s">
        <v>2862</v>
      </c>
      <c r="K1552" s="23" t="s">
        <v>2530</v>
      </c>
      <c r="L1552" s="28" t="s">
        <v>50</v>
      </c>
      <c r="M1552" s="226"/>
      <c r="N1552" s="33" t="s">
        <v>104</v>
      </c>
      <c r="O1552" s="36" t="s">
        <v>2816</v>
      </c>
      <c r="P1552" s="340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</row>
    <row r="1553">
      <c r="A1553" s="23">
        <v>1550.0</v>
      </c>
      <c r="B1553" s="440">
        <v>46128.0</v>
      </c>
      <c r="C1553" s="26">
        <v>139.0</v>
      </c>
      <c r="D1553" s="28" t="s">
        <v>39</v>
      </c>
      <c r="E1553" s="28" t="s">
        <v>94</v>
      </c>
      <c r="F1553" s="28" t="s">
        <v>371</v>
      </c>
      <c r="G1553" s="28" t="s">
        <v>1467</v>
      </c>
      <c r="H1553" s="28" t="s">
        <v>75</v>
      </c>
      <c r="I1553" s="424" t="s">
        <v>2863</v>
      </c>
      <c r="J1553" s="36" t="s">
        <v>2862</v>
      </c>
      <c r="K1553" s="23" t="s">
        <v>2530</v>
      </c>
      <c r="L1553" s="28" t="s">
        <v>50</v>
      </c>
      <c r="M1553" s="226"/>
      <c r="N1553" s="33" t="s">
        <v>104</v>
      </c>
      <c r="O1553" s="36" t="s">
        <v>2816</v>
      </c>
      <c r="P1553" s="340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</row>
    <row r="1554">
      <c r="A1554" s="23">
        <v>1551.0</v>
      </c>
      <c r="B1554" s="225">
        <v>46128.0</v>
      </c>
      <c r="C1554" s="26">
        <v>140.0</v>
      </c>
      <c r="D1554" s="28" t="s">
        <v>45</v>
      </c>
      <c r="E1554" s="28" t="s">
        <v>40</v>
      </c>
      <c r="F1554" s="28" t="s">
        <v>46</v>
      </c>
      <c r="G1554" s="28" t="s">
        <v>46</v>
      </c>
      <c r="H1554" s="28" t="s">
        <v>207</v>
      </c>
      <c r="I1554" s="421" t="s">
        <v>2864</v>
      </c>
      <c r="J1554" s="170" t="s">
        <v>2865</v>
      </c>
      <c r="K1554" s="462" t="s">
        <v>2866</v>
      </c>
      <c r="L1554" s="28" t="s">
        <v>50</v>
      </c>
      <c r="M1554" s="226"/>
      <c r="N1554" s="403" t="s">
        <v>287</v>
      </c>
      <c r="O1554" s="36" t="s">
        <v>425</v>
      </c>
      <c r="P1554" s="340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</row>
    <row r="1555">
      <c r="A1555" s="59">
        <v>1552.0</v>
      </c>
      <c r="B1555" s="225">
        <v>46128.0</v>
      </c>
      <c r="C1555" s="26">
        <v>140.0</v>
      </c>
      <c r="D1555" s="28" t="s">
        <v>45</v>
      </c>
      <c r="E1555" s="28" t="s">
        <v>40</v>
      </c>
      <c r="F1555" s="28" t="s">
        <v>46</v>
      </c>
      <c r="G1555" s="28" t="s">
        <v>46</v>
      </c>
      <c r="H1555" s="28" t="s">
        <v>87</v>
      </c>
      <c r="I1555" s="421" t="s">
        <v>2867</v>
      </c>
      <c r="J1555" s="170" t="s">
        <v>2868</v>
      </c>
      <c r="K1555" s="462" t="s">
        <v>2866</v>
      </c>
      <c r="L1555" s="28" t="s">
        <v>50</v>
      </c>
      <c r="M1555" s="226"/>
      <c r="N1555" s="403" t="s">
        <v>287</v>
      </c>
      <c r="O1555" s="36" t="s">
        <v>425</v>
      </c>
      <c r="P1555" s="340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</row>
    <row r="1556">
      <c r="A1556" s="23">
        <v>1553.0</v>
      </c>
      <c r="B1556" s="225">
        <v>46128.0</v>
      </c>
      <c r="C1556" s="26">
        <v>140.0</v>
      </c>
      <c r="D1556" s="28" t="s">
        <v>45</v>
      </c>
      <c r="E1556" s="28" t="s">
        <v>40</v>
      </c>
      <c r="F1556" s="28" t="s">
        <v>46</v>
      </c>
      <c r="G1556" s="28" t="s">
        <v>46</v>
      </c>
      <c r="H1556" s="28" t="s">
        <v>87</v>
      </c>
      <c r="I1556" s="421" t="s">
        <v>2869</v>
      </c>
      <c r="J1556" s="245" t="s">
        <v>2870</v>
      </c>
      <c r="K1556" s="462" t="s">
        <v>2866</v>
      </c>
      <c r="L1556" s="28" t="s">
        <v>50</v>
      </c>
      <c r="M1556" s="226"/>
      <c r="N1556" s="403" t="s">
        <v>287</v>
      </c>
      <c r="O1556" s="36" t="s">
        <v>425</v>
      </c>
      <c r="P1556" s="340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</row>
    <row r="1557">
      <c r="A1557" s="23">
        <v>1554.0</v>
      </c>
      <c r="B1557" s="225">
        <v>46128.0</v>
      </c>
      <c r="C1557" s="26">
        <v>140.0</v>
      </c>
      <c r="D1557" s="28" t="s">
        <v>45</v>
      </c>
      <c r="E1557" s="28" t="s">
        <v>40</v>
      </c>
      <c r="F1557" s="28" t="s">
        <v>46</v>
      </c>
      <c r="G1557" s="28" t="s">
        <v>46</v>
      </c>
      <c r="H1557" s="28" t="s">
        <v>98</v>
      </c>
      <c r="I1557" s="421" t="s">
        <v>2871</v>
      </c>
      <c r="J1557" s="170" t="s">
        <v>2872</v>
      </c>
      <c r="K1557" s="462" t="s">
        <v>2866</v>
      </c>
      <c r="L1557" s="28" t="s">
        <v>50</v>
      </c>
      <c r="M1557" s="226"/>
      <c r="N1557" s="403" t="s">
        <v>287</v>
      </c>
      <c r="O1557" s="36" t="s">
        <v>425</v>
      </c>
      <c r="P1557" s="340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</row>
    <row r="1558">
      <c r="A1558" s="23">
        <v>1555.0</v>
      </c>
      <c r="B1558" s="225">
        <v>46128.0</v>
      </c>
      <c r="C1558" s="26">
        <v>140.0</v>
      </c>
      <c r="D1558" s="28" t="s">
        <v>45</v>
      </c>
      <c r="E1558" s="28" t="s">
        <v>40</v>
      </c>
      <c r="F1558" s="28" t="s">
        <v>46</v>
      </c>
      <c r="G1558" s="28" t="s">
        <v>46</v>
      </c>
      <c r="H1558" s="28" t="s">
        <v>98</v>
      </c>
      <c r="I1558" s="421" t="s">
        <v>2873</v>
      </c>
      <c r="J1558" s="170" t="s">
        <v>2874</v>
      </c>
      <c r="K1558" s="462" t="s">
        <v>2866</v>
      </c>
      <c r="L1558" s="28" t="s">
        <v>50</v>
      </c>
      <c r="M1558" s="226"/>
      <c r="N1558" s="403" t="s">
        <v>287</v>
      </c>
      <c r="O1558" s="36" t="s">
        <v>425</v>
      </c>
      <c r="P1558" s="340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</row>
    <row r="1559">
      <c r="A1559" s="23">
        <v>1556.0</v>
      </c>
      <c r="B1559" s="225">
        <v>46128.0</v>
      </c>
      <c r="C1559" s="26">
        <v>140.0</v>
      </c>
      <c r="D1559" s="28" t="s">
        <v>45</v>
      </c>
      <c r="E1559" s="28" t="s">
        <v>40</v>
      </c>
      <c r="F1559" s="28" t="s">
        <v>46</v>
      </c>
      <c r="G1559" s="28" t="s">
        <v>46</v>
      </c>
      <c r="H1559" s="28" t="s">
        <v>81</v>
      </c>
      <c r="I1559" s="421" t="s">
        <v>2875</v>
      </c>
      <c r="J1559" s="170" t="s">
        <v>2876</v>
      </c>
      <c r="K1559" s="462" t="s">
        <v>2866</v>
      </c>
      <c r="L1559" s="28" t="s">
        <v>50</v>
      </c>
      <c r="M1559" s="226"/>
      <c r="N1559" s="403" t="s">
        <v>287</v>
      </c>
      <c r="O1559" s="36" t="s">
        <v>425</v>
      </c>
      <c r="P1559" s="340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</row>
    <row r="1560">
      <c r="A1560" s="59">
        <v>1557.0</v>
      </c>
      <c r="B1560" s="225">
        <v>46128.0</v>
      </c>
      <c r="C1560" s="26">
        <v>140.0</v>
      </c>
      <c r="D1560" s="28" t="s">
        <v>45</v>
      </c>
      <c r="E1560" s="28" t="s">
        <v>40</v>
      </c>
      <c r="F1560" s="28" t="s">
        <v>46</v>
      </c>
      <c r="G1560" s="28" t="s">
        <v>46</v>
      </c>
      <c r="H1560" s="28" t="s">
        <v>81</v>
      </c>
      <c r="I1560" s="421" t="s">
        <v>2877</v>
      </c>
      <c r="J1560" s="245" t="s">
        <v>2878</v>
      </c>
      <c r="K1560" s="462" t="s">
        <v>2866</v>
      </c>
      <c r="L1560" s="28" t="s">
        <v>50</v>
      </c>
      <c r="M1560" s="226"/>
      <c r="N1560" s="403" t="s">
        <v>287</v>
      </c>
      <c r="O1560" s="36" t="s">
        <v>425</v>
      </c>
      <c r="P1560" s="340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</row>
    <row r="1561">
      <c r="A1561" s="23">
        <v>1558.0</v>
      </c>
      <c r="B1561" s="225">
        <v>46128.0</v>
      </c>
      <c r="C1561" s="26">
        <v>140.0</v>
      </c>
      <c r="D1561" s="28" t="s">
        <v>45</v>
      </c>
      <c r="E1561" s="28" t="s">
        <v>40</v>
      </c>
      <c r="F1561" s="28" t="s">
        <v>46</v>
      </c>
      <c r="G1561" s="28" t="s">
        <v>46</v>
      </c>
      <c r="H1561" s="28" t="s">
        <v>98</v>
      </c>
      <c r="I1561" s="421" t="s">
        <v>2879</v>
      </c>
      <c r="J1561" s="170" t="s">
        <v>2880</v>
      </c>
      <c r="K1561" s="462" t="s">
        <v>2866</v>
      </c>
      <c r="L1561" s="28" t="s">
        <v>50</v>
      </c>
      <c r="M1561" s="226"/>
      <c r="N1561" s="403" t="s">
        <v>287</v>
      </c>
      <c r="O1561" s="36" t="s">
        <v>425</v>
      </c>
      <c r="P1561" s="340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</row>
    <row r="1562">
      <c r="A1562" s="23">
        <v>1559.0</v>
      </c>
      <c r="B1562" s="225">
        <v>46128.0</v>
      </c>
      <c r="C1562" s="26">
        <v>140.0</v>
      </c>
      <c r="D1562" s="28" t="s">
        <v>45</v>
      </c>
      <c r="E1562" s="28" t="s">
        <v>40</v>
      </c>
      <c r="F1562" s="28" t="s">
        <v>46</v>
      </c>
      <c r="G1562" s="28" t="s">
        <v>46</v>
      </c>
      <c r="H1562" s="28" t="s">
        <v>87</v>
      </c>
      <c r="I1562" s="421" t="s">
        <v>2881</v>
      </c>
      <c r="J1562" s="170" t="s">
        <v>2882</v>
      </c>
      <c r="K1562" s="225">
        <v>46128.0</v>
      </c>
      <c r="L1562" s="28" t="s">
        <v>50</v>
      </c>
      <c r="M1562" s="226"/>
      <c r="N1562" s="403" t="s">
        <v>287</v>
      </c>
      <c r="O1562" s="36" t="s">
        <v>425</v>
      </c>
      <c r="P1562" s="340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</row>
    <row r="1563">
      <c r="A1563" s="23">
        <v>1560.0</v>
      </c>
      <c r="B1563" s="225">
        <v>46128.0</v>
      </c>
      <c r="C1563" s="26">
        <v>140.0</v>
      </c>
      <c r="D1563" s="28" t="s">
        <v>45</v>
      </c>
      <c r="E1563" s="28" t="s">
        <v>40</v>
      </c>
      <c r="F1563" s="28" t="s">
        <v>46</v>
      </c>
      <c r="G1563" s="28" t="s">
        <v>46</v>
      </c>
      <c r="H1563" s="28" t="s">
        <v>207</v>
      </c>
      <c r="I1563" s="421" t="s">
        <v>2883</v>
      </c>
      <c r="J1563" s="170" t="s">
        <v>2884</v>
      </c>
      <c r="K1563" s="462" t="s">
        <v>2866</v>
      </c>
      <c r="L1563" s="28" t="s">
        <v>50</v>
      </c>
      <c r="M1563" s="226"/>
      <c r="N1563" s="403" t="s">
        <v>287</v>
      </c>
      <c r="O1563" s="36" t="s">
        <v>425</v>
      </c>
      <c r="P1563" s="340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</row>
    <row r="1564">
      <c r="A1564" s="23">
        <v>1561.0</v>
      </c>
      <c r="B1564" s="225">
        <v>46128.0</v>
      </c>
      <c r="C1564" s="26">
        <v>140.0</v>
      </c>
      <c r="D1564" s="28" t="s">
        <v>45</v>
      </c>
      <c r="E1564" s="28" t="s">
        <v>40</v>
      </c>
      <c r="F1564" s="28" t="s">
        <v>46</v>
      </c>
      <c r="G1564" s="28" t="s">
        <v>46</v>
      </c>
      <c r="H1564" s="28" t="s">
        <v>207</v>
      </c>
      <c r="I1564" s="421" t="s">
        <v>2885</v>
      </c>
      <c r="J1564" s="170" t="s">
        <v>2886</v>
      </c>
      <c r="K1564" s="462" t="s">
        <v>2866</v>
      </c>
      <c r="L1564" s="28" t="s">
        <v>50</v>
      </c>
      <c r="M1564" s="226"/>
      <c r="N1564" s="403" t="s">
        <v>287</v>
      </c>
      <c r="O1564" s="36" t="s">
        <v>425</v>
      </c>
      <c r="P1564" s="340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</row>
    <row r="1565">
      <c r="A1565" s="59">
        <v>1562.0</v>
      </c>
      <c r="B1565" s="225">
        <v>46128.0</v>
      </c>
      <c r="C1565" s="26">
        <v>140.0</v>
      </c>
      <c r="D1565" s="28" t="s">
        <v>45</v>
      </c>
      <c r="E1565" s="28" t="s">
        <v>40</v>
      </c>
      <c r="F1565" s="28" t="s">
        <v>46</v>
      </c>
      <c r="G1565" s="28" t="s">
        <v>46</v>
      </c>
      <c r="H1565" s="28" t="s">
        <v>98</v>
      </c>
      <c r="I1565" s="421" t="s">
        <v>2887</v>
      </c>
      <c r="J1565" s="170" t="s">
        <v>2888</v>
      </c>
      <c r="K1565" s="462" t="s">
        <v>2866</v>
      </c>
      <c r="L1565" s="28" t="s">
        <v>50</v>
      </c>
      <c r="M1565" s="226"/>
      <c r="N1565" s="403" t="s">
        <v>287</v>
      </c>
      <c r="O1565" s="36" t="s">
        <v>425</v>
      </c>
      <c r="P1565" s="340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</row>
    <row r="1566">
      <c r="A1566" s="23">
        <v>1563.0</v>
      </c>
      <c r="B1566" s="225">
        <v>46138.0</v>
      </c>
      <c r="C1566" s="26">
        <v>141.0</v>
      </c>
      <c r="D1566" s="28" t="s">
        <v>111</v>
      </c>
      <c r="E1566" s="28" t="s">
        <v>40</v>
      </c>
      <c r="F1566" s="28" t="s">
        <v>41</v>
      </c>
      <c r="G1566" s="28" t="s">
        <v>41</v>
      </c>
      <c r="H1566" s="28" t="s">
        <v>81</v>
      </c>
      <c r="I1566" s="424" t="s">
        <v>2889</v>
      </c>
      <c r="J1566" s="36" t="s">
        <v>1432</v>
      </c>
      <c r="K1566" s="348" t="s">
        <v>2890</v>
      </c>
      <c r="L1566" s="28" t="s">
        <v>76</v>
      </c>
      <c r="M1566" s="226"/>
      <c r="N1566" s="33" t="s">
        <v>54</v>
      </c>
      <c r="O1566" s="36" t="s">
        <v>2251</v>
      </c>
      <c r="P1566" s="340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</row>
    <row r="1567">
      <c r="A1567" s="23">
        <v>1564.0</v>
      </c>
      <c r="B1567" s="225">
        <v>46138.0</v>
      </c>
      <c r="C1567" s="26">
        <v>141.0</v>
      </c>
      <c r="D1567" s="28" t="s">
        <v>111</v>
      </c>
      <c r="E1567" s="28" t="s">
        <v>40</v>
      </c>
      <c r="F1567" s="28" t="s">
        <v>41</v>
      </c>
      <c r="G1567" s="28" t="s">
        <v>41</v>
      </c>
      <c r="H1567" s="28" t="s">
        <v>87</v>
      </c>
      <c r="I1567" s="424" t="s">
        <v>1542</v>
      </c>
      <c r="J1567" s="36" t="s">
        <v>1434</v>
      </c>
      <c r="K1567" s="348" t="s">
        <v>2890</v>
      </c>
      <c r="L1567" s="28" t="s">
        <v>76</v>
      </c>
      <c r="M1567" s="226"/>
      <c r="N1567" s="33" t="s">
        <v>54</v>
      </c>
      <c r="O1567" s="36" t="s">
        <v>2251</v>
      </c>
      <c r="P1567" s="340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</row>
    <row r="1568">
      <c r="A1568" s="23">
        <v>1565.0</v>
      </c>
      <c r="B1568" s="225">
        <v>46138.0</v>
      </c>
      <c r="C1568" s="26">
        <v>141.0</v>
      </c>
      <c r="D1568" s="28" t="s">
        <v>111</v>
      </c>
      <c r="E1568" s="28" t="s">
        <v>40</v>
      </c>
      <c r="F1568" s="28" t="s">
        <v>41</v>
      </c>
      <c r="G1568" s="28" t="s">
        <v>41</v>
      </c>
      <c r="H1568" s="28" t="s">
        <v>81</v>
      </c>
      <c r="I1568" s="424" t="s">
        <v>2891</v>
      </c>
      <c r="J1568" s="36" t="s">
        <v>2892</v>
      </c>
      <c r="K1568" s="348" t="s">
        <v>2890</v>
      </c>
      <c r="L1568" s="28" t="s">
        <v>76</v>
      </c>
      <c r="M1568" s="226"/>
      <c r="N1568" s="33" t="s">
        <v>54</v>
      </c>
      <c r="O1568" s="36" t="s">
        <v>2251</v>
      </c>
      <c r="P1568" s="340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</row>
    <row r="1569">
      <c r="A1569" s="23">
        <v>1566.0</v>
      </c>
      <c r="B1569" s="225">
        <v>46138.0</v>
      </c>
      <c r="C1569" s="26">
        <v>141.0</v>
      </c>
      <c r="D1569" s="28" t="s">
        <v>111</v>
      </c>
      <c r="E1569" s="28" t="s">
        <v>40</v>
      </c>
      <c r="F1569" s="28" t="s">
        <v>41</v>
      </c>
      <c r="G1569" s="28" t="s">
        <v>41</v>
      </c>
      <c r="H1569" s="28" t="s">
        <v>81</v>
      </c>
      <c r="I1569" s="424" t="s">
        <v>1545</v>
      </c>
      <c r="J1569" s="36" t="s">
        <v>2892</v>
      </c>
      <c r="K1569" s="348" t="s">
        <v>2890</v>
      </c>
      <c r="L1569" s="28" t="s">
        <v>76</v>
      </c>
      <c r="M1569" s="226"/>
      <c r="N1569" s="33" t="s">
        <v>54</v>
      </c>
      <c r="O1569" s="36" t="s">
        <v>2251</v>
      </c>
      <c r="P1569" s="340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</row>
    <row r="1570">
      <c r="A1570" s="59">
        <v>1567.0</v>
      </c>
      <c r="B1570" s="225">
        <v>46138.0</v>
      </c>
      <c r="C1570" s="26">
        <v>141.0</v>
      </c>
      <c r="D1570" s="28" t="s">
        <v>111</v>
      </c>
      <c r="E1570" s="28" t="s">
        <v>40</v>
      </c>
      <c r="F1570" s="28" t="s">
        <v>41</v>
      </c>
      <c r="G1570" s="28" t="s">
        <v>41</v>
      </c>
      <c r="H1570" s="28" t="s">
        <v>81</v>
      </c>
      <c r="I1570" s="424" t="s">
        <v>2893</v>
      </c>
      <c r="J1570" s="36" t="s">
        <v>2892</v>
      </c>
      <c r="K1570" s="348" t="s">
        <v>2890</v>
      </c>
      <c r="L1570" s="28" t="s">
        <v>76</v>
      </c>
      <c r="M1570" s="226"/>
      <c r="N1570" s="33" t="s">
        <v>54</v>
      </c>
      <c r="O1570" s="36" t="s">
        <v>2251</v>
      </c>
      <c r="P1570" s="340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</row>
    <row r="1571">
      <c r="A1571" s="23">
        <v>1568.0</v>
      </c>
      <c r="B1571" s="225">
        <v>46138.0</v>
      </c>
      <c r="C1571" s="26">
        <v>141.0</v>
      </c>
      <c r="D1571" s="28" t="s">
        <v>111</v>
      </c>
      <c r="E1571" s="28" t="s">
        <v>40</v>
      </c>
      <c r="F1571" s="28" t="s">
        <v>41</v>
      </c>
      <c r="G1571" s="28" t="s">
        <v>41</v>
      </c>
      <c r="H1571" s="28" t="s">
        <v>87</v>
      </c>
      <c r="I1571" s="424" t="s">
        <v>2894</v>
      </c>
      <c r="J1571" s="36" t="s">
        <v>460</v>
      </c>
      <c r="K1571" s="348" t="s">
        <v>2890</v>
      </c>
      <c r="L1571" s="28" t="s">
        <v>50</v>
      </c>
      <c r="M1571" s="226"/>
      <c r="N1571" s="33" t="s">
        <v>54</v>
      </c>
      <c r="O1571" s="36" t="s">
        <v>2251</v>
      </c>
      <c r="P1571" s="340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</row>
    <row r="1572">
      <c r="A1572" s="23">
        <v>1569.0</v>
      </c>
      <c r="B1572" s="225">
        <v>46138.0</v>
      </c>
      <c r="C1572" s="26">
        <v>141.0</v>
      </c>
      <c r="D1572" s="28" t="s">
        <v>111</v>
      </c>
      <c r="E1572" s="28" t="s">
        <v>40</v>
      </c>
      <c r="F1572" s="28" t="s">
        <v>41</v>
      </c>
      <c r="G1572" s="28" t="s">
        <v>41</v>
      </c>
      <c r="H1572" s="28" t="s">
        <v>87</v>
      </c>
      <c r="I1572" s="424" t="s">
        <v>1559</v>
      </c>
      <c r="J1572" s="36" t="s">
        <v>1457</v>
      </c>
      <c r="K1572" s="348" t="s">
        <v>2890</v>
      </c>
      <c r="L1572" s="28" t="s">
        <v>50</v>
      </c>
      <c r="M1572" s="226"/>
      <c r="N1572" s="33" t="s">
        <v>54</v>
      </c>
      <c r="O1572" s="36" t="s">
        <v>2251</v>
      </c>
      <c r="P1572" s="340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</row>
    <row r="1573">
      <c r="A1573" s="23">
        <v>1570.0</v>
      </c>
      <c r="B1573" s="225">
        <v>46138.0</v>
      </c>
      <c r="C1573" s="26">
        <v>141.0</v>
      </c>
      <c r="D1573" s="28" t="s">
        <v>111</v>
      </c>
      <c r="E1573" s="28" t="s">
        <v>40</v>
      </c>
      <c r="F1573" s="28" t="s">
        <v>41</v>
      </c>
      <c r="G1573" s="28" t="s">
        <v>41</v>
      </c>
      <c r="H1573" s="28" t="s">
        <v>87</v>
      </c>
      <c r="I1573" s="424" t="s">
        <v>1457</v>
      </c>
      <c r="J1573" s="36" t="s">
        <v>2895</v>
      </c>
      <c r="K1573" s="348" t="s">
        <v>2890</v>
      </c>
      <c r="L1573" s="28" t="s">
        <v>76</v>
      </c>
      <c r="M1573" s="226"/>
      <c r="N1573" s="33" t="s">
        <v>54</v>
      </c>
      <c r="O1573" s="36" t="s">
        <v>2251</v>
      </c>
      <c r="P1573" s="340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</row>
    <row r="1574">
      <c r="A1574" s="23">
        <v>1571.0</v>
      </c>
      <c r="B1574" s="225">
        <v>46138.0</v>
      </c>
      <c r="C1574" s="26">
        <v>141.0</v>
      </c>
      <c r="D1574" s="28" t="s">
        <v>111</v>
      </c>
      <c r="E1574" s="28" t="s">
        <v>40</v>
      </c>
      <c r="F1574" s="28" t="s">
        <v>41</v>
      </c>
      <c r="G1574" s="28" t="s">
        <v>41</v>
      </c>
      <c r="H1574" s="28" t="s">
        <v>87</v>
      </c>
      <c r="I1574" s="424" t="s">
        <v>2896</v>
      </c>
      <c r="J1574" s="36" t="s">
        <v>2897</v>
      </c>
      <c r="K1574" s="348" t="s">
        <v>2890</v>
      </c>
      <c r="L1574" s="28" t="s">
        <v>50</v>
      </c>
      <c r="M1574" s="226"/>
      <c r="N1574" s="33" t="s">
        <v>54</v>
      </c>
      <c r="O1574" s="36" t="s">
        <v>2251</v>
      </c>
      <c r="P1574" s="340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</row>
    <row r="1575">
      <c r="A1575" s="59">
        <v>1572.0</v>
      </c>
      <c r="B1575" s="225">
        <v>46138.0</v>
      </c>
      <c r="C1575" s="26">
        <v>141.0</v>
      </c>
      <c r="D1575" s="28" t="s">
        <v>111</v>
      </c>
      <c r="E1575" s="28" t="s">
        <v>40</v>
      </c>
      <c r="F1575" s="28" t="s">
        <v>41</v>
      </c>
      <c r="G1575" s="28" t="s">
        <v>41</v>
      </c>
      <c r="H1575" s="28" t="s">
        <v>87</v>
      </c>
      <c r="I1575" s="424" t="s">
        <v>1549</v>
      </c>
      <c r="J1575" s="36" t="s">
        <v>1082</v>
      </c>
      <c r="K1575" s="348" t="s">
        <v>2890</v>
      </c>
      <c r="L1575" s="28" t="s">
        <v>76</v>
      </c>
      <c r="M1575" s="226"/>
      <c r="N1575" s="33" t="s">
        <v>54</v>
      </c>
      <c r="O1575" s="36" t="s">
        <v>2251</v>
      </c>
      <c r="P1575" s="340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</row>
    <row r="1576">
      <c r="A1576" s="23">
        <v>1573.0</v>
      </c>
      <c r="B1576" s="225">
        <v>46138.0</v>
      </c>
      <c r="C1576" s="26">
        <v>141.0</v>
      </c>
      <c r="D1576" s="28" t="s">
        <v>111</v>
      </c>
      <c r="E1576" s="28" t="s">
        <v>40</v>
      </c>
      <c r="F1576" s="28" t="s">
        <v>41</v>
      </c>
      <c r="G1576" s="28" t="s">
        <v>41</v>
      </c>
      <c r="H1576" s="28" t="s">
        <v>81</v>
      </c>
      <c r="I1576" s="424" t="s">
        <v>2898</v>
      </c>
      <c r="J1576" s="36" t="s">
        <v>2899</v>
      </c>
      <c r="K1576" s="348" t="s">
        <v>2890</v>
      </c>
      <c r="L1576" s="28" t="s">
        <v>76</v>
      </c>
      <c r="M1576" s="226"/>
      <c r="N1576" s="33" t="s">
        <v>54</v>
      </c>
      <c r="O1576" s="36" t="s">
        <v>2251</v>
      </c>
      <c r="P1576" s="340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</row>
    <row r="1577">
      <c r="A1577" s="23">
        <v>1574.0</v>
      </c>
      <c r="B1577" s="225">
        <v>46138.0</v>
      </c>
      <c r="C1577" s="26">
        <v>141.0</v>
      </c>
      <c r="D1577" s="28" t="s">
        <v>111</v>
      </c>
      <c r="E1577" s="28" t="s">
        <v>40</v>
      </c>
      <c r="F1577" s="28" t="s">
        <v>41</v>
      </c>
      <c r="G1577" s="28" t="s">
        <v>41</v>
      </c>
      <c r="H1577" s="28" t="s">
        <v>87</v>
      </c>
      <c r="I1577" s="424" t="s">
        <v>1562</v>
      </c>
      <c r="J1577" s="36" t="s">
        <v>2900</v>
      </c>
      <c r="K1577" s="348" t="s">
        <v>2890</v>
      </c>
      <c r="L1577" s="28" t="s">
        <v>50</v>
      </c>
      <c r="M1577" s="226"/>
      <c r="N1577" s="33" t="s">
        <v>54</v>
      </c>
      <c r="O1577" s="36" t="s">
        <v>2251</v>
      </c>
      <c r="P1577" s="340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</row>
    <row r="1578">
      <c r="A1578" s="23">
        <v>1575.0</v>
      </c>
      <c r="B1578" s="225">
        <v>46138.0</v>
      </c>
      <c r="C1578" s="26">
        <v>141.0</v>
      </c>
      <c r="D1578" s="28" t="s">
        <v>111</v>
      </c>
      <c r="E1578" s="28" t="s">
        <v>40</v>
      </c>
      <c r="F1578" s="28" t="s">
        <v>41</v>
      </c>
      <c r="G1578" s="28" t="s">
        <v>41</v>
      </c>
      <c r="H1578" s="28" t="s">
        <v>87</v>
      </c>
      <c r="I1578" s="424" t="s">
        <v>2901</v>
      </c>
      <c r="J1578" s="36" t="s">
        <v>2902</v>
      </c>
      <c r="K1578" s="348" t="s">
        <v>2890</v>
      </c>
      <c r="L1578" s="28" t="s">
        <v>50</v>
      </c>
      <c r="M1578" s="226"/>
      <c r="N1578" s="33" t="s">
        <v>54</v>
      </c>
      <c r="O1578" s="36" t="s">
        <v>2251</v>
      </c>
      <c r="P1578" s="340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</row>
    <row r="1579">
      <c r="A1579" s="23">
        <v>1576.0</v>
      </c>
      <c r="B1579" s="225">
        <v>46138.0</v>
      </c>
      <c r="C1579" s="26">
        <v>141.0</v>
      </c>
      <c r="D1579" s="28" t="s">
        <v>111</v>
      </c>
      <c r="E1579" s="28" t="s">
        <v>40</v>
      </c>
      <c r="F1579" s="28" t="s">
        <v>41</v>
      </c>
      <c r="G1579" s="28" t="s">
        <v>41</v>
      </c>
      <c r="H1579" s="28" t="s">
        <v>87</v>
      </c>
      <c r="I1579" s="424" t="s">
        <v>1566</v>
      </c>
      <c r="J1579" s="36" t="s">
        <v>1567</v>
      </c>
      <c r="K1579" s="348" t="s">
        <v>2890</v>
      </c>
      <c r="L1579" s="28" t="s">
        <v>50</v>
      </c>
      <c r="M1579" s="226"/>
      <c r="N1579" s="33" t="s">
        <v>54</v>
      </c>
      <c r="O1579" s="36" t="s">
        <v>2251</v>
      </c>
      <c r="P1579" s="340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</row>
    <row r="1580">
      <c r="A1580" s="59">
        <v>1577.0</v>
      </c>
      <c r="B1580" s="225">
        <v>46138.0</v>
      </c>
      <c r="C1580" s="26">
        <v>141.0</v>
      </c>
      <c r="D1580" s="28" t="s">
        <v>111</v>
      </c>
      <c r="E1580" s="28" t="s">
        <v>40</v>
      </c>
      <c r="F1580" s="28" t="s">
        <v>41</v>
      </c>
      <c r="G1580" s="28" t="s">
        <v>41</v>
      </c>
      <c r="H1580" s="28" t="s">
        <v>81</v>
      </c>
      <c r="I1580" s="424" t="s">
        <v>2903</v>
      </c>
      <c r="J1580" s="36" t="s">
        <v>2904</v>
      </c>
      <c r="K1580" s="348" t="s">
        <v>2890</v>
      </c>
      <c r="L1580" s="28" t="s">
        <v>76</v>
      </c>
      <c r="M1580" s="226"/>
      <c r="N1580" s="33" t="s">
        <v>54</v>
      </c>
      <c r="O1580" s="36" t="s">
        <v>2251</v>
      </c>
      <c r="P1580" s="340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</row>
    <row r="1581">
      <c r="A1581" s="23">
        <v>1578.0</v>
      </c>
      <c r="B1581" s="225">
        <v>46138.0</v>
      </c>
      <c r="C1581" s="26">
        <v>141.0</v>
      </c>
      <c r="D1581" s="28" t="s">
        <v>111</v>
      </c>
      <c r="E1581" s="28" t="s">
        <v>40</v>
      </c>
      <c r="F1581" s="28" t="s">
        <v>41</v>
      </c>
      <c r="G1581" s="28" t="s">
        <v>41</v>
      </c>
      <c r="H1581" s="28" t="s">
        <v>81</v>
      </c>
      <c r="I1581" s="424" t="s">
        <v>2905</v>
      </c>
      <c r="J1581" s="36" t="s">
        <v>2906</v>
      </c>
      <c r="K1581" s="348" t="s">
        <v>2890</v>
      </c>
      <c r="L1581" s="28" t="s">
        <v>76</v>
      </c>
      <c r="M1581" s="226"/>
      <c r="N1581" s="33" t="s">
        <v>54</v>
      </c>
      <c r="O1581" s="36" t="s">
        <v>2251</v>
      </c>
      <c r="P1581" s="340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</row>
    <row r="1582">
      <c r="A1582" s="23">
        <v>1579.0</v>
      </c>
      <c r="B1582" s="225">
        <v>46138.0</v>
      </c>
      <c r="C1582" s="26">
        <v>141.0</v>
      </c>
      <c r="D1582" s="28" t="s">
        <v>111</v>
      </c>
      <c r="E1582" s="28" t="s">
        <v>40</v>
      </c>
      <c r="F1582" s="28" t="s">
        <v>41</v>
      </c>
      <c r="G1582" s="28" t="s">
        <v>41</v>
      </c>
      <c r="H1582" s="28" t="s">
        <v>139</v>
      </c>
      <c r="I1582" s="424" t="s">
        <v>1570</v>
      </c>
      <c r="J1582" s="36" t="s">
        <v>2907</v>
      </c>
      <c r="K1582" s="348" t="s">
        <v>2890</v>
      </c>
      <c r="L1582" s="28" t="s">
        <v>50</v>
      </c>
      <c r="M1582" s="226"/>
      <c r="N1582" s="33" t="s">
        <v>54</v>
      </c>
      <c r="O1582" s="36" t="s">
        <v>2251</v>
      </c>
      <c r="P1582" s="340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</row>
    <row r="1583">
      <c r="A1583" s="23">
        <v>1580.0</v>
      </c>
      <c r="B1583" s="225">
        <v>46138.0</v>
      </c>
      <c r="C1583" s="26">
        <v>141.0</v>
      </c>
      <c r="D1583" s="28" t="s">
        <v>111</v>
      </c>
      <c r="E1583" s="28" t="s">
        <v>40</v>
      </c>
      <c r="F1583" s="28" t="s">
        <v>41</v>
      </c>
      <c r="G1583" s="28" t="s">
        <v>41</v>
      </c>
      <c r="H1583" s="28" t="s">
        <v>81</v>
      </c>
      <c r="I1583" s="424" t="s">
        <v>2908</v>
      </c>
      <c r="J1583" s="36" t="s">
        <v>83</v>
      </c>
      <c r="K1583" s="348" t="s">
        <v>2890</v>
      </c>
      <c r="L1583" s="28" t="s">
        <v>76</v>
      </c>
      <c r="M1583" s="226"/>
      <c r="N1583" s="33" t="s">
        <v>54</v>
      </c>
      <c r="O1583" s="36" t="s">
        <v>2251</v>
      </c>
      <c r="P1583" s="340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</row>
    <row r="1584">
      <c r="A1584" s="23">
        <v>1581.0</v>
      </c>
      <c r="B1584" s="225">
        <v>46138.0</v>
      </c>
      <c r="C1584" s="26">
        <v>141.0</v>
      </c>
      <c r="D1584" s="28" t="s">
        <v>111</v>
      </c>
      <c r="E1584" s="28" t="s">
        <v>40</v>
      </c>
      <c r="F1584" s="28" t="s">
        <v>41</v>
      </c>
      <c r="G1584" s="28" t="s">
        <v>41</v>
      </c>
      <c r="H1584" s="28" t="s">
        <v>87</v>
      </c>
      <c r="I1584" s="424" t="s">
        <v>2909</v>
      </c>
      <c r="J1584" s="36" t="s">
        <v>120</v>
      </c>
      <c r="K1584" s="348" t="s">
        <v>2890</v>
      </c>
      <c r="L1584" s="28" t="s">
        <v>50</v>
      </c>
      <c r="M1584" s="226"/>
      <c r="N1584" s="33" t="s">
        <v>54</v>
      </c>
      <c r="O1584" s="36" t="s">
        <v>2251</v>
      </c>
      <c r="P1584" s="340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</row>
    <row r="1585">
      <c r="A1585" s="59">
        <v>1582.0</v>
      </c>
      <c r="B1585" s="225">
        <v>46134.0</v>
      </c>
      <c r="C1585" s="26">
        <v>142.0</v>
      </c>
      <c r="D1585" s="28" t="s">
        <v>45</v>
      </c>
      <c r="E1585" s="28" t="s">
        <v>40</v>
      </c>
      <c r="F1585" s="28" t="s">
        <v>210</v>
      </c>
      <c r="G1585" s="28" t="s">
        <v>2910</v>
      </c>
      <c r="H1585" s="28" t="s">
        <v>43</v>
      </c>
      <c r="I1585" s="424" t="s">
        <v>2911</v>
      </c>
      <c r="J1585" s="36" t="s">
        <v>878</v>
      </c>
      <c r="K1585" s="29" t="s">
        <v>2530</v>
      </c>
      <c r="L1585" s="28" t="s">
        <v>50</v>
      </c>
      <c r="M1585" s="226"/>
      <c r="N1585" s="33" t="s">
        <v>214</v>
      </c>
      <c r="O1585" s="36" t="s">
        <v>425</v>
      </c>
      <c r="P1585" s="340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</row>
    <row r="1586">
      <c r="A1586" s="23">
        <v>1583.0</v>
      </c>
      <c r="B1586" s="225">
        <v>46134.0</v>
      </c>
      <c r="C1586" s="26">
        <v>142.0</v>
      </c>
      <c r="D1586" s="28" t="s">
        <v>45</v>
      </c>
      <c r="E1586" s="28" t="s">
        <v>40</v>
      </c>
      <c r="F1586" s="28" t="s">
        <v>210</v>
      </c>
      <c r="G1586" s="28" t="s">
        <v>2910</v>
      </c>
      <c r="H1586" s="28" t="s">
        <v>98</v>
      </c>
      <c r="I1586" s="424" t="s">
        <v>2912</v>
      </c>
      <c r="J1586" s="36" t="s">
        <v>1486</v>
      </c>
      <c r="K1586" s="29" t="s">
        <v>2530</v>
      </c>
      <c r="L1586" s="28" t="s">
        <v>50</v>
      </c>
      <c r="M1586" s="226"/>
      <c r="N1586" s="33" t="s">
        <v>214</v>
      </c>
      <c r="O1586" s="36" t="s">
        <v>425</v>
      </c>
      <c r="P1586" s="340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</row>
    <row r="1587">
      <c r="A1587" s="23">
        <v>1584.0</v>
      </c>
      <c r="B1587" s="225">
        <v>46134.0</v>
      </c>
      <c r="C1587" s="26">
        <v>142.0</v>
      </c>
      <c r="D1587" s="28" t="s">
        <v>45</v>
      </c>
      <c r="E1587" s="28" t="s">
        <v>40</v>
      </c>
      <c r="F1587" s="28" t="s">
        <v>210</v>
      </c>
      <c r="G1587" s="28" t="s">
        <v>2910</v>
      </c>
      <c r="H1587" s="28" t="s">
        <v>81</v>
      </c>
      <c r="I1587" s="424" t="s">
        <v>2913</v>
      </c>
      <c r="J1587" s="36" t="s">
        <v>2914</v>
      </c>
      <c r="K1587" s="29" t="s">
        <v>2530</v>
      </c>
      <c r="L1587" s="28" t="s">
        <v>50</v>
      </c>
      <c r="M1587" s="226"/>
      <c r="N1587" s="33" t="s">
        <v>214</v>
      </c>
      <c r="O1587" s="36" t="s">
        <v>425</v>
      </c>
      <c r="P1587" s="340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</row>
    <row r="1588">
      <c r="A1588" s="23">
        <v>1585.0</v>
      </c>
      <c r="B1588" s="225">
        <v>46134.0</v>
      </c>
      <c r="C1588" s="26">
        <v>142.0</v>
      </c>
      <c r="D1588" s="28" t="s">
        <v>45</v>
      </c>
      <c r="E1588" s="28" t="s">
        <v>40</v>
      </c>
      <c r="F1588" s="28" t="s">
        <v>210</v>
      </c>
      <c r="G1588" s="28" t="s">
        <v>2910</v>
      </c>
      <c r="H1588" s="28" t="s">
        <v>98</v>
      </c>
      <c r="I1588" s="424" t="s">
        <v>2915</v>
      </c>
      <c r="J1588" s="36" t="s">
        <v>2916</v>
      </c>
      <c r="K1588" s="29" t="s">
        <v>2530</v>
      </c>
      <c r="L1588" s="28" t="s">
        <v>50</v>
      </c>
      <c r="M1588" s="226"/>
      <c r="N1588" s="33" t="s">
        <v>214</v>
      </c>
      <c r="O1588" s="36" t="s">
        <v>425</v>
      </c>
      <c r="P1588" s="340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</row>
    <row r="1589">
      <c r="A1589" s="23">
        <v>1586.0</v>
      </c>
      <c r="B1589" s="225">
        <v>46134.0</v>
      </c>
      <c r="C1589" s="26">
        <v>142.0</v>
      </c>
      <c r="D1589" s="28" t="s">
        <v>45</v>
      </c>
      <c r="E1589" s="28" t="s">
        <v>40</v>
      </c>
      <c r="F1589" s="28" t="s">
        <v>210</v>
      </c>
      <c r="G1589" s="28" t="s">
        <v>2910</v>
      </c>
      <c r="H1589" s="28" t="s">
        <v>75</v>
      </c>
      <c r="I1589" s="424" t="s">
        <v>2917</v>
      </c>
      <c r="J1589" s="36" t="s">
        <v>2918</v>
      </c>
      <c r="K1589" s="29" t="s">
        <v>2530</v>
      </c>
      <c r="L1589" s="28" t="s">
        <v>50</v>
      </c>
      <c r="M1589" s="226"/>
      <c r="N1589" s="33" t="s">
        <v>214</v>
      </c>
      <c r="O1589" s="36" t="s">
        <v>425</v>
      </c>
      <c r="P1589" s="340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</row>
    <row r="1590">
      <c r="A1590" s="59">
        <v>1587.0</v>
      </c>
      <c r="B1590" s="225">
        <v>46134.0</v>
      </c>
      <c r="C1590" s="26">
        <v>142.0</v>
      </c>
      <c r="D1590" s="28" t="s">
        <v>45</v>
      </c>
      <c r="E1590" s="28" t="s">
        <v>40</v>
      </c>
      <c r="F1590" s="28" t="s">
        <v>210</v>
      </c>
      <c r="G1590" s="28" t="s">
        <v>2910</v>
      </c>
      <c r="H1590" s="28" t="s">
        <v>75</v>
      </c>
      <c r="I1590" s="424" t="s">
        <v>2919</v>
      </c>
      <c r="J1590" s="36" t="s">
        <v>2920</v>
      </c>
      <c r="K1590" s="29" t="s">
        <v>2530</v>
      </c>
      <c r="L1590" s="28" t="s">
        <v>50</v>
      </c>
      <c r="M1590" s="264" t="s">
        <v>2921</v>
      </c>
      <c r="N1590" s="33" t="s">
        <v>214</v>
      </c>
      <c r="O1590" s="36" t="s">
        <v>425</v>
      </c>
      <c r="P1590" s="340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</row>
    <row r="1591">
      <c r="A1591" s="23">
        <v>1588.0</v>
      </c>
      <c r="B1591" s="225">
        <v>46134.0</v>
      </c>
      <c r="C1591" s="26">
        <v>142.0</v>
      </c>
      <c r="D1591" s="28" t="s">
        <v>45</v>
      </c>
      <c r="E1591" s="28" t="s">
        <v>40</v>
      </c>
      <c r="F1591" s="28" t="s">
        <v>210</v>
      </c>
      <c r="G1591" s="28" t="s">
        <v>2910</v>
      </c>
      <c r="H1591" s="28" t="s">
        <v>75</v>
      </c>
      <c r="I1591" s="424" t="s">
        <v>2922</v>
      </c>
      <c r="J1591" s="36" t="s">
        <v>2923</v>
      </c>
      <c r="K1591" s="29" t="s">
        <v>2530</v>
      </c>
      <c r="L1591" s="28" t="s">
        <v>50</v>
      </c>
      <c r="M1591" s="226"/>
      <c r="N1591" s="33" t="s">
        <v>214</v>
      </c>
      <c r="O1591" s="36" t="s">
        <v>425</v>
      </c>
      <c r="P1591" s="340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</row>
    <row r="1592">
      <c r="A1592" s="23">
        <v>1589.0</v>
      </c>
      <c r="B1592" s="225">
        <v>46134.0</v>
      </c>
      <c r="C1592" s="26">
        <v>142.0</v>
      </c>
      <c r="D1592" s="28" t="s">
        <v>45</v>
      </c>
      <c r="E1592" s="28" t="s">
        <v>40</v>
      </c>
      <c r="F1592" s="28" t="s">
        <v>210</v>
      </c>
      <c r="G1592" s="28" t="s">
        <v>2910</v>
      </c>
      <c r="H1592" s="28" t="s">
        <v>75</v>
      </c>
      <c r="I1592" s="424" t="s">
        <v>2924</v>
      </c>
      <c r="J1592" s="36" t="s">
        <v>2923</v>
      </c>
      <c r="K1592" s="29" t="s">
        <v>2530</v>
      </c>
      <c r="L1592" s="28" t="s">
        <v>50</v>
      </c>
      <c r="M1592" s="226"/>
      <c r="N1592" s="33" t="s">
        <v>214</v>
      </c>
      <c r="O1592" s="36" t="s">
        <v>425</v>
      </c>
      <c r="P1592" s="340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</row>
    <row r="1593">
      <c r="A1593" s="23">
        <v>1590.0</v>
      </c>
      <c r="B1593" s="225">
        <v>46134.0</v>
      </c>
      <c r="C1593" s="26">
        <v>142.0</v>
      </c>
      <c r="D1593" s="28" t="s">
        <v>45</v>
      </c>
      <c r="E1593" s="28" t="s">
        <v>40</v>
      </c>
      <c r="F1593" s="28" t="s">
        <v>210</v>
      </c>
      <c r="G1593" s="28" t="s">
        <v>2910</v>
      </c>
      <c r="H1593" s="28" t="s">
        <v>75</v>
      </c>
      <c r="I1593" s="424" t="s">
        <v>2925</v>
      </c>
      <c r="J1593" s="36" t="s">
        <v>2926</v>
      </c>
      <c r="K1593" s="29" t="s">
        <v>2530</v>
      </c>
      <c r="L1593" s="28" t="s">
        <v>50</v>
      </c>
      <c r="M1593" s="226"/>
      <c r="N1593" s="33" t="s">
        <v>214</v>
      </c>
      <c r="O1593" s="36" t="s">
        <v>425</v>
      </c>
      <c r="P1593" s="340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</row>
    <row r="1594">
      <c r="A1594" s="23">
        <v>1591.0</v>
      </c>
      <c r="B1594" s="225">
        <v>46134.0</v>
      </c>
      <c r="C1594" s="26">
        <v>142.0</v>
      </c>
      <c r="D1594" s="28" t="s">
        <v>45</v>
      </c>
      <c r="E1594" s="28" t="s">
        <v>40</v>
      </c>
      <c r="F1594" s="28" t="s">
        <v>210</v>
      </c>
      <c r="G1594" s="28" t="s">
        <v>2910</v>
      </c>
      <c r="H1594" s="28" t="s">
        <v>75</v>
      </c>
      <c r="I1594" s="424" t="s">
        <v>2927</v>
      </c>
      <c r="J1594" s="36" t="s">
        <v>2928</v>
      </c>
      <c r="K1594" s="29" t="s">
        <v>2530</v>
      </c>
      <c r="L1594" s="28" t="s">
        <v>50</v>
      </c>
      <c r="M1594" s="226"/>
      <c r="N1594" s="33" t="s">
        <v>214</v>
      </c>
      <c r="O1594" s="36" t="s">
        <v>425</v>
      </c>
      <c r="P1594" s="340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</row>
    <row r="1595">
      <c r="A1595" s="59">
        <v>1592.0</v>
      </c>
      <c r="B1595" s="225">
        <v>46135.0</v>
      </c>
      <c r="C1595" s="26">
        <v>143.0</v>
      </c>
      <c r="D1595" s="28" t="s">
        <v>111</v>
      </c>
      <c r="E1595" s="28" t="s">
        <v>40</v>
      </c>
      <c r="F1595" s="28" t="s">
        <v>210</v>
      </c>
      <c r="G1595" s="28" t="s">
        <v>2910</v>
      </c>
      <c r="H1595" s="28" t="s">
        <v>81</v>
      </c>
      <c r="I1595" s="424" t="s">
        <v>212</v>
      </c>
      <c r="J1595" s="36" t="s">
        <v>213</v>
      </c>
      <c r="K1595" s="29" t="s">
        <v>2929</v>
      </c>
      <c r="L1595" s="28" t="s">
        <v>76</v>
      </c>
      <c r="M1595" s="226"/>
      <c r="N1595" s="33" t="s">
        <v>214</v>
      </c>
      <c r="O1595" s="36" t="s">
        <v>2251</v>
      </c>
      <c r="P1595" s="340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</row>
    <row r="1596">
      <c r="A1596" s="23">
        <v>1593.0</v>
      </c>
      <c r="B1596" s="225">
        <v>46135.0</v>
      </c>
      <c r="C1596" s="26">
        <v>143.0</v>
      </c>
      <c r="D1596" s="28" t="s">
        <v>111</v>
      </c>
      <c r="E1596" s="28" t="s">
        <v>40</v>
      </c>
      <c r="F1596" s="28" t="s">
        <v>210</v>
      </c>
      <c r="G1596" s="28" t="s">
        <v>2910</v>
      </c>
      <c r="H1596" s="28" t="s">
        <v>87</v>
      </c>
      <c r="I1596" s="424" t="s">
        <v>220</v>
      </c>
      <c r="J1596" s="36" t="s">
        <v>221</v>
      </c>
      <c r="K1596" s="29" t="s">
        <v>2929</v>
      </c>
      <c r="L1596" s="28" t="s">
        <v>76</v>
      </c>
      <c r="M1596" s="226"/>
      <c r="N1596" s="33" t="s">
        <v>214</v>
      </c>
      <c r="O1596" s="36" t="s">
        <v>2251</v>
      </c>
      <c r="P1596" s="340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</row>
    <row r="1597">
      <c r="A1597" s="23">
        <v>1594.0</v>
      </c>
      <c r="B1597" s="225">
        <v>46135.0</v>
      </c>
      <c r="C1597" s="26">
        <v>143.0</v>
      </c>
      <c r="D1597" s="28" t="s">
        <v>111</v>
      </c>
      <c r="E1597" s="28" t="s">
        <v>40</v>
      </c>
      <c r="F1597" s="28" t="s">
        <v>210</v>
      </c>
      <c r="G1597" s="28" t="s">
        <v>2910</v>
      </c>
      <c r="H1597" s="28" t="s">
        <v>87</v>
      </c>
      <c r="I1597" s="424" t="s">
        <v>234</v>
      </c>
      <c r="J1597" s="36" t="s">
        <v>236</v>
      </c>
      <c r="K1597" s="29" t="s">
        <v>2929</v>
      </c>
      <c r="L1597" s="28" t="s">
        <v>76</v>
      </c>
      <c r="M1597" s="226"/>
      <c r="N1597" s="33" t="s">
        <v>214</v>
      </c>
      <c r="O1597" s="36" t="s">
        <v>2251</v>
      </c>
      <c r="P1597" s="340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</row>
    <row r="1598">
      <c r="A1598" s="23">
        <v>1595.0</v>
      </c>
      <c r="B1598" s="225">
        <v>46135.0</v>
      </c>
      <c r="C1598" s="26">
        <v>143.0</v>
      </c>
      <c r="D1598" s="28" t="s">
        <v>111</v>
      </c>
      <c r="E1598" s="28" t="s">
        <v>40</v>
      </c>
      <c r="F1598" s="28" t="s">
        <v>210</v>
      </c>
      <c r="G1598" s="28" t="s">
        <v>2910</v>
      </c>
      <c r="H1598" s="28" t="s">
        <v>87</v>
      </c>
      <c r="I1598" s="424" t="s">
        <v>251</v>
      </c>
      <c r="J1598" s="36" t="s">
        <v>253</v>
      </c>
      <c r="K1598" s="29" t="s">
        <v>2929</v>
      </c>
      <c r="L1598" s="28" t="s">
        <v>76</v>
      </c>
      <c r="M1598" s="226"/>
      <c r="N1598" s="33" t="s">
        <v>214</v>
      </c>
      <c r="O1598" s="36" t="s">
        <v>2251</v>
      </c>
      <c r="P1598" s="340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</row>
    <row r="1599">
      <c r="A1599" s="23">
        <v>1596.0</v>
      </c>
      <c r="B1599" s="225">
        <v>46135.0</v>
      </c>
      <c r="C1599" s="26">
        <v>143.0</v>
      </c>
      <c r="D1599" s="28" t="s">
        <v>111</v>
      </c>
      <c r="E1599" s="28" t="s">
        <v>40</v>
      </c>
      <c r="F1599" s="28" t="s">
        <v>210</v>
      </c>
      <c r="G1599" s="28" t="s">
        <v>2910</v>
      </c>
      <c r="H1599" s="28" t="s">
        <v>87</v>
      </c>
      <c r="I1599" s="423" t="s">
        <v>2930</v>
      </c>
      <c r="J1599" s="36" t="s">
        <v>266</v>
      </c>
      <c r="K1599" s="29" t="s">
        <v>2929</v>
      </c>
      <c r="L1599" s="28" t="s">
        <v>76</v>
      </c>
      <c r="M1599" s="226"/>
      <c r="N1599" s="33" t="s">
        <v>214</v>
      </c>
      <c r="O1599" s="36" t="s">
        <v>2251</v>
      </c>
      <c r="P1599" s="340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</row>
    <row r="1600">
      <c r="A1600" s="59">
        <v>1597.0</v>
      </c>
      <c r="B1600" s="225">
        <v>46135.0</v>
      </c>
      <c r="C1600" s="26">
        <v>143.0</v>
      </c>
      <c r="D1600" s="28" t="s">
        <v>111</v>
      </c>
      <c r="E1600" s="28" t="s">
        <v>40</v>
      </c>
      <c r="F1600" s="28" t="s">
        <v>210</v>
      </c>
      <c r="G1600" s="28" t="s">
        <v>2910</v>
      </c>
      <c r="H1600" s="28" t="s">
        <v>87</v>
      </c>
      <c r="I1600" s="424" t="s">
        <v>1498</v>
      </c>
      <c r="J1600" s="104" t="s">
        <v>1016</v>
      </c>
      <c r="K1600" s="29" t="s">
        <v>2929</v>
      </c>
      <c r="L1600" s="28" t="s">
        <v>50</v>
      </c>
      <c r="M1600" s="226"/>
      <c r="N1600" s="33" t="s">
        <v>214</v>
      </c>
      <c r="O1600" s="36" t="s">
        <v>2251</v>
      </c>
      <c r="P1600" s="340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</row>
    <row r="1601">
      <c r="A1601" s="23">
        <v>1598.0</v>
      </c>
      <c r="B1601" s="225">
        <v>46135.0</v>
      </c>
      <c r="C1601" s="26">
        <v>143.0</v>
      </c>
      <c r="D1601" s="28" t="s">
        <v>111</v>
      </c>
      <c r="E1601" s="28" t="s">
        <v>40</v>
      </c>
      <c r="F1601" s="28" t="s">
        <v>210</v>
      </c>
      <c r="G1601" s="28" t="s">
        <v>2910</v>
      </c>
      <c r="H1601" s="28" t="s">
        <v>87</v>
      </c>
      <c r="I1601" s="423" t="s">
        <v>281</v>
      </c>
      <c r="J1601" s="36" t="s">
        <v>283</v>
      </c>
      <c r="K1601" s="463" t="s">
        <v>2929</v>
      </c>
      <c r="L1601" s="28" t="s">
        <v>50</v>
      </c>
      <c r="M1601" s="226"/>
      <c r="N1601" s="33" t="s">
        <v>214</v>
      </c>
      <c r="O1601" s="36" t="s">
        <v>2251</v>
      </c>
      <c r="P1601" s="340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</row>
    <row r="1602">
      <c r="A1602" s="23">
        <v>1599.0</v>
      </c>
      <c r="B1602" s="225">
        <v>46135.0</v>
      </c>
      <c r="C1602" s="26">
        <v>143.0</v>
      </c>
      <c r="D1602" s="28" t="s">
        <v>111</v>
      </c>
      <c r="E1602" s="28" t="s">
        <v>40</v>
      </c>
      <c r="F1602" s="28" t="s">
        <v>210</v>
      </c>
      <c r="G1602" s="28" t="s">
        <v>2910</v>
      </c>
      <c r="H1602" s="28" t="s">
        <v>81</v>
      </c>
      <c r="I1602" s="423" t="s">
        <v>298</v>
      </c>
      <c r="J1602" s="104" t="s">
        <v>299</v>
      </c>
      <c r="K1602" s="29" t="s">
        <v>2929</v>
      </c>
      <c r="L1602" s="28" t="s">
        <v>76</v>
      </c>
      <c r="M1602" s="226"/>
      <c r="N1602" s="33" t="s">
        <v>214</v>
      </c>
      <c r="O1602" s="36" t="s">
        <v>2251</v>
      </c>
      <c r="P1602" s="340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</row>
    <row r="1603">
      <c r="A1603" s="23">
        <v>1600.0</v>
      </c>
      <c r="B1603" s="225">
        <v>46135.0</v>
      </c>
      <c r="C1603" s="26">
        <v>143.0</v>
      </c>
      <c r="D1603" s="28" t="s">
        <v>111</v>
      </c>
      <c r="E1603" s="28" t="s">
        <v>40</v>
      </c>
      <c r="F1603" s="28" t="s">
        <v>210</v>
      </c>
      <c r="G1603" s="28" t="s">
        <v>2910</v>
      </c>
      <c r="H1603" s="28" t="s">
        <v>81</v>
      </c>
      <c r="I1603" s="424" t="s">
        <v>312</v>
      </c>
      <c r="J1603" s="104" t="s">
        <v>299</v>
      </c>
      <c r="K1603" s="463" t="s">
        <v>2929</v>
      </c>
      <c r="L1603" s="28" t="s">
        <v>76</v>
      </c>
      <c r="M1603" s="226"/>
      <c r="N1603" s="33" t="s">
        <v>214</v>
      </c>
      <c r="O1603" s="36" t="s">
        <v>2251</v>
      </c>
      <c r="P1603" s="340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</row>
    <row r="1604">
      <c r="A1604" s="23">
        <v>1601.0</v>
      </c>
      <c r="B1604" s="225">
        <v>46135.0</v>
      </c>
      <c r="C1604" s="26">
        <v>143.0</v>
      </c>
      <c r="D1604" s="28" t="s">
        <v>111</v>
      </c>
      <c r="E1604" s="28" t="s">
        <v>40</v>
      </c>
      <c r="F1604" s="28" t="s">
        <v>210</v>
      </c>
      <c r="G1604" s="28" t="s">
        <v>2910</v>
      </c>
      <c r="H1604" s="28" t="s">
        <v>81</v>
      </c>
      <c r="I1604" s="424" t="s">
        <v>324</v>
      </c>
      <c r="J1604" s="104" t="s">
        <v>299</v>
      </c>
      <c r="K1604" s="29" t="s">
        <v>2929</v>
      </c>
      <c r="L1604" s="28" t="s">
        <v>76</v>
      </c>
      <c r="M1604" s="226"/>
      <c r="N1604" s="33" t="s">
        <v>214</v>
      </c>
      <c r="O1604" s="36" t="s">
        <v>2251</v>
      </c>
      <c r="P1604" s="340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</row>
    <row r="1605">
      <c r="A1605" s="59">
        <v>1602.0</v>
      </c>
      <c r="B1605" s="225">
        <v>46135.0</v>
      </c>
      <c r="C1605" s="26">
        <v>143.0</v>
      </c>
      <c r="D1605" s="28" t="s">
        <v>111</v>
      </c>
      <c r="E1605" s="28" t="s">
        <v>40</v>
      </c>
      <c r="F1605" s="28" t="s">
        <v>210</v>
      </c>
      <c r="G1605" s="28" t="s">
        <v>2910</v>
      </c>
      <c r="H1605" s="28" t="s">
        <v>75</v>
      </c>
      <c r="I1605" s="424" t="s">
        <v>2342</v>
      </c>
      <c r="J1605" s="36" t="s">
        <v>2931</v>
      </c>
      <c r="K1605" s="463" t="s">
        <v>2929</v>
      </c>
      <c r="L1605" s="28" t="s">
        <v>76</v>
      </c>
      <c r="M1605" s="226"/>
      <c r="N1605" s="33" t="s">
        <v>214</v>
      </c>
      <c r="O1605" s="36" t="s">
        <v>2251</v>
      </c>
      <c r="P1605" s="340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</row>
    <row r="1606">
      <c r="A1606" s="23">
        <v>1603.0</v>
      </c>
      <c r="B1606" s="225">
        <v>46135.0</v>
      </c>
      <c r="C1606" s="26">
        <v>143.0</v>
      </c>
      <c r="D1606" s="28" t="s">
        <v>111</v>
      </c>
      <c r="E1606" s="28" t="s">
        <v>40</v>
      </c>
      <c r="F1606" s="28" t="s">
        <v>210</v>
      </c>
      <c r="G1606" s="28" t="s">
        <v>2910</v>
      </c>
      <c r="H1606" s="28" t="s">
        <v>75</v>
      </c>
      <c r="I1606" s="424" t="s">
        <v>2932</v>
      </c>
      <c r="J1606" s="36" t="s">
        <v>2933</v>
      </c>
      <c r="K1606" s="29" t="s">
        <v>2929</v>
      </c>
      <c r="L1606" s="28" t="s">
        <v>76</v>
      </c>
      <c r="M1606" s="226"/>
      <c r="N1606" s="33" t="s">
        <v>214</v>
      </c>
      <c r="O1606" s="36" t="s">
        <v>2251</v>
      </c>
      <c r="P1606" s="340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</row>
    <row r="1607">
      <c r="A1607" s="23">
        <v>1604.0</v>
      </c>
      <c r="B1607" s="440">
        <v>46136.0</v>
      </c>
      <c r="C1607" s="26">
        <v>144.0</v>
      </c>
      <c r="D1607" s="28" t="s">
        <v>39</v>
      </c>
      <c r="E1607" s="28" t="s">
        <v>94</v>
      </c>
      <c r="F1607" s="28" t="s">
        <v>369</v>
      </c>
      <c r="G1607" s="28" t="s">
        <v>369</v>
      </c>
      <c r="H1607" s="28" t="s">
        <v>75</v>
      </c>
      <c r="I1607" s="430" t="s">
        <v>2934</v>
      </c>
      <c r="J1607" s="169" t="s">
        <v>1035</v>
      </c>
      <c r="K1607" s="347" t="s">
        <v>2640</v>
      </c>
      <c r="L1607" s="28" t="s">
        <v>50</v>
      </c>
      <c r="M1607" s="226"/>
      <c r="N1607" s="33" t="s">
        <v>284</v>
      </c>
      <c r="O1607" s="449" t="s">
        <v>1574</v>
      </c>
      <c r="P1607" s="340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</row>
    <row r="1608">
      <c r="A1608" s="23">
        <v>1605.0</v>
      </c>
      <c r="B1608" s="440">
        <v>46136.0</v>
      </c>
      <c r="C1608" s="26">
        <v>144.0</v>
      </c>
      <c r="D1608" s="28" t="s">
        <v>129</v>
      </c>
      <c r="E1608" s="28" t="s">
        <v>94</v>
      </c>
      <c r="F1608" s="28" t="s">
        <v>2741</v>
      </c>
      <c r="G1608" s="28" t="s">
        <v>369</v>
      </c>
      <c r="H1608" s="28" t="s">
        <v>75</v>
      </c>
      <c r="I1608" s="430" t="s">
        <v>2935</v>
      </c>
      <c r="J1608" s="169" t="s">
        <v>501</v>
      </c>
      <c r="K1608" s="348" t="s">
        <v>2640</v>
      </c>
      <c r="L1608" s="28" t="s">
        <v>50</v>
      </c>
      <c r="M1608" s="226"/>
      <c r="N1608" s="33" t="s">
        <v>284</v>
      </c>
      <c r="O1608" s="449" t="s">
        <v>1574</v>
      </c>
      <c r="P1608" s="340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</row>
    <row r="1609">
      <c r="A1609" s="23">
        <v>1606.0</v>
      </c>
      <c r="B1609" s="440">
        <v>46136.0</v>
      </c>
      <c r="C1609" s="26">
        <v>145.0</v>
      </c>
      <c r="D1609" s="28" t="s">
        <v>129</v>
      </c>
      <c r="E1609" s="28" t="s">
        <v>94</v>
      </c>
      <c r="F1609" s="28" t="s">
        <v>369</v>
      </c>
      <c r="G1609" s="28" t="s">
        <v>369</v>
      </c>
      <c r="H1609" s="28" t="s">
        <v>207</v>
      </c>
      <c r="I1609" s="430" t="s">
        <v>1267</v>
      </c>
      <c r="J1609" s="169" t="s">
        <v>501</v>
      </c>
      <c r="K1609" s="464">
        <v>46148.0</v>
      </c>
      <c r="L1609" s="28" t="s">
        <v>50</v>
      </c>
      <c r="M1609" s="226"/>
      <c r="N1609" s="33" t="s">
        <v>284</v>
      </c>
      <c r="O1609" s="36" t="s">
        <v>2936</v>
      </c>
      <c r="P1609" s="340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</row>
    <row r="1610">
      <c r="A1610" s="59">
        <v>1607.0</v>
      </c>
      <c r="B1610" s="440">
        <v>46136.0</v>
      </c>
      <c r="C1610" s="26">
        <v>145.0</v>
      </c>
      <c r="D1610" s="28" t="s">
        <v>129</v>
      </c>
      <c r="E1610" s="28" t="s">
        <v>94</v>
      </c>
      <c r="F1610" s="28" t="s">
        <v>369</v>
      </c>
      <c r="G1610" s="28" t="s">
        <v>369</v>
      </c>
      <c r="H1610" s="28" t="s">
        <v>194</v>
      </c>
      <c r="I1610" s="430" t="s">
        <v>2937</v>
      </c>
      <c r="J1610" s="245" t="s">
        <v>1046</v>
      </c>
      <c r="K1610" s="465">
        <v>46148.0</v>
      </c>
      <c r="L1610" s="28" t="s">
        <v>50</v>
      </c>
      <c r="M1610" s="226"/>
      <c r="N1610" s="33" t="s">
        <v>284</v>
      </c>
      <c r="O1610" s="36" t="s">
        <v>2936</v>
      </c>
      <c r="P1610" s="340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</row>
    <row r="1611">
      <c r="A1611" s="23">
        <v>1608.0</v>
      </c>
      <c r="B1611" s="440">
        <v>46135.0</v>
      </c>
      <c r="C1611" s="26">
        <v>146.0</v>
      </c>
      <c r="D1611" s="28" t="s">
        <v>45</v>
      </c>
      <c r="E1611" s="28" t="s">
        <v>94</v>
      </c>
      <c r="F1611" s="28" t="s">
        <v>369</v>
      </c>
      <c r="G1611" s="28" t="s">
        <v>369</v>
      </c>
      <c r="H1611" s="28" t="s">
        <v>207</v>
      </c>
      <c r="I1611" s="454" t="s">
        <v>2938</v>
      </c>
      <c r="J1611" s="169" t="s">
        <v>2939</v>
      </c>
      <c r="K1611" s="463" t="s">
        <v>2940</v>
      </c>
      <c r="L1611" s="28" t="s">
        <v>50</v>
      </c>
      <c r="M1611" s="226"/>
      <c r="N1611" s="33" t="s">
        <v>277</v>
      </c>
      <c r="O1611" s="169" t="s">
        <v>1574</v>
      </c>
      <c r="P1611" s="340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</row>
    <row r="1612">
      <c r="A1612" s="23">
        <v>1609.0</v>
      </c>
      <c r="B1612" s="440">
        <v>46135.0</v>
      </c>
      <c r="C1612" s="26">
        <v>146.0</v>
      </c>
      <c r="D1612" s="28" t="s">
        <v>45</v>
      </c>
      <c r="E1612" s="28" t="s">
        <v>94</v>
      </c>
      <c r="F1612" s="28" t="s">
        <v>369</v>
      </c>
      <c r="G1612" s="28" t="s">
        <v>369</v>
      </c>
      <c r="H1612" s="28" t="s">
        <v>233</v>
      </c>
      <c r="I1612" s="422" t="s">
        <v>2941</v>
      </c>
      <c r="J1612" s="449" t="s">
        <v>2942</v>
      </c>
      <c r="K1612" s="29" t="s">
        <v>2940</v>
      </c>
      <c r="L1612" s="28" t="s">
        <v>50</v>
      </c>
      <c r="M1612" s="226"/>
      <c r="N1612" s="33" t="s">
        <v>277</v>
      </c>
      <c r="O1612" s="169" t="s">
        <v>1574</v>
      </c>
      <c r="P1612" s="340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</row>
    <row r="1613">
      <c r="A1613" s="23">
        <v>1610.0</v>
      </c>
      <c r="B1613" s="440">
        <v>46135.0</v>
      </c>
      <c r="C1613" s="26">
        <v>146.0</v>
      </c>
      <c r="D1613" s="28" t="s">
        <v>45</v>
      </c>
      <c r="E1613" s="28" t="s">
        <v>94</v>
      </c>
      <c r="F1613" s="28" t="s">
        <v>369</v>
      </c>
      <c r="G1613" s="28" t="s">
        <v>369</v>
      </c>
      <c r="H1613" s="28" t="s">
        <v>87</v>
      </c>
      <c r="I1613" s="454" t="s">
        <v>2943</v>
      </c>
      <c r="J1613" s="444" t="s">
        <v>2211</v>
      </c>
      <c r="K1613" s="463" t="s">
        <v>2940</v>
      </c>
      <c r="L1613" s="28" t="s">
        <v>50</v>
      </c>
      <c r="M1613" s="226"/>
      <c r="N1613" s="33" t="s">
        <v>277</v>
      </c>
      <c r="O1613" s="169" t="s">
        <v>1574</v>
      </c>
      <c r="P1613" s="340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</row>
    <row r="1614">
      <c r="A1614" s="23">
        <v>1611.0</v>
      </c>
      <c r="B1614" s="440">
        <v>46135.0</v>
      </c>
      <c r="C1614" s="26">
        <v>146.0</v>
      </c>
      <c r="D1614" s="28" t="s">
        <v>45</v>
      </c>
      <c r="E1614" s="28" t="s">
        <v>94</v>
      </c>
      <c r="F1614" s="28" t="s">
        <v>369</v>
      </c>
      <c r="G1614" s="28" t="s">
        <v>369</v>
      </c>
      <c r="H1614" s="28" t="s">
        <v>207</v>
      </c>
      <c r="I1614" s="454" t="s">
        <v>2944</v>
      </c>
      <c r="J1614" s="449" t="s">
        <v>2939</v>
      </c>
      <c r="K1614" s="29" t="s">
        <v>2940</v>
      </c>
      <c r="L1614" s="28" t="s">
        <v>50</v>
      </c>
      <c r="M1614" s="226"/>
      <c r="N1614" s="33" t="s">
        <v>277</v>
      </c>
      <c r="O1614" s="169" t="s">
        <v>1574</v>
      </c>
      <c r="P1614" s="340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</row>
    <row r="1615">
      <c r="A1615" s="59">
        <v>1612.0</v>
      </c>
      <c r="B1615" s="440">
        <v>46135.0</v>
      </c>
      <c r="C1615" s="26">
        <v>146.0</v>
      </c>
      <c r="D1615" s="28" t="s">
        <v>45</v>
      </c>
      <c r="E1615" s="28" t="s">
        <v>94</v>
      </c>
      <c r="F1615" s="28" t="s">
        <v>369</v>
      </c>
      <c r="G1615" s="28" t="s">
        <v>369</v>
      </c>
      <c r="H1615" s="28" t="s">
        <v>207</v>
      </c>
      <c r="I1615" s="454" t="s">
        <v>2945</v>
      </c>
      <c r="J1615" s="169" t="s">
        <v>2939</v>
      </c>
      <c r="K1615" s="463" t="s">
        <v>2940</v>
      </c>
      <c r="L1615" s="28" t="s">
        <v>50</v>
      </c>
      <c r="M1615" s="226"/>
      <c r="N1615" s="33" t="s">
        <v>277</v>
      </c>
      <c r="O1615" s="169" t="s">
        <v>1574</v>
      </c>
      <c r="P1615" s="340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</row>
    <row r="1616">
      <c r="A1616" s="23">
        <v>1613.0</v>
      </c>
      <c r="B1616" s="440">
        <v>46135.0</v>
      </c>
      <c r="C1616" s="26">
        <v>146.0</v>
      </c>
      <c r="D1616" s="28" t="s">
        <v>45</v>
      </c>
      <c r="E1616" s="28" t="s">
        <v>94</v>
      </c>
      <c r="F1616" s="28" t="s">
        <v>369</v>
      </c>
      <c r="G1616" s="28" t="s">
        <v>369</v>
      </c>
      <c r="H1616" s="28" t="s">
        <v>207</v>
      </c>
      <c r="I1616" s="454" t="s">
        <v>2946</v>
      </c>
      <c r="J1616" s="170" t="s">
        <v>2947</v>
      </c>
      <c r="K1616" s="29" t="s">
        <v>2940</v>
      </c>
      <c r="L1616" s="28" t="s">
        <v>50</v>
      </c>
      <c r="M1616" s="226"/>
      <c r="N1616" s="33" t="s">
        <v>277</v>
      </c>
      <c r="O1616" s="169" t="s">
        <v>1574</v>
      </c>
      <c r="P1616" s="340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</row>
    <row r="1617">
      <c r="A1617" s="23">
        <v>1614.0</v>
      </c>
      <c r="B1617" s="440">
        <v>46135.0</v>
      </c>
      <c r="C1617" s="26">
        <v>146.0</v>
      </c>
      <c r="D1617" s="28" t="s">
        <v>45</v>
      </c>
      <c r="E1617" s="28" t="s">
        <v>94</v>
      </c>
      <c r="F1617" s="28" t="s">
        <v>369</v>
      </c>
      <c r="G1617" s="28" t="s">
        <v>369</v>
      </c>
      <c r="H1617" s="28" t="s">
        <v>207</v>
      </c>
      <c r="I1617" s="454" t="s">
        <v>2948</v>
      </c>
      <c r="J1617" s="169" t="s">
        <v>2939</v>
      </c>
      <c r="K1617" s="463" t="s">
        <v>2940</v>
      </c>
      <c r="L1617" s="28" t="s">
        <v>50</v>
      </c>
      <c r="M1617" s="226"/>
      <c r="N1617" s="33" t="s">
        <v>277</v>
      </c>
      <c r="O1617" s="169" t="s">
        <v>1574</v>
      </c>
      <c r="P1617" s="340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</row>
    <row r="1618">
      <c r="A1618" s="23">
        <v>1615.0</v>
      </c>
      <c r="B1618" s="440">
        <v>46135.0</v>
      </c>
      <c r="C1618" s="26">
        <v>146.0</v>
      </c>
      <c r="D1618" s="28" t="s">
        <v>45</v>
      </c>
      <c r="E1618" s="28" t="s">
        <v>94</v>
      </c>
      <c r="F1618" s="28" t="s">
        <v>369</v>
      </c>
      <c r="G1618" s="28" t="s">
        <v>369</v>
      </c>
      <c r="H1618" s="28" t="s">
        <v>207</v>
      </c>
      <c r="I1618" s="454" t="s">
        <v>2949</v>
      </c>
      <c r="J1618" s="240" t="s">
        <v>2950</v>
      </c>
      <c r="K1618" s="29" t="s">
        <v>2940</v>
      </c>
      <c r="L1618" s="28" t="s">
        <v>50</v>
      </c>
      <c r="M1618" s="226"/>
      <c r="N1618" s="33" t="s">
        <v>277</v>
      </c>
      <c r="O1618" s="169" t="s">
        <v>1574</v>
      </c>
      <c r="P1618" s="340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</row>
    <row r="1619">
      <c r="A1619" s="23">
        <v>1616.0</v>
      </c>
      <c r="B1619" s="440">
        <v>46135.0</v>
      </c>
      <c r="C1619" s="26">
        <v>146.0</v>
      </c>
      <c r="D1619" s="28" t="s">
        <v>45</v>
      </c>
      <c r="E1619" s="28" t="s">
        <v>94</v>
      </c>
      <c r="F1619" s="28" t="s">
        <v>369</v>
      </c>
      <c r="G1619" s="28" t="s">
        <v>369</v>
      </c>
      <c r="H1619" s="28" t="s">
        <v>98</v>
      </c>
      <c r="I1619" s="442" t="s">
        <v>2951</v>
      </c>
      <c r="J1619" s="466" t="s">
        <v>2522</v>
      </c>
      <c r="K1619" s="463" t="s">
        <v>2940</v>
      </c>
      <c r="L1619" s="28" t="s">
        <v>50</v>
      </c>
      <c r="M1619" s="226"/>
      <c r="N1619" s="33" t="s">
        <v>277</v>
      </c>
      <c r="O1619" s="169" t="s">
        <v>1574</v>
      </c>
      <c r="P1619" s="340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</row>
    <row r="1620">
      <c r="A1620" s="59">
        <v>1617.0</v>
      </c>
      <c r="B1620" s="440">
        <v>46135.0</v>
      </c>
      <c r="C1620" s="26">
        <v>146.0</v>
      </c>
      <c r="D1620" s="28" t="s">
        <v>45</v>
      </c>
      <c r="E1620" s="28" t="s">
        <v>94</v>
      </c>
      <c r="F1620" s="28" t="s">
        <v>369</v>
      </c>
      <c r="G1620" s="28" t="s">
        <v>369</v>
      </c>
      <c r="H1620" s="28" t="s">
        <v>98</v>
      </c>
      <c r="I1620" s="454" t="s">
        <v>2952</v>
      </c>
      <c r="J1620" s="444" t="s">
        <v>2953</v>
      </c>
      <c r="K1620" s="29" t="s">
        <v>2940</v>
      </c>
      <c r="L1620" s="28" t="s">
        <v>50</v>
      </c>
      <c r="M1620" s="226"/>
      <c r="N1620" s="33" t="s">
        <v>277</v>
      </c>
      <c r="O1620" s="169" t="s">
        <v>1574</v>
      </c>
      <c r="P1620" s="340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</row>
    <row r="1621">
      <c r="A1621" s="23">
        <v>1618.0</v>
      </c>
      <c r="B1621" s="440">
        <v>46135.0</v>
      </c>
      <c r="C1621" s="26">
        <v>146.0</v>
      </c>
      <c r="D1621" s="28" t="s">
        <v>45</v>
      </c>
      <c r="E1621" s="28" t="s">
        <v>94</v>
      </c>
      <c r="F1621" s="28" t="s">
        <v>369</v>
      </c>
      <c r="G1621" s="28" t="s">
        <v>369</v>
      </c>
      <c r="H1621" s="28" t="s">
        <v>207</v>
      </c>
      <c r="I1621" s="454" t="s">
        <v>2954</v>
      </c>
      <c r="J1621" s="449" t="s">
        <v>2939</v>
      </c>
      <c r="K1621" s="463" t="s">
        <v>2940</v>
      </c>
      <c r="L1621" s="28" t="s">
        <v>50</v>
      </c>
      <c r="M1621" s="226"/>
      <c r="N1621" s="33" t="s">
        <v>277</v>
      </c>
      <c r="O1621" s="169" t="s">
        <v>1574</v>
      </c>
      <c r="P1621" s="340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</row>
    <row r="1622">
      <c r="A1622" s="23">
        <v>1619.0</v>
      </c>
      <c r="B1622" s="440">
        <v>46135.0</v>
      </c>
      <c r="C1622" s="26">
        <v>146.0</v>
      </c>
      <c r="D1622" s="28" t="s">
        <v>45</v>
      </c>
      <c r="E1622" s="28" t="s">
        <v>94</v>
      </c>
      <c r="F1622" s="28" t="s">
        <v>369</v>
      </c>
      <c r="G1622" s="28" t="s">
        <v>369</v>
      </c>
      <c r="H1622" s="28" t="s">
        <v>233</v>
      </c>
      <c r="I1622" s="467" t="s">
        <v>2955</v>
      </c>
      <c r="J1622" s="240" t="s">
        <v>2956</v>
      </c>
      <c r="K1622" s="29" t="s">
        <v>2940</v>
      </c>
      <c r="L1622" s="28" t="s">
        <v>50</v>
      </c>
      <c r="M1622" s="226"/>
      <c r="N1622" s="33" t="s">
        <v>277</v>
      </c>
      <c r="O1622" s="169" t="s">
        <v>1574</v>
      </c>
      <c r="P1622" s="340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</row>
    <row r="1623">
      <c r="A1623" s="23">
        <v>1620.0</v>
      </c>
      <c r="B1623" s="440">
        <v>46135.0</v>
      </c>
      <c r="C1623" s="26">
        <v>146.0</v>
      </c>
      <c r="D1623" s="28" t="s">
        <v>45</v>
      </c>
      <c r="E1623" s="28" t="s">
        <v>94</v>
      </c>
      <c r="F1623" s="28" t="s">
        <v>369</v>
      </c>
      <c r="G1623" s="28" t="s">
        <v>369</v>
      </c>
      <c r="H1623" s="28" t="s">
        <v>98</v>
      </c>
      <c r="I1623" s="454" t="s">
        <v>2957</v>
      </c>
      <c r="J1623" s="444" t="s">
        <v>2958</v>
      </c>
      <c r="K1623" s="463" t="s">
        <v>2940</v>
      </c>
      <c r="L1623" s="28" t="s">
        <v>50</v>
      </c>
      <c r="M1623" s="226"/>
      <c r="N1623" s="33" t="s">
        <v>277</v>
      </c>
      <c r="O1623" s="169" t="s">
        <v>1574</v>
      </c>
      <c r="P1623" s="340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</row>
    <row r="1624">
      <c r="A1624" s="23">
        <v>1621.0</v>
      </c>
      <c r="B1624" s="440">
        <v>46135.0</v>
      </c>
      <c r="C1624" s="26">
        <v>146.0</v>
      </c>
      <c r="D1624" s="28" t="s">
        <v>45</v>
      </c>
      <c r="E1624" s="28" t="s">
        <v>94</v>
      </c>
      <c r="F1624" s="28" t="s">
        <v>369</v>
      </c>
      <c r="G1624" s="28" t="s">
        <v>369</v>
      </c>
      <c r="H1624" s="28" t="s">
        <v>207</v>
      </c>
      <c r="I1624" s="454" t="s">
        <v>2959</v>
      </c>
      <c r="J1624" s="169" t="s">
        <v>2939</v>
      </c>
      <c r="K1624" s="29" t="s">
        <v>2940</v>
      </c>
      <c r="L1624" s="28" t="s">
        <v>50</v>
      </c>
      <c r="M1624" s="226"/>
      <c r="N1624" s="33" t="s">
        <v>277</v>
      </c>
      <c r="O1624" s="169" t="s">
        <v>1574</v>
      </c>
      <c r="P1624" s="340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</row>
    <row r="1625">
      <c r="A1625" s="59">
        <v>1622.0</v>
      </c>
      <c r="B1625" s="440">
        <v>46135.0</v>
      </c>
      <c r="C1625" s="26">
        <v>146.0</v>
      </c>
      <c r="D1625" s="28" t="s">
        <v>45</v>
      </c>
      <c r="E1625" s="28" t="s">
        <v>94</v>
      </c>
      <c r="F1625" s="28" t="s">
        <v>369</v>
      </c>
      <c r="G1625" s="28" t="s">
        <v>369</v>
      </c>
      <c r="H1625" s="28" t="s">
        <v>233</v>
      </c>
      <c r="I1625" s="422" t="s">
        <v>2960</v>
      </c>
      <c r="J1625" s="449" t="s">
        <v>2961</v>
      </c>
      <c r="K1625" s="463" t="s">
        <v>2940</v>
      </c>
      <c r="L1625" s="28" t="s">
        <v>50</v>
      </c>
      <c r="M1625" s="226"/>
      <c r="N1625" s="33" t="s">
        <v>277</v>
      </c>
      <c r="O1625" s="169" t="s">
        <v>1574</v>
      </c>
      <c r="P1625" s="340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</row>
    <row r="1626">
      <c r="A1626" s="23">
        <v>1623.0</v>
      </c>
      <c r="B1626" s="440">
        <v>46135.0</v>
      </c>
      <c r="C1626" s="26">
        <v>146.0</v>
      </c>
      <c r="D1626" s="28" t="s">
        <v>45</v>
      </c>
      <c r="E1626" s="28" t="s">
        <v>94</v>
      </c>
      <c r="F1626" s="28" t="s">
        <v>369</v>
      </c>
      <c r="G1626" s="28" t="s">
        <v>369</v>
      </c>
      <c r="H1626" s="28" t="s">
        <v>233</v>
      </c>
      <c r="I1626" s="454" t="s">
        <v>2962</v>
      </c>
      <c r="J1626" s="449" t="s">
        <v>2963</v>
      </c>
      <c r="K1626" s="29" t="s">
        <v>2940</v>
      </c>
      <c r="L1626" s="28" t="s">
        <v>50</v>
      </c>
      <c r="M1626" s="226"/>
      <c r="N1626" s="33" t="s">
        <v>277</v>
      </c>
      <c r="O1626" s="169" t="s">
        <v>1574</v>
      </c>
      <c r="P1626" s="340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</row>
    <row r="1627">
      <c r="A1627" s="23">
        <v>1624.0</v>
      </c>
      <c r="B1627" s="440">
        <v>46135.0</v>
      </c>
      <c r="C1627" s="26">
        <v>146.0</v>
      </c>
      <c r="D1627" s="28" t="s">
        <v>45</v>
      </c>
      <c r="E1627" s="28" t="s">
        <v>94</v>
      </c>
      <c r="F1627" s="28" t="s">
        <v>369</v>
      </c>
      <c r="G1627" s="28" t="s">
        <v>369</v>
      </c>
      <c r="H1627" s="28" t="s">
        <v>43</v>
      </c>
      <c r="I1627" s="422" t="s">
        <v>2964</v>
      </c>
      <c r="J1627" s="449" t="s">
        <v>2965</v>
      </c>
      <c r="K1627" s="29" t="s">
        <v>2940</v>
      </c>
      <c r="L1627" s="28" t="s">
        <v>50</v>
      </c>
      <c r="M1627" s="226"/>
      <c r="N1627" s="33" t="s">
        <v>277</v>
      </c>
      <c r="O1627" s="169" t="s">
        <v>1574</v>
      </c>
      <c r="P1627" s="340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</row>
    <row r="1628">
      <c r="A1628" s="23">
        <v>1625.0</v>
      </c>
      <c r="B1628" s="440">
        <v>46135.0</v>
      </c>
      <c r="C1628" s="26">
        <v>146.0</v>
      </c>
      <c r="D1628" s="28" t="s">
        <v>45</v>
      </c>
      <c r="E1628" s="28" t="s">
        <v>94</v>
      </c>
      <c r="F1628" s="28" t="s">
        <v>369</v>
      </c>
      <c r="G1628" s="28" t="s">
        <v>369</v>
      </c>
      <c r="H1628" s="28" t="s">
        <v>207</v>
      </c>
      <c r="I1628" s="454" t="s">
        <v>2966</v>
      </c>
      <c r="J1628" s="169" t="s">
        <v>2967</v>
      </c>
      <c r="K1628" s="29" t="s">
        <v>2940</v>
      </c>
      <c r="L1628" s="28" t="s">
        <v>50</v>
      </c>
      <c r="M1628" s="226"/>
      <c r="N1628" s="33" t="s">
        <v>277</v>
      </c>
      <c r="O1628" s="169" t="s">
        <v>1574</v>
      </c>
      <c r="P1628" s="4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</row>
    <row r="1629">
      <c r="A1629" s="23">
        <v>1626.0</v>
      </c>
      <c r="B1629" s="440">
        <v>46135.0</v>
      </c>
      <c r="C1629" s="26">
        <v>146.0</v>
      </c>
      <c r="D1629" s="28" t="s">
        <v>45</v>
      </c>
      <c r="E1629" s="28" t="s">
        <v>94</v>
      </c>
      <c r="F1629" s="28" t="s">
        <v>369</v>
      </c>
      <c r="G1629" s="28" t="s">
        <v>369</v>
      </c>
      <c r="H1629" s="28" t="s">
        <v>87</v>
      </c>
      <c r="I1629" s="430" t="s">
        <v>2210</v>
      </c>
      <c r="J1629" s="240" t="s">
        <v>2968</v>
      </c>
      <c r="K1629" s="29" t="s">
        <v>2940</v>
      </c>
      <c r="L1629" s="28" t="s">
        <v>50</v>
      </c>
      <c r="M1629" s="226"/>
      <c r="N1629" s="33" t="s">
        <v>277</v>
      </c>
      <c r="O1629" s="169" t="s">
        <v>1574</v>
      </c>
      <c r="P1629" s="4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</row>
    <row r="1630">
      <c r="A1630" s="59">
        <v>1627.0</v>
      </c>
      <c r="B1630" s="440">
        <v>46135.0</v>
      </c>
      <c r="C1630" s="26">
        <v>146.0</v>
      </c>
      <c r="D1630" s="28" t="s">
        <v>45</v>
      </c>
      <c r="E1630" s="28" t="s">
        <v>94</v>
      </c>
      <c r="F1630" s="28" t="s">
        <v>369</v>
      </c>
      <c r="G1630" s="28" t="s">
        <v>369</v>
      </c>
      <c r="H1630" s="28" t="s">
        <v>87</v>
      </c>
      <c r="I1630" s="422" t="s">
        <v>2969</v>
      </c>
      <c r="J1630" s="444" t="s">
        <v>1325</v>
      </c>
      <c r="K1630" s="29" t="s">
        <v>2940</v>
      </c>
      <c r="L1630" s="28" t="s">
        <v>50</v>
      </c>
      <c r="M1630" s="226"/>
      <c r="N1630" s="33" t="s">
        <v>277</v>
      </c>
      <c r="O1630" s="169" t="s">
        <v>1574</v>
      </c>
      <c r="P1630" s="4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</row>
    <row r="1631">
      <c r="A1631" s="23">
        <v>1628.0</v>
      </c>
      <c r="B1631" s="440">
        <v>46135.0</v>
      </c>
      <c r="C1631" s="26">
        <v>146.0</v>
      </c>
      <c r="D1631" s="28" t="s">
        <v>45</v>
      </c>
      <c r="E1631" s="28" t="s">
        <v>94</v>
      </c>
      <c r="F1631" s="28" t="s">
        <v>369</v>
      </c>
      <c r="G1631" s="28" t="s">
        <v>369</v>
      </c>
      <c r="H1631" s="28" t="s">
        <v>98</v>
      </c>
      <c r="I1631" s="454" t="s">
        <v>2970</v>
      </c>
      <c r="J1631" s="459" t="s">
        <v>2971</v>
      </c>
      <c r="K1631" s="29" t="s">
        <v>2940</v>
      </c>
      <c r="L1631" s="28" t="s">
        <v>50</v>
      </c>
      <c r="M1631" s="226"/>
      <c r="N1631" s="33" t="s">
        <v>277</v>
      </c>
      <c r="O1631" s="169" t="s">
        <v>1574</v>
      </c>
      <c r="P1631" s="340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</row>
    <row r="1632">
      <c r="A1632" s="23">
        <v>1629.0</v>
      </c>
      <c r="B1632" s="440">
        <v>46135.0</v>
      </c>
      <c r="C1632" s="26">
        <v>146.0</v>
      </c>
      <c r="D1632" s="28" t="s">
        <v>45</v>
      </c>
      <c r="E1632" s="28" t="s">
        <v>94</v>
      </c>
      <c r="F1632" s="28" t="s">
        <v>369</v>
      </c>
      <c r="G1632" s="28" t="s">
        <v>369</v>
      </c>
      <c r="H1632" s="28" t="s">
        <v>81</v>
      </c>
      <c r="I1632" s="454" t="s">
        <v>2972</v>
      </c>
      <c r="J1632" s="444" t="s">
        <v>2973</v>
      </c>
      <c r="K1632" s="29" t="s">
        <v>2940</v>
      </c>
      <c r="L1632" s="28" t="s">
        <v>50</v>
      </c>
      <c r="M1632" s="226"/>
      <c r="N1632" s="33" t="s">
        <v>277</v>
      </c>
      <c r="O1632" s="169" t="s">
        <v>1574</v>
      </c>
      <c r="P1632" s="340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</row>
    <row r="1633">
      <c r="A1633" s="23">
        <v>1630.0</v>
      </c>
      <c r="B1633" s="440">
        <v>46135.0</v>
      </c>
      <c r="C1633" s="26">
        <v>146.0</v>
      </c>
      <c r="D1633" s="28" t="s">
        <v>45</v>
      </c>
      <c r="E1633" s="28" t="s">
        <v>94</v>
      </c>
      <c r="F1633" s="28" t="s">
        <v>369</v>
      </c>
      <c r="G1633" s="28" t="s">
        <v>369</v>
      </c>
      <c r="H1633" s="28" t="s">
        <v>207</v>
      </c>
      <c r="I1633" s="454" t="s">
        <v>2974</v>
      </c>
      <c r="J1633" s="169" t="s">
        <v>2967</v>
      </c>
      <c r="K1633" s="29" t="s">
        <v>2940</v>
      </c>
      <c r="L1633" s="28" t="s">
        <v>50</v>
      </c>
      <c r="M1633" s="226"/>
      <c r="N1633" s="33" t="s">
        <v>277</v>
      </c>
      <c r="O1633" s="169" t="s">
        <v>1574</v>
      </c>
      <c r="P1633" s="340"/>
      <c r="Q1633" s="468"/>
      <c r="R1633" s="468"/>
      <c r="S1633" s="468"/>
      <c r="T1633" s="468"/>
      <c r="U1633" s="468"/>
      <c r="V1633" s="468"/>
      <c r="W1633" s="468"/>
      <c r="X1633" s="468"/>
      <c r="Y1633" s="468"/>
      <c r="Z1633" s="468"/>
      <c r="AA1633" s="468"/>
      <c r="AB1633" s="468"/>
      <c r="AC1633" s="468"/>
      <c r="AD1633" s="468"/>
      <c r="AE1633" s="468"/>
      <c r="AF1633" s="468"/>
      <c r="AG1633" s="468"/>
      <c r="AH1633" s="468"/>
      <c r="AI1633" s="468"/>
    </row>
    <row r="1634">
      <c r="A1634" s="23">
        <v>1631.0</v>
      </c>
      <c r="B1634" s="440">
        <v>46135.0</v>
      </c>
      <c r="C1634" s="26">
        <v>146.0</v>
      </c>
      <c r="D1634" s="28" t="s">
        <v>45</v>
      </c>
      <c r="E1634" s="28" t="s">
        <v>94</v>
      </c>
      <c r="F1634" s="28" t="s">
        <v>369</v>
      </c>
      <c r="G1634" s="28" t="s">
        <v>369</v>
      </c>
      <c r="H1634" s="28" t="s">
        <v>233</v>
      </c>
      <c r="I1634" s="454" t="s">
        <v>2975</v>
      </c>
      <c r="J1634" s="449" t="s">
        <v>2967</v>
      </c>
      <c r="K1634" s="29" t="s">
        <v>2940</v>
      </c>
      <c r="L1634" s="28" t="s">
        <v>50</v>
      </c>
      <c r="M1634" s="226"/>
      <c r="N1634" s="33" t="s">
        <v>277</v>
      </c>
      <c r="O1634" s="169" t="s">
        <v>1574</v>
      </c>
      <c r="P1634" s="49"/>
      <c r="Q1634" s="468"/>
      <c r="R1634" s="468"/>
      <c r="S1634" s="468"/>
      <c r="T1634" s="468"/>
      <c r="U1634" s="468"/>
      <c r="V1634" s="468"/>
      <c r="W1634" s="468"/>
      <c r="X1634" s="468"/>
      <c r="Y1634" s="468"/>
      <c r="Z1634" s="468"/>
      <c r="AA1634" s="468"/>
      <c r="AB1634" s="468"/>
      <c r="AC1634" s="468"/>
      <c r="AD1634" s="468"/>
      <c r="AE1634" s="468"/>
      <c r="AF1634" s="468"/>
      <c r="AG1634" s="468"/>
      <c r="AH1634" s="468"/>
      <c r="AI1634" s="468"/>
    </row>
    <row r="1635">
      <c r="A1635" s="59">
        <v>1632.0</v>
      </c>
      <c r="B1635" s="440">
        <v>46135.0</v>
      </c>
      <c r="C1635" s="26">
        <v>146.0</v>
      </c>
      <c r="D1635" s="28" t="s">
        <v>45</v>
      </c>
      <c r="E1635" s="28" t="s">
        <v>94</v>
      </c>
      <c r="F1635" s="28" t="s">
        <v>369</v>
      </c>
      <c r="G1635" s="28" t="s">
        <v>369</v>
      </c>
      <c r="H1635" s="28" t="s">
        <v>98</v>
      </c>
      <c r="I1635" s="422" t="s">
        <v>2976</v>
      </c>
      <c r="J1635" s="444" t="s">
        <v>2977</v>
      </c>
      <c r="K1635" s="29" t="s">
        <v>2940</v>
      </c>
      <c r="L1635" s="28" t="s">
        <v>50</v>
      </c>
      <c r="M1635" s="226"/>
      <c r="N1635" s="33" t="s">
        <v>277</v>
      </c>
      <c r="O1635" s="169" t="s">
        <v>1574</v>
      </c>
      <c r="P1635" s="49"/>
      <c r="Q1635" s="468"/>
      <c r="R1635" s="468"/>
      <c r="S1635" s="468"/>
      <c r="T1635" s="468"/>
      <c r="U1635" s="468"/>
      <c r="V1635" s="468"/>
      <c r="W1635" s="468"/>
      <c r="X1635" s="468"/>
      <c r="Y1635" s="468"/>
      <c r="Z1635" s="468"/>
      <c r="AA1635" s="468"/>
      <c r="AB1635" s="468"/>
      <c r="AC1635" s="468"/>
      <c r="AD1635" s="468"/>
      <c r="AE1635" s="468"/>
      <c r="AF1635" s="468"/>
      <c r="AG1635" s="468"/>
      <c r="AH1635" s="468"/>
      <c r="AI1635" s="468"/>
    </row>
    <row r="1636">
      <c r="A1636" s="23">
        <v>1633.0</v>
      </c>
      <c r="B1636" s="440">
        <v>46135.0</v>
      </c>
      <c r="C1636" s="26">
        <v>146.0</v>
      </c>
      <c r="D1636" s="28" t="s">
        <v>45</v>
      </c>
      <c r="E1636" s="28" t="s">
        <v>94</v>
      </c>
      <c r="F1636" s="28" t="s">
        <v>369</v>
      </c>
      <c r="G1636" s="28" t="s">
        <v>369</v>
      </c>
      <c r="H1636" s="28" t="s">
        <v>87</v>
      </c>
      <c r="I1636" s="422" t="s">
        <v>2969</v>
      </c>
      <c r="J1636" s="444" t="s">
        <v>1325</v>
      </c>
      <c r="K1636" s="29" t="s">
        <v>2940</v>
      </c>
      <c r="L1636" s="28" t="s">
        <v>50</v>
      </c>
      <c r="M1636" s="226"/>
      <c r="N1636" s="33" t="s">
        <v>277</v>
      </c>
      <c r="O1636" s="169" t="s">
        <v>1574</v>
      </c>
      <c r="P1636" s="49"/>
      <c r="Q1636" s="468"/>
      <c r="R1636" s="468"/>
      <c r="S1636" s="468"/>
      <c r="T1636" s="468"/>
      <c r="U1636" s="468"/>
      <c r="V1636" s="468"/>
      <c r="W1636" s="468"/>
      <c r="X1636" s="468"/>
      <c r="Y1636" s="468"/>
      <c r="Z1636" s="468"/>
      <c r="AA1636" s="468"/>
      <c r="AB1636" s="468"/>
      <c r="AC1636" s="468"/>
      <c r="AD1636" s="468"/>
      <c r="AE1636" s="468"/>
      <c r="AF1636" s="468"/>
      <c r="AG1636" s="468"/>
      <c r="AH1636" s="468"/>
      <c r="AI1636" s="468"/>
    </row>
    <row r="1637">
      <c r="A1637" s="23">
        <v>1634.0</v>
      </c>
      <c r="B1637" s="440">
        <v>46135.0</v>
      </c>
      <c r="C1637" s="26">
        <v>146.0</v>
      </c>
      <c r="D1637" s="28" t="s">
        <v>45</v>
      </c>
      <c r="E1637" s="28" t="s">
        <v>94</v>
      </c>
      <c r="F1637" s="28" t="s">
        <v>369</v>
      </c>
      <c r="G1637" s="28" t="s">
        <v>369</v>
      </c>
      <c r="H1637" s="28" t="s">
        <v>98</v>
      </c>
      <c r="I1637" s="422" t="s">
        <v>2978</v>
      </c>
      <c r="J1637" s="444" t="s">
        <v>2977</v>
      </c>
      <c r="K1637" s="29" t="s">
        <v>2940</v>
      </c>
      <c r="L1637" s="28" t="s">
        <v>50</v>
      </c>
      <c r="M1637" s="226"/>
      <c r="N1637" s="33" t="s">
        <v>277</v>
      </c>
      <c r="O1637" s="169" t="s">
        <v>1574</v>
      </c>
      <c r="P1637" s="340"/>
      <c r="Q1637" s="468"/>
      <c r="R1637" s="468"/>
      <c r="S1637" s="468"/>
      <c r="T1637" s="468"/>
      <c r="U1637" s="468"/>
      <c r="V1637" s="468"/>
      <c r="W1637" s="468"/>
      <c r="X1637" s="468"/>
      <c r="Y1637" s="468"/>
      <c r="Z1637" s="468"/>
      <c r="AA1637" s="468"/>
      <c r="AB1637" s="468"/>
      <c r="AC1637" s="468"/>
      <c r="AD1637" s="468"/>
      <c r="AE1637" s="468"/>
      <c r="AF1637" s="468"/>
      <c r="AG1637" s="468"/>
      <c r="AH1637" s="468"/>
      <c r="AI1637" s="468"/>
    </row>
    <row r="1638">
      <c r="A1638" s="23">
        <v>1635.0</v>
      </c>
      <c r="B1638" s="440">
        <v>46135.0</v>
      </c>
      <c r="C1638" s="26">
        <v>146.0</v>
      </c>
      <c r="D1638" s="28" t="s">
        <v>45</v>
      </c>
      <c r="E1638" s="28" t="s">
        <v>94</v>
      </c>
      <c r="F1638" s="28" t="s">
        <v>369</v>
      </c>
      <c r="G1638" s="28" t="s">
        <v>369</v>
      </c>
      <c r="H1638" s="28" t="s">
        <v>98</v>
      </c>
      <c r="I1638" s="422" t="s">
        <v>2979</v>
      </c>
      <c r="J1638" s="444" t="s">
        <v>2980</v>
      </c>
      <c r="K1638" s="29" t="s">
        <v>2940</v>
      </c>
      <c r="L1638" s="28" t="s">
        <v>50</v>
      </c>
      <c r="M1638" s="226"/>
      <c r="N1638" s="33" t="s">
        <v>277</v>
      </c>
      <c r="O1638" s="169" t="s">
        <v>1574</v>
      </c>
      <c r="P1638" s="340"/>
      <c r="Q1638" s="468"/>
      <c r="R1638" s="468"/>
      <c r="S1638" s="468"/>
      <c r="T1638" s="468"/>
      <c r="U1638" s="468"/>
      <c r="V1638" s="468"/>
      <c r="W1638" s="468"/>
      <c r="X1638" s="468"/>
      <c r="Y1638" s="468"/>
      <c r="Z1638" s="468"/>
      <c r="AA1638" s="468"/>
      <c r="AB1638" s="468"/>
      <c r="AC1638" s="468"/>
      <c r="AD1638" s="468"/>
      <c r="AE1638" s="468"/>
      <c r="AF1638" s="468"/>
      <c r="AG1638" s="468"/>
      <c r="AH1638" s="468"/>
      <c r="AI1638" s="468"/>
    </row>
    <row r="1639">
      <c r="A1639" s="23">
        <v>1636.0</v>
      </c>
      <c r="B1639" s="440">
        <v>46135.0</v>
      </c>
      <c r="C1639" s="26">
        <v>146.0</v>
      </c>
      <c r="D1639" s="28" t="s">
        <v>45</v>
      </c>
      <c r="E1639" s="28" t="s">
        <v>94</v>
      </c>
      <c r="F1639" s="28" t="s">
        <v>369</v>
      </c>
      <c r="G1639" s="28" t="s">
        <v>369</v>
      </c>
      <c r="H1639" s="28" t="s">
        <v>98</v>
      </c>
      <c r="I1639" s="422" t="s">
        <v>2981</v>
      </c>
      <c r="J1639" s="444" t="s">
        <v>2982</v>
      </c>
      <c r="K1639" s="29" t="s">
        <v>2940</v>
      </c>
      <c r="L1639" s="28" t="s">
        <v>50</v>
      </c>
      <c r="M1639" s="226"/>
      <c r="N1639" s="33" t="s">
        <v>277</v>
      </c>
      <c r="O1639" s="169" t="s">
        <v>1574</v>
      </c>
      <c r="P1639" s="340"/>
      <c r="Q1639" s="468"/>
      <c r="R1639" s="468"/>
      <c r="S1639" s="468"/>
      <c r="T1639" s="468"/>
      <c r="U1639" s="468"/>
      <c r="V1639" s="468"/>
      <c r="W1639" s="468"/>
      <c r="X1639" s="468"/>
      <c r="Y1639" s="468"/>
      <c r="Z1639" s="468"/>
      <c r="AA1639" s="468"/>
      <c r="AB1639" s="468"/>
      <c r="AC1639" s="468"/>
      <c r="AD1639" s="468"/>
      <c r="AE1639" s="468"/>
      <c r="AF1639" s="468"/>
      <c r="AG1639" s="468"/>
      <c r="AH1639" s="468"/>
      <c r="AI1639" s="468"/>
    </row>
    <row r="1640">
      <c r="A1640" s="59">
        <v>1637.0</v>
      </c>
      <c r="B1640" s="440">
        <v>46135.0</v>
      </c>
      <c r="C1640" s="26">
        <v>146.0</v>
      </c>
      <c r="D1640" s="28" t="s">
        <v>45</v>
      </c>
      <c r="E1640" s="28" t="s">
        <v>94</v>
      </c>
      <c r="F1640" s="28" t="s">
        <v>369</v>
      </c>
      <c r="G1640" s="28" t="s">
        <v>369</v>
      </c>
      <c r="H1640" s="28" t="s">
        <v>98</v>
      </c>
      <c r="I1640" s="422" t="s">
        <v>2983</v>
      </c>
      <c r="J1640" s="444" t="s">
        <v>2984</v>
      </c>
      <c r="K1640" s="29" t="s">
        <v>2940</v>
      </c>
      <c r="L1640" s="28" t="s">
        <v>50</v>
      </c>
      <c r="M1640" s="226"/>
      <c r="N1640" s="33" t="s">
        <v>277</v>
      </c>
      <c r="O1640" s="169" t="s">
        <v>1574</v>
      </c>
      <c r="P1640" s="340"/>
      <c r="Q1640" s="468"/>
      <c r="R1640" s="468"/>
      <c r="S1640" s="468"/>
      <c r="T1640" s="468"/>
      <c r="U1640" s="468"/>
      <c r="V1640" s="468"/>
      <c r="W1640" s="468"/>
      <c r="X1640" s="468"/>
      <c r="Y1640" s="468"/>
      <c r="Z1640" s="468"/>
      <c r="AA1640" s="468"/>
      <c r="AB1640" s="468"/>
      <c r="AC1640" s="468"/>
      <c r="AD1640" s="468"/>
      <c r="AE1640" s="468"/>
      <c r="AF1640" s="468"/>
      <c r="AG1640" s="468"/>
      <c r="AH1640" s="468"/>
      <c r="AI1640" s="468"/>
    </row>
    <row r="1641">
      <c r="A1641" s="23">
        <v>1638.0</v>
      </c>
      <c r="B1641" s="440">
        <v>46135.0</v>
      </c>
      <c r="C1641" s="26">
        <v>146.0</v>
      </c>
      <c r="D1641" s="28" t="s">
        <v>45</v>
      </c>
      <c r="E1641" s="28" t="s">
        <v>94</v>
      </c>
      <c r="F1641" s="28" t="s">
        <v>369</v>
      </c>
      <c r="G1641" s="28" t="s">
        <v>369</v>
      </c>
      <c r="H1641" s="28" t="s">
        <v>87</v>
      </c>
      <c r="I1641" s="454" t="s">
        <v>2985</v>
      </c>
      <c r="J1641" s="449" t="s">
        <v>2986</v>
      </c>
      <c r="K1641" s="29" t="s">
        <v>2940</v>
      </c>
      <c r="L1641" s="28" t="s">
        <v>50</v>
      </c>
      <c r="M1641" s="226"/>
      <c r="N1641" s="33" t="s">
        <v>277</v>
      </c>
      <c r="O1641" s="169" t="s">
        <v>1574</v>
      </c>
      <c r="P1641" s="340"/>
      <c r="Q1641" s="468"/>
      <c r="R1641" s="468"/>
      <c r="S1641" s="468"/>
      <c r="T1641" s="468"/>
      <c r="U1641" s="468"/>
      <c r="V1641" s="468"/>
      <c r="W1641" s="468"/>
      <c r="X1641" s="468"/>
      <c r="Y1641" s="468"/>
      <c r="Z1641" s="468"/>
      <c r="AA1641" s="468"/>
      <c r="AB1641" s="468"/>
      <c r="AC1641" s="468"/>
      <c r="AD1641" s="468"/>
      <c r="AE1641" s="468"/>
      <c r="AF1641" s="468"/>
      <c r="AG1641" s="468"/>
      <c r="AH1641" s="468"/>
      <c r="AI1641" s="468"/>
    </row>
    <row r="1642">
      <c r="A1642" s="23">
        <v>1639.0</v>
      </c>
      <c r="B1642" s="440">
        <v>46135.0</v>
      </c>
      <c r="C1642" s="26">
        <v>146.0</v>
      </c>
      <c r="D1642" s="28" t="s">
        <v>45</v>
      </c>
      <c r="E1642" s="28" t="s">
        <v>94</v>
      </c>
      <c r="F1642" s="28" t="s">
        <v>369</v>
      </c>
      <c r="G1642" s="28" t="s">
        <v>369</v>
      </c>
      <c r="H1642" s="28" t="s">
        <v>87</v>
      </c>
      <c r="I1642" s="454" t="s">
        <v>2210</v>
      </c>
      <c r="J1642" s="444" t="s">
        <v>2968</v>
      </c>
      <c r="K1642" s="29" t="s">
        <v>2940</v>
      </c>
      <c r="L1642" s="28" t="s">
        <v>50</v>
      </c>
      <c r="M1642" s="226"/>
      <c r="N1642" s="33" t="s">
        <v>277</v>
      </c>
      <c r="O1642" s="169" t="s">
        <v>1574</v>
      </c>
      <c r="P1642" s="340"/>
      <c r="Q1642" s="468"/>
      <c r="R1642" s="468"/>
      <c r="S1642" s="468"/>
      <c r="T1642" s="468"/>
      <c r="U1642" s="468"/>
      <c r="V1642" s="468"/>
      <c r="W1642" s="468"/>
      <c r="X1642" s="468"/>
      <c r="Y1642" s="468"/>
      <c r="Z1642" s="468"/>
      <c r="AA1642" s="468"/>
      <c r="AB1642" s="468"/>
      <c r="AC1642" s="468"/>
      <c r="AD1642" s="468"/>
      <c r="AE1642" s="468"/>
      <c r="AF1642" s="468"/>
      <c r="AG1642" s="468"/>
      <c r="AH1642" s="468"/>
      <c r="AI1642" s="468"/>
    </row>
    <row r="1643">
      <c r="A1643" s="23">
        <v>1640.0</v>
      </c>
      <c r="B1643" s="440">
        <v>46135.0</v>
      </c>
      <c r="C1643" s="26">
        <v>146.0</v>
      </c>
      <c r="D1643" s="28" t="s">
        <v>45</v>
      </c>
      <c r="E1643" s="28" t="s">
        <v>94</v>
      </c>
      <c r="F1643" s="28" t="s">
        <v>369</v>
      </c>
      <c r="G1643" s="28" t="s">
        <v>369</v>
      </c>
      <c r="H1643" s="28" t="s">
        <v>98</v>
      </c>
      <c r="I1643" s="422" t="s">
        <v>2987</v>
      </c>
      <c r="J1643" s="444" t="s">
        <v>2977</v>
      </c>
      <c r="K1643" s="29" t="s">
        <v>2940</v>
      </c>
      <c r="L1643" s="28" t="s">
        <v>50</v>
      </c>
      <c r="M1643" s="226"/>
      <c r="N1643" s="33" t="s">
        <v>277</v>
      </c>
      <c r="O1643" s="169" t="s">
        <v>1574</v>
      </c>
      <c r="P1643" s="340"/>
      <c r="Q1643" s="468"/>
      <c r="R1643" s="468"/>
      <c r="S1643" s="468"/>
      <c r="T1643" s="468"/>
      <c r="U1643" s="468"/>
      <c r="V1643" s="468"/>
      <c r="W1643" s="468"/>
      <c r="X1643" s="468"/>
      <c r="Y1643" s="468"/>
      <c r="Z1643" s="468"/>
      <c r="AA1643" s="468"/>
      <c r="AB1643" s="468"/>
      <c r="AC1643" s="468"/>
      <c r="AD1643" s="468"/>
      <c r="AE1643" s="468"/>
      <c r="AF1643" s="468"/>
      <c r="AG1643" s="468"/>
      <c r="AH1643" s="468"/>
      <c r="AI1643" s="468"/>
    </row>
    <row r="1644">
      <c r="A1644" s="23">
        <v>1641.0</v>
      </c>
      <c r="B1644" s="440">
        <v>46135.0</v>
      </c>
      <c r="C1644" s="26">
        <v>146.0</v>
      </c>
      <c r="D1644" s="28" t="s">
        <v>45</v>
      </c>
      <c r="E1644" s="28" t="s">
        <v>94</v>
      </c>
      <c r="F1644" s="28" t="s">
        <v>369</v>
      </c>
      <c r="G1644" s="28" t="s">
        <v>369</v>
      </c>
      <c r="H1644" s="28" t="s">
        <v>194</v>
      </c>
      <c r="I1644" s="422" t="s">
        <v>2988</v>
      </c>
      <c r="J1644" s="240" t="s">
        <v>2989</v>
      </c>
      <c r="K1644" s="29" t="s">
        <v>2940</v>
      </c>
      <c r="L1644" s="28" t="s">
        <v>50</v>
      </c>
      <c r="M1644" s="226"/>
      <c r="N1644" s="33" t="s">
        <v>277</v>
      </c>
      <c r="O1644" s="169" t="s">
        <v>1574</v>
      </c>
      <c r="P1644" s="340"/>
      <c r="Q1644" s="468"/>
      <c r="R1644" s="468"/>
      <c r="S1644" s="468"/>
      <c r="T1644" s="468"/>
      <c r="U1644" s="468"/>
      <c r="V1644" s="468"/>
      <c r="W1644" s="468"/>
      <c r="X1644" s="468"/>
      <c r="Y1644" s="468"/>
      <c r="Z1644" s="468"/>
      <c r="AA1644" s="468"/>
      <c r="AB1644" s="468"/>
      <c r="AC1644" s="468"/>
      <c r="AD1644" s="468"/>
      <c r="AE1644" s="468"/>
      <c r="AF1644" s="468"/>
      <c r="AG1644" s="468"/>
      <c r="AH1644" s="468"/>
      <c r="AI1644" s="468"/>
    </row>
    <row r="1645">
      <c r="A1645" s="59">
        <v>1642.0</v>
      </c>
      <c r="B1645" s="440">
        <v>46135.0</v>
      </c>
      <c r="C1645" s="26">
        <v>146.0</v>
      </c>
      <c r="D1645" s="28" t="s">
        <v>45</v>
      </c>
      <c r="E1645" s="28" t="s">
        <v>94</v>
      </c>
      <c r="F1645" s="28" t="s">
        <v>369</v>
      </c>
      <c r="G1645" s="28" t="s">
        <v>369</v>
      </c>
      <c r="H1645" s="28" t="s">
        <v>98</v>
      </c>
      <c r="I1645" s="454" t="s">
        <v>2990</v>
      </c>
      <c r="J1645" s="444" t="s">
        <v>2520</v>
      </c>
      <c r="K1645" s="29" t="s">
        <v>2940</v>
      </c>
      <c r="L1645" s="28" t="s">
        <v>50</v>
      </c>
      <c r="M1645" s="226"/>
      <c r="N1645" s="33" t="s">
        <v>277</v>
      </c>
      <c r="O1645" s="169" t="s">
        <v>1574</v>
      </c>
      <c r="P1645" s="340"/>
      <c r="Q1645" s="468"/>
      <c r="R1645" s="468"/>
      <c r="S1645" s="468"/>
      <c r="T1645" s="468"/>
      <c r="U1645" s="468"/>
      <c r="V1645" s="468"/>
      <c r="W1645" s="468"/>
      <c r="X1645" s="468"/>
      <c r="Y1645" s="468"/>
      <c r="Z1645" s="468"/>
      <c r="AA1645" s="468"/>
      <c r="AB1645" s="468"/>
      <c r="AC1645" s="468"/>
      <c r="AD1645" s="468"/>
      <c r="AE1645" s="468"/>
      <c r="AF1645" s="468"/>
      <c r="AG1645" s="468"/>
      <c r="AH1645" s="468"/>
      <c r="AI1645" s="468"/>
    </row>
    <row r="1646">
      <c r="A1646" s="23">
        <v>1643.0</v>
      </c>
      <c r="B1646" s="440">
        <v>46135.0</v>
      </c>
      <c r="C1646" s="26">
        <v>146.0</v>
      </c>
      <c r="D1646" s="28" t="s">
        <v>45</v>
      </c>
      <c r="E1646" s="28" t="s">
        <v>94</v>
      </c>
      <c r="F1646" s="28" t="s">
        <v>369</v>
      </c>
      <c r="G1646" s="28" t="s">
        <v>369</v>
      </c>
      <c r="H1646" s="28" t="s">
        <v>87</v>
      </c>
      <c r="I1646" s="454" t="s">
        <v>2991</v>
      </c>
      <c r="J1646" s="348" t="s">
        <v>2505</v>
      </c>
      <c r="K1646" s="29" t="s">
        <v>2940</v>
      </c>
      <c r="L1646" s="28" t="s">
        <v>50</v>
      </c>
      <c r="M1646" s="226"/>
      <c r="N1646" s="33" t="s">
        <v>277</v>
      </c>
      <c r="O1646" s="169" t="s">
        <v>1574</v>
      </c>
      <c r="P1646" s="340"/>
      <c r="Q1646" s="468"/>
      <c r="R1646" s="468"/>
      <c r="S1646" s="468"/>
      <c r="T1646" s="468"/>
      <c r="U1646" s="468"/>
      <c r="V1646" s="468"/>
      <c r="W1646" s="468"/>
      <c r="X1646" s="468"/>
      <c r="Y1646" s="468"/>
      <c r="Z1646" s="468"/>
      <c r="AA1646" s="468"/>
      <c r="AB1646" s="468"/>
      <c r="AC1646" s="468"/>
      <c r="AD1646" s="468"/>
      <c r="AE1646" s="468"/>
      <c r="AF1646" s="468"/>
      <c r="AG1646" s="468"/>
      <c r="AH1646" s="468"/>
      <c r="AI1646" s="468"/>
    </row>
    <row r="1647">
      <c r="A1647" s="23">
        <v>1644.0</v>
      </c>
      <c r="B1647" s="440">
        <v>46135.0</v>
      </c>
      <c r="C1647" s="26">
        <v>146.0</v>
      </c>
      <c r="D1647" s="28" t="s">
        <v>45</v>
      </c>
      <c r="E1647" s="28" t="s">
        <v>94</v>
      </c>
      <c r="F1647" s="28" t="s">
        <v>369</v>
      </c>
      <c r="G1647" s="28" t="s">
        <v>369</v>
      </c>
      <c r="H1647" s="28" t="s">
        <v>139</v>
      </c>
      <c r="I1647" s="421" t="s">
        <v>2992</v>
      </c>
      <c r="J1647" s="447" t="s">
        <v>2509</v>
      </c>
      <c r="K1647" s="29" t="s">
        <v>2940</v>
      </c>
      <c r="L1647" s="28" t="s">
        <v>50</v>
      </c>
      <c r="M1647" s="226"/>
      <c r="N1647" s="33" t="s">
        <v>277</v>
      </c>
      <c r="O1647" s="169" t="s">
        <v>1574</v>
      </c>
      <c r="P1647" s="340"/>
      <c r="Q1647" s="468"/>
      <c r="R1647" s="468"/>
      <c r="S1647" s="468"/>
      <c r="T1647" s="468"/>
      <c r="U1647" s="468"/>
      <c r="V1647" s="468"/>
      <c r="W1647" s="468"/>
      <c r="X1647" s="468"/>
      <c r="Y1647" s="468"/>
      <c r="Z1647" s="468"/>
      <c r="AA1647" s="468"/>
      <c r="AB1647" s="468"/>
      <c r="AC1647" s="468"/>
      <c r="AD1647" s="468"/>
      <c r="AE1647" s="468"/>
      <c r="AF1647" s="468"/>
      <c r="AG1647" s="468"/>
      <c r="AH1647" s="468"/>
      <c r="AI1647" s="468"/>
    </row>
    <row r="1648">
      <c r="A1648" s="23">
        <v>1645.0</v>
      </c>
      <c r="B1648" s="440">
        <v>46135.0</v>
      </c>
      <c r="C1648" s="26">
        <v>146.0</v>
      </c>
      <c r="D1648" s="28" t="s">
        <v>45</v>
      </c>
      <c r="E1648" s="28" t="s">
        <v>94</v>
      </c>
      <c r="F1648" s="28" t="s">
        <v>369</v>
      </c>
      <c r="G1648" s="28" t="s">
        <v>369</v>
      </c>
      <c r="H1648" s="28" t="s">
        <v>98</v>
      </c>
      <c r="I1648" s="422" t="s">
        <v>2993</v>
      </c>
      <c r="J1648" s="449" t="s">
        <v>2994</v>
      </c>
      <c r="K1648" s="29" t="s">
        <v>2940</v>
      </c>
      <c r="L1648" s="28" t="s">
        <v>50</v>
      </c>
      <c r="M1648" s="226"/>
      <c r="N1648" s="33" t="s">
        <v>277</v>
      </c>
      <c r="O1648" s="169" t="s">
        <v>1574</v>
      </c>
      <c r="P1648" s="340"/>
      <c r="Q1648" s="468"/>
      <c r="R1648" s="468"/>
      <c r="S1648" s="468"/>
      <c r="T1648" s="468"/>
      <c r="U1648" s="468"/>
      <c r="V1648" s="468"/>
      <c r="W1648" s="468"/>
      <c r="X1648" s="468"/>
      <c r="Y1648" s="468"/>
      <c r="Z1648" s="468"/>
      <c r="AA1648" s="468"/>
      <c r="AB1648" s="468"/>
      <c r="AC1648" s="468"/>
      <c r="AD1648" s="468"/>
      <c r="AE1648" s="468"/>
      <c r="AF1648" s="468"/>
      <c r="AG1648" s="468"/>
      <c r="AH1648" s="468"/>
      <c r="AI1648" s="468"/>
    </row>
    <row r="1649">
      <c r="A1649" s="23">
        <v>1646.0</v>
      </c>
      <c r="B1649" s="440">
        <v>46135.0</v>
      </c>
      <c r="C1649" s="26">
        <v>146.0</v>
      </c>
      <c r="D1649" s="28" t="s">
        <v>45</v>
      </c>
      <c r="E1649" s="28" t="s">
        <v>94</v>
      </c>
      <c r="F1649" s="28" t="s">
        <v>369</v>
      </c>
      <c r="G1649" s="28" t="s">
        <v>369</v>
      </c>
      <c r="H1649" s="28" t="s">
        <v>139</v>
      </c>
      <c r="I1649" s="422" t="s">
        <v>2995</v>
      </c>
      <c r="J1649" s="444" t="s">
        <v>986</v>
      </c>
      <c r="K1649" s="29" t="s">
        <v>2940</v>
      </c>
      <c r="L1649" s="28" t="s">
        <v>50</v>
      </c>
      <c r="M1649" s="226"/>
      <c r="N1649" s="33" t="s">
        <v>277</v>
      </c>
      <c r="O1649" s="169" t="s">
        <v>1574</v>
      </c>
      <c r="P1649" s="340"/>
      <c r="Q1649" s="468"/>
      <c r="R1649" s="468"/>
      <c r="S1649" s="468"/>
      <c r="T1649" s="468"/>
      <c r="U1649" s="468"/>
      <c r="V1649" s="468"/>
      <c r="W1649" s="468"/>
      <c r="X1649" s="468"/>
      <c r="Y1649" s="468"/>
      <c r="Z1649" s="468"/>
      <c r="AA1649" s="468"/>
      <c r="AB1649" s="468"/>
      <c r="AC1649" s="468"/>
      <c r="AD1649" s="468"/>
      <c r="AE1649" s="468"/>
      <c r="AF1649" s="468"/>
      <c r="AG1649" s="468"/>
      <c r="AH1649" s="468"/>
      <c r="AI1649" s="468"/>
    </row>
    <row r="1650">
      <c r="A1650" s="59">
        <v>1647.0</v>
      </c>
      <c r="B1650" s="440">
        <v>46135.0</v>
      </c>
      <c r="C1650" s="26">
        <v>146.0</v>
      </c>
      <c r="D1650" s="28" t="s">
        <v>45</v>
      </c>
      <c r="E1650" s="28" t="s">
        <v>94</v>
      </c>
      <c r="F1650" s="28" t="s">
        <v>369</v>
      </c>
      <c r="G1650" s="28" t="s">
        <v>369</v>
      </c>
      <c r="H1650" s="28" t="s">
        <v>98</v>
      </c>
      <c r="I1650" s="454" t="s">
        <v>2996</v>
      </c>
      <c r="J1650" s="240" t="s">
        <v>2997</v>
      </c>
      <c r="K1650" s="29" t="s">
        <v>2940</v>
      </c>
      <c r="L1650" s="28" t="s">
        <v>50</v>
      </c>
      <c r="M1650" s="226"/>
      <c r="N1650" s="33" t="s">
        <v>277</v>
      </c>
      <c r="O1650" s="169" t="s">
        <v>1574</v>
      </c>
      <c r="P1650" s="340"/>
      <c r="Q1650" s="468"/>
      <c r="R1650" s="468"/>
      <c r="S1650" s="468"/>
      <c r="T1650" s="468"/>
      <c r="U1650" s="468"/>
      <c r="V1650" s="468"/>
      <c r="W1650" s="468"/>
      <c r="X1650" s="468"/>
      <c r="Y1650" s="468"/>
      <c r="Z1650" s="468"/>
      <c r="AA1650" s="468"/>
      <c r="AB1650" s="468"/>
      <c r="AC1650" s="468"/>
      <c r="AD1650" s="468"/>
      <c r="AE1650" s="468"/>
      <c r="AF1650" s="468"/>
      <c r="AG1650" s="468"/>
      <c r="AH1650" s="468"/>
      <c r="AI1650" s="468"/>
    </row>
    <row r="1651">
      <c r="A1651" s="23">
        <v>1648.0</v>
      </c>
      <c r="B1651" s="440">
        <v>46135.0</v>
      </c>
      <c r="C1651" s="26">
        <v>146.0</v>
      </c>
      <c r="D1651" s="28" t="s">
        <v>45</v>
      </c>
      <c r="E1651" s="28" t="s">
        <v>94</v>
      </c>
      <c r="F1651" s="28" t="s">
        <v>369</v>
      </c>
      <c r="G1651" s="28" t="s">
        <v>369</v>
      </c>
      <c r="H1651" s="28" t="s">
        <v>87</v>
      </c>
      <c r="I1651" s="454" t="s">
        <v>2998</v>
      </c>
      <c r="J1651" s="240" t="s">
        <v>2999</v>
      </c>
      <c r="K1651" s="29" t="s">
        <v>2940</v>
      </c>
      <c r="L1651" s="28" t="s">
        <v>50</v>
      </c>
      <c r="M1651" s="226"/>
      <c r="N1651" s="33" t="s">
        <v>277</v>
      </c>
      <c r="O1651" s="169" t="s">
        <v>1574</v>
      </c>
      <c r="P1651" s="340"/>
      <c r="Q1651" s="468"/>
      <c r="R1651" s="468"/>
      <c r="S1651" s="468"/>
      <c r="T1651" s="468"/>
      <c r="U1651" s="468"/>
      <c r="V1651" s="468"/>
      <c r="W1651" s="468"/>
      <c r="X1651" s="468"/>
      <c r="Y1651" s="468"/>
      <c r="Z1651" s="468"/>
      <c r="AA1651" s="468"/>
      <c r="AB1651" s="468"/>
      <c r="AC1651" s="468"/>
      <c r="AD1651" s="468"/>
      <c r="AE1651" s="468"/>
      <c r="AF1651" s="468"/>
      <c r="AG1651" s="468"/>
      <c r="AH1651" s="468"/>
      <c r="AI1651" s="468"/>
    </row>
    <row r="1652">
      <c r="A1652" s="23">
        <v>1649.0</v>
      </c>
      <c r="B1652" s="440">
        <v>46135.0</v>
      </c>
      <c r="C1652" s="26">
        <v>146.0</v>
      </c>
      <c r="D1652" s="28" t="s">
        <v>45</v>
      </c>
      <c r="E1652" s="28" t="s">
        <v>94</v>
      </c>
      <c r="F1652" s="28" t="s">
        <v>369</v>
      </c>
      <c r="G1652" s="28" t="s">
        <v>369</v>
      </c>
      <c r="H1652" s="28" t="s">
        <v>98</v>
      </c>
      <c r="I1652" s="454" t="s">
        <v>3000</v>
      </c>
      <c r="J1652" s="240" t="s">
        <v>2997</v>
      </c>
      <c r="K1652" s="29" t="s">
        <v>2940</v>
      </c>
      <c r="L1652" s="28" t="s">
        <v>50</v>
      </c>
      <c r="M1652" s="226"/>
      <c r="N1652" s="33" t="s">
        <v>277</v>
      </c>
      <c r="O1652" s="169" t="s">
        <v>1574</v>
      </c>
      <c r="P1652" s="340"/>
      <c r="Q1652" s="468"/>
      <c r="R1652" s="468"/>
      <c r="S1652" s="468"/>
      <c r="T1652" s="468"/>
      <c r="U1652" s="468"/>
      <c r="V1652" s="468"/>
      <c r="W1652" s="468"/>
      <c r="X1652" s="468"/>
      <c r="Y1652" s="468"/>
      <c r="Z1652" s="468"/>
      <c r="AA1652" s="468"/>
      <c r="AB1652" s="468"/>
      <c r="AC1652" s="468"/>
      <c r="AD1652" s="468"/>
      <c r="AE1652" s="468"/>
      <c r="AF1652" s="468"/>
      <c r="AG1652" s="468"/>
      <c r="AH1652" s="468"/>
      <c r="AI1652" s="468"/>
    </row>
    <row r="1653">
      <c r="A1653" s="23">
        <v>1650.0</v>
      </c>
      <c r="B1653" s="440">
        <v>46135.0</v>
      </c>
      <c r="C1653" s="26">
        <v>146.0</v>
      </c>
      <c r="D1653" s="28" t="s">
        <v>45</v>
      </c>
      <c r="E1653" s="28" t="s">
        <v>94</v>
      </c>
      <c r="F1653" s="28" t="s">
        <v>369</v>
      </c>
      <c r="G1653" s="28" t="s">
        <v>369</v>
      </c>
      <c r="H1653" s="28" t="s">
        <v>87</v>
      </c>
      <c r="I1653" s="454" t="s">
        <v>2210</v>
      </c>
      <c r="J1653" s="444" t="s">
        <v>2968</v>
      </c>
      <c r="K1653" s="29" t="s">
        <v>2940</v>
      </c>
      <c r="L1653" s="28" t="s">
        <v>50</v>
      </c>
      <c r="M1653" s="226"/>
      <c r="N1653" s="33" t="s">
        <v>277</v>
      </c>
      <c r="O1653" s="169" t="s">
        <v>1574</v>
      </c>
      <c r="P1653" s="340"/>
      <c r="Q1653" s="468"/>
      <c r="R1653" s="468"/>
      <c r="S1653" s="468"/>
      <c r="T1653" s="468"/>
      <c r="U1653" s="468"/>
      <c r="V1653" s="468"/>
      <c r="W1653" s="468"/>
      <c r="X1653" s="468"/>
      <c r="Y1653" s="468"/>
      <c r="Z1653" s="468"/>
      <c r="AA1653" s="468"/>
      <c r="AB1653" s="468"/>
      <c r="AC1653" s="468"/>
      <c r="AD1653" s="468"/>
      <c r="AE1653" s="468"/>
      <c r="AF1653" s="468"/>
      <c r="AG1653" s="468"/>
      <c r="AH1653" s="468"/>
      <c r="AI1653" s="468"/>
    </row>
    <row r="1654">
      <c r="A1654" s="23">
        <v>1651.0</v>
      </c>
      <c r="B1654" s="440">
        <v>46135.0</v>
      </c>
      <c r="C1654" s="26">
        <v>146.0</v>
      </c>
      <c r="D1654" s="28" t="s">
        <v>45</v>
      </c>
      <c r="E1654" s="28" t="s">
        <v>94</v>
      </c>
      <c r="F1654" s="28" t="s">
        <v>369</v>
      </c>
      <c r="G1654" s="28" t="s">
        <v>369</v>
      </c>
      <c r="H1654" s="28" t="s">
        <v>87</v>
      </c>
      <c r="I1654" s="454" t="s">
        <v>3001</v>
      </c>
      <c r="J1654" s="444" t="s">
        <v>3002</v>
      </c>
      <c r="K1654" s="29" t="s">
        <v>2940</v>
      </c>
      <c r="L1654" s="28" t="s">
        <v>50</v>
      </c>
      <c r="M1654" s="226"/>
      <c r="N1654" s="33" t="s">
        <v>277</v>
      </c>
      <c r="O1654" s="169" t="s">
        <v>1574</v>
      </c>
      <c r="P1654" s="340"/>
      <c r="Q1654" s="468"/>
      <c r="R1654" s="468"/>
      <c r="S1654" s="468"/>
      <c r="T1654" s="468"/>
      <c r="U1654" s="468"/>
      <c r="V1654" s="468"/>
      <c r="W1654" s="468"/>
      <c r="X1654" s="468"/>
      <c r="Y1654" s="468"/>
      <c r="Z1654" s="468"/>
      <c r="AA1654" s="468"/>
      <c r="AB1654" s="468"/>
      <c r="AC1654" s="468"/>
      <c r="AD1654" s="468"/>
      <c r="AE1654" s="468"/>
      <c r="AF1654" s="468"/>
      <c r="AG1654" s="468"/>
      <c r="AH1654" s="468"/>
      <c r="AI1654" s="468"/>
    </row>
    <row r="1655">
      <c r="A1655" s="59">
        <v>1652.0</v>
      </c>
      <c r="B1655" s="440">
        <v>46135.0</v>
      </c>
      <c r="C1655" s="26">
        <v>146.0</v>
      </c>
      <c r="D1655" s="28" t="s">
        <v>45</v>
      </c>
      <c r="E1655" s="28" t="s">
        <v>94</v>
      </c>
      <c r="F1655" s="28" t="s">
        <v>369</v>
      </c>
      <c r="G1655" s="28" t="s">
        <v>369</v>
      </c>
      <c r="H1655" s="28" t="s">
        <v>87</v>
      </c>
      <c r="I1655" s="422" t="s">
        <v>3003</v>
      </c>
      <c r="J1655" s="462" t="s">
        <v>2505</v>
      </c>
      <c r="K1655" s="29" t="s">
        <v>2940</v>
      </c>
      <c r="L1655" s="28" t="s">
        <v>50</v>
      </c>
      <c r="M1655" s="226"/>
      <c r="N1655" s="33" t="s">
        <v>277</v>
      </c>
      <c r="O1655" s="169" t="s">
        <v>1574</v>
      </c>
      <c r="P1655" s="340"/>
      <c r="Q1655" s="468"/>
      <c r="R1655" s="468"/>
      <c r="S1655" s="468"/>
      <c r="T1655" s="468"/>
      <c r="U1655" s="468"/>
      <c r="V1655" s="468"/>
      <c r="W1655" s="468"/>
      <c r="X1655" s="468"/>
      <c r="Y1655" s="468"/>
      <c r="Z1655" s="468"/>
      <c r="AA1655" s="468"/>
      <c r="AB1655" s="468"/>
      <c r="AC1655" s="468"/>
      <c r="AD1655" s="468"/>
      <c r="AE1655" s="468"/>
      <c r="AF1655" s="468"/>
      <c r="AG1655" s="468"/>
      <c r="AH1655" s="468"/>
      <c r="AI1655" s="468"/>
    </row>
    <row r="1656">
      <c r="A1656" s="23">
        <v>1653.0</v>
      </c>
      <c r="B1656" s="440">
        <v>46135.0</v>
      </c>
      <c r="C1656" s="26">
        <v>146.0</v>
      </c>
      <c r="D1656" s="28" t="s">
        <v>45</v>
      </c>
      <c r="E1656" s="28" t="s">
        <v>94</v>
      </c>
      <c r="F1656" s="28" t="s">
        <v>369</v>
      </c>
      <c r="G1656" s="28" t="s">
        <v>369</v>
      </c>
      <c r="H1656" s="28" t="s">
        <v>81</v>
      </c>
      <c r="I1656" s="454" t="s">
        <v>3004</v>
      </c>
      <c r="J1656" s="348" t="s">
        <v>2906</v>
      </c>
      <c r="K1656" s="29" t="s">
        <v>2940</v>
      </c>
      <c r="L1656" s="28" t="s">
        <v>50</v>
      </c>
      <c r="M1656" s="226"/>
      <c r="N1656" s="33" t="s">
        <v>277</v>
      </c>
      <c r="O1656" s="169" t="s">
        <v>1574</v>
      </c>
      <c r="P1656" s="340"/>
      <c r="Q1656" s="468"/>
      <c r="R1656" s="468"/>
      <c r="S1656" s="468"/>
      <c r="T1656" s="468"/>
      <c r="U1656" s="468"/>
      <c r="V1656" s="468"/>
      <c r="W1656" s="468"/>
      <c r="X1656" s="468"/>
      <c r="Y1656" s="468"/>
      <c r="Z1656" s="468"/>
      <c r="AA1656" s="468"/>
      <c r="AB1656" s="468"/>
      <c r="AC1656" s="468"/>
      <c r="AD1656" s="468"/>
      <c r="AE1656" s="468"/>
      <c r="AF1656" s="468"/>
      <c r="AG1656" s="468"/>
      <c r="AH1656" s="468"/>
      <c r="AI1656" s="468"/>
    </row>
    <row r="1657">
      <c r="A1657" s="23">
        <v>1654.0</v>
      </c>
      <c r="B1657" s="440">
        <v>46135.0</v>
      </c>
      <c r="C1657" s="26">
        <v>146.0</v>
      </c>
      <c r="D1657" s="28" t="s">
        <v>45</v>
      </c>
      <c r="E1657" s="28" t="s">
        <v>94</v>
      </c>
      <c r="F1657" s="28" t="s">
        <v>369</v>
      </c>
      <c r="G1657" s="28" t="s">
        <v>369</v>
      </c>
      <c r="H1657" s="28" t="s">
        <v>98</v>
      </c>
      <c r="I1657" s="454" t="s">
        <v>3005</v>
      </c>
      <c r="J1657" s="449" t="s">
        <v>2994</v>
      </c>
      <c r="K1657" s="29" t="s">
        <v>2940</v>
      </c>
      <c r="L1657" s="28" t="s">
        <v>50</v>
      </c>
      <c r="M1657" s="226"/>
      <c r="N1657" s="33" t="s">
        <v>277</v>
      </c>
      <c r="O1657" s="169" t="s">
        <v>1574</v>
      </c>
      <c r="P1657" s="340"/>
      <c r="Q1657" s="468"/>
      <c r="R1657" s="468"/>
      <c r="S1657" s="468"/>
      <c r="T1657" s="468"/>
      <c r="U1657" s="468"/>
      <c r="V1657" s="468"/>
      <c r="W1657" s="468"/>
      <c r="X1657" s="468"/>
      <c r="Y1657" s="468"/>
      <c r="Z1657" s="468"/>
      <c r="AA1657" s="468"/>
      <c r="AB1657" s="468"/>
      <c r="AC1657" s="468"/>
      <c r="AD1657" s="468"/>
      <c r="AE1657" s="468"/>
      <c r="AF1657" s="468"/>
      <c r="AG1657" s="468"/>
      <c r="AH1657" s="468"/>
      <c r="AI1657" s="468"/>
    </row>
    <row r="1658">
      <c r="A1658" s="23">
        <v>1655.0</v>
      </c>
      <c r="B1658" s="440">
        <v>46135.0</v>
      </c>
      <c r="C1658" s="26">
        <v>146.0</v>
      </c>
      <c r="D1658" s="28" t="s">
        <v>45</v>
      </c>
      <c r="E1658" s="28" t="s">
        <v>94</v>
      </c>
      <c r="F1658" s="28" t="s">
        <v>369</v>
      </c>
      <c r="G1658" s="28" t="s">
        <v>369</v>
      </c>
      <c r="H1658" s="28" t="s">
        <v>87</v>
      </c>
      <c r="I1658" s="454" t="s">
        <v>3006</v>
      </c>
      <c r="J1658" s="444" t="s">
        <v>3007</v>
      </c>
      <c r="K1658" s="29" t="s">
        <v>2940</v>
      </c>
      <c r="L1658" s="28" t="s">
        <v>50</v>
      </c>
      <c r="M1658" s="226"/>
      <c r="N1658" s="33" t="s">
        <v>277</v>
      </c>
      <c r="O1658" s="169" t="s">
        <v>1574</v>
      </c>
      <c r="P1658" s="340"/>
      <c r="Q1658" s="468"/>
      <c r="R1658" s="468"/>
      <c r="S1658" s="468"/>
      <c r="T1658" s="468"/>
      <c r="U1658" s="468"/>
      <c r="V1658" s="468"/>
      <c r="W1658" s="468"/>
      <c r="X1658" s="468"/>
      <c r="Y1658" s="468"/>
      <c r="Z1658" s="468"/>
      <c r="AA1658" s="468"/>
      <c r="AB1658" s="468"/>
      <c r="AC1658" s="468"/>
      <c r="AD1658" s="468"/>
      <c r="AE1658" s="468"/>
      <c r="AF1658" s="468"/>
      <c r="AG1658" s="468"/>
      <c r="AH1658" s="468"/>
      <c r="AI1658" s="468"/>
    </row>
    <row r="1659">
      <c r="A1659" s="23">
        <v>1656.0</v>
      </c>
      <c r="B1659" s="440">
        <v>46135.0</v>
      </c>
      <c r="C1659" s="26">
        <v>146.0</v>
      </c>
      <c r="D1659" s="28" t="s">
        <v>45</v>
      </c>
      <c r="E1659" s="28" t="s">
        <v>94</v>
      </c>
      <c r="F1659" s="28" t="s">
        <v>369</v>
      </c>
      <c r="G1659" s="28" t="s">
        <v>369</v>
      </c>
      <c r="H1659" s="28" t="s">
        <v>43</v>
      </c>
      <c r="I1659" s="422" t="s">
        <v>3008</v>
      </c>
      <c r="J1659" s="444" t="s">
        <v>3009</v>
      </c>
      <c r="K1659" s="29" t="s">
        <v>2940</v>
      </c>
      <c r="L1659" s="28" t="s">
        <v>50</v>
      </c>
      <c r="M1659" s="226"/>
      <c r="N1659" s="33" t="s">
        <v>277</v>
      </c>
      <c r="O1659" s="169" t="s">
        <v>1574</v>
      </c>
      <c r="P1659" s="340"/>
      <c r="Q1659" s="468"/>
      <c r="R1659" s="468"/>
      <c r="S1659" s="468"/>
      <c r="T1659" s="468"/>
      <c r="U1659" s="468"/>
      <c r="V1659" s="468"/>
      <c r="W1659" s="468"/>
      <c r="X1659" s="468"/>
      <c r="Y1659" s="468"/>
      <c r="Z1659" s="468"/>
      <c r="AA1659" s="468"/>
      <c r="AB1659" s="468"/>
      <c r="AC1659" s="468"/>
      <c r="AD1659" s="468"/>
      <c r="AE1659" s="468"/>
      <c r="AF1659" s="468"/>
      <c r="AG1659" s="468"/>
      <c r="AH1659" s="468"/>
      <c r="AI1659" s="468"/>
    </row>
    <row r="1660">
      <c r="A1660" s="59">
        <v>1657.0</v>
      </c>
      <c r="B1660" s="440">
        <v>46135.0</v>
      </c>
      <c r="C1660" s="26">
        <v>146.0</v>
      </c>
      <c r="D1660" s="28" t="s">
        <v>45</v>
      </c>
      <c r="E1660" s="28" t="s">
        <v>94</v>
      </c>
      <c r="F1660" s="28" t="s">
        <v>369</v>
      </c>
      <c r="G1660" s="28" t="s">
        <v>369</v>
      </c>
      <c r="H1660" s="28" t="s">
        <v>87</v>
      </c>
      <c r="I1660" s="454" t="s">
        <v>2672</v>
      </c>
      <c r="J1660" s="444" t="s">
        <v>1597</v>
      </c>
      <c r="K1660" s="29" t="s">
        <v>2940</v>
      </c>
      <c r="L1660" s="28" t="s">
        <v>50</v>
      </c>
      <c r="M1660" s="226"/>
      <c r="N1660" s="33" t="s">
        <v>277</v>
      </c>
      <c r="O1660" s="169" t="s">
        <v>1574</v>
      </c>
      <c r="P1660" s="340"/>
      <c r="Q1660" s="468"/>
      <c r="R1660" s="468"/>
      <c r="S1660" s="468"/>
      <c r="T1660" s="468"/>
      <c r="U1660" s="468"/>
      <c r="V1660" s="468"/>
      <c r="W1660" s="468"/>
      <c r="X1660" s="468"/>
      <c r="Y1660" s="468"/>
      <c r="Z1660" s="468"/>
      <c r="AA1660" s="468"/>
      <c r="AB1660" s="468"/>
      <c r="AC1660" s="468"/>
      <c r="AD1660" s="468"/>
      <c r="AE1660" s="468"/>
      <c r="AF1660" s="468"/>
      <c r="AG1660" s="468"/>
      <c r="AH1660" s="468"/>
      <c r="AI1660" s="468"/>
    </row>
    <row r="1661">
      <c r="A1661" s="23">
        <v>1658.0</v>
      </c>
      <c r="B1661" s="440">
        <v>46135.0</v>
      </c>
      <c r="C1661" s="26">
        <v>146.0</v>
      </c>
      <c r="D1661" s="28" t="s">
        <v>45</v>
      </c>
      <c r="E1661" s="28" t="s">
        <v>94</v>
      </c>
      <c r="F1661" s="28" t="s">
        <v>369</v>
      </c>
      <c r="G1661" s="28" t="s">
        <v>369</v>
      </c>
      <c r="H1661" s="28" t="s">
        <v>139</v>
      </c>
      <c r="I1661" s="422" t="s">
        <v>1494</v>
      </c>
      <c r="J1661" s="444" t="s">
        <v>1495</v>
      </c>
      <c r="K1661" s="29" t="s">
        <v>2940</v>
      </c>
      <c r="L1661" s="28" t="s">
        <v>50</v>
      </c>
      <c r="M1661" s="226"/>
      <c r="N1661" s="33" t="s">
        <v>277</v>
      </c>
      <c r="O1661" s="169" t="s">
        <v>1574</v>
      </c>
      <c r="P1661" s="340"/>
      <c r="Q1661" s="468"/>
      <c r="R1661" s="468"/>
      <c r="S1661" s="468"/>
      <c r="T1661" s="468"/>
      <c r="U1661" s="468"/>
      <c r="V1661" s="468"/>
      <c r="W1661" s="468"/>
      <c r="X1661" s="468"/>
      <c r="Y1661" s="468"/>
      <c r="Z1661" s="468"/>
      <c r="AA1661" s="468"/>
      <c r="AB1661" s="468"/>
      <c r="AC1661" s="468"/>
      <c r="AD1661" s="468"/>
      <c r="AE1661" s="468"/>
      <c r="AF1661" s="468"/>
      <c r="AG1661" s="468"/>
      <c r="AH1661" s="468"/>
      <c r="AI1661" s="468"/>
    </row>
    <row r="1662">
      <c r="A1662" s="23">
        <v>1659.0</v>
      </c>
      <c r="B1662" s="440">
        <v>46139.0</v>
      </c>
      <c r="C1662" s="26">
        <v>147.0</v>
      </c>
      <c r="D1662" s="28" t="s">
        <v>45</v>
      </c>
      <c r="E1662" s="28" t="s">
        <v>94</v>
      </c>
      <c r="F1662" s="28" t="s">
        <v>252</v>
      </c>
      <c r="G1662" s="28" t="s">
        <v>3010</v>
      </c>
      <c r="H1662" s="28" t="s">
        <v>98</v>
      </c>
      <c r="I1662" s="430" t="s">
        <v>3011</v>
      </c>
      <c r="J1662" s="245" t="s">
        <v>3012</v>
      </c>
      <c r="K1662" s="457" t="s">
        <v>3013</v>
      </c>
      <c r="L1662" s="28" t="s">
        <v>50</v>
      </c>
      <c r="M1662" s="43"/>
      <c r="N1662" s="33" t="s">
        <v>271</v>
      </c>
      <c r="O1662" s="169" t="s">
        <v>1574</v>
      </c>
      <c r="P1662" s="340"/>
      <c r="Q1662" s="468"/>
      <c r="R1662" s="468"/>
      <c r="S1662" s="468"/>
      <c r="T1662" s="468"/>
      <c r="U1662" s="468"/>
      <c r="V1662" s="468"/>
      <c r="W1662" s="468"/>
      <c r="X1662" s="468"/>
      <c r="Y1662" s="468"/>
      <c r="Z1662" s="468"/>
      <c r="AA1662" s="468"/>
      <c r="AB1662" s="468"/>
      <c r="AC1662" s="468"/>
      <c r="AD1662" s="468"/>
      <c r="AE1662" s="468"/>
      <c r="AF1662" s="468"/>
      <c r="AG1662" s="468"/>
      <c r="AH1662" s="468"/>
      <c r="AI1662" s="468"/>
    </row>
    <row r="1663">
      <c r="A1663" s="23">
        <v>1660.0</v>
      </c>
      <c r="B1663" s="440">
        <v>46139.0</v>
      </c>
      <c r="C1663" s="26">
        <v>147.0</v>
      </c>
      <c r="D1663" s="28" t="s">
        <v>45</v>
      </c>
      <c r="E1663" s="28" t="s">
        <v>94</v>
      </c>
      <c r="F1663" s="28" t="s">
        <v>252</v>
      </c>
      <c r="G1663" s="28" t="s">
        <v>3010</v>
      </c>
      <c r="H1663" s="28" t="s">
        <v>87</v>
      </c>
      <c r="I1663" s="430" t="s">
        <v>3014</v>
      </c>
      <c r="J1663" s="245" t="s">
        <v>3015</v>
      </c>
      <c r="K1663" s="457" t="s">
        <v>2940</v>
      </c>
      <c r="L1663" s="28" t="s">
        <v>76</v>
      </c>
      <c r="M1663" s="43"/>
      <c r="N1663" s="33" t="s">
        <v>271</v>
      </c>
      <c r="O1663" s="169" t="s">
        <v>1574</v>
      </c>
      <c r="P1663" s="340"/>
      <c r="Q1663" s="468"/>
      <c r="R1663" s="468"/>
      <c r="S1663" s="468"/>
      <c r="T1663" s="468"/>
      <c r="U1663" s="468"/>
      <c r="V1663" s="468"/>
      <c r="W1663" s="468"/>
      <c r="X1663" s="468"/>
      <c r="Y1663" s="468"/>
      <c r="Z1663" s="468"/>
      <c r="AA1663" s="468"/>
      <c r="AB1663" s="468"/>
      <c r="AC1663" s="468"/>
      <c r="AD1663" s="468"/>
      <c r="AE1663" s="468"/>
      <c r="AF1663" s="468"/>
      <c r="AG1663" s="468"/>
      <c r="AH1663" s="468"/>
      <c r="AI1663" s="468"/>
    </row>
    <row r="1664">
      <c r="A1664" s="23">
        <v>1661.0</v>
      </c>
      <c r="B1664" s="440">
        <v>46139.0</v>
      </c>
      <c r="C1664" s="26">
        <v>147.0</v>
      </c>
      <c r="D1664" s="28" t="s">
        <v>45</v>
      </c>
      <c r="E1664" s="28" t="s">
        <v>94</v>
      </c>
      <c r="F1664" s="28" t="s">
        <v>252</v>
      </c>
      <c r="G1664" s="28" t="s">
        <v>3010</v>
      </c>
      <c r="H1664" s="28" t="s">
        <v>87</v>
      </c>
      <c r="I1664" s="430" t="s">
        <v>3016</v>
      </c>
      <c r="J1664" s="245" t="s">
        <v>3017</v>
      </c>
      <c r="K1664" s="457" t="s">
        <v>2940</v>
      </c>
      <c r="L1664" s="28" t="s">
        <v>50</v>
      </c>
      <c r="M1664" s="43"/>
      <c r="N1664" s="33" t="s">
        <v>271</v>
      </c>
      <c r="O1664" s="169" t="s">
        <v>1574</v>
      </c>
      <c r="P1664" s="340"/>
      <c r="Q1664" s="468"/>
      <c r="R1664" s="468"/>
      <c r="S1664" s="468"/>
      <c r="T1664" s="468"/>
      <c r="U1664" s="468"/>
      <c r="V1664" s="468"/>
      <c r="W1664" s="468"/>
      <c r="X1664" s="468"/>
      <c r="Y1664" s="468"/>
      <c r="Z1664" s="468"/>
      <c r="AA1664" s="468"/>
      <c r="AB1664" s="468"/>
      <c r="AC1664" s="468"/>
      <c r="AD1664" s="468"/>
      <c r="AE1664" s="468"/>
      <c r="AF1664" s="468"/>
      <c r="AG1664" s="468"/>
      <c r="AH1664" s="468"/>
      <c r="AI1664" s="468"/>
    </row>
    <row r="1665">
      <c r="A1665" s="59">
        <v>1662.0</v>
      </c>
      <c r="B1665" s="440">
        <v>46139.0</v>
      </c>
      <c r="C1665" s="26">
        <v>147.0</v>
      </c>
      <c r="D1665" s="28" t="s">
        <v>45</v>
      </c>
      <c r="E1665" s="28" t="s">
        <v>94</v>
      </c>
      <c r="F1665" s="28" t="s">
        <v>252</v>
      </c>
      <c r="G1665" s="28" t="s">
        <v>3010</v>
      </c>
      <c r="H1665" s="28" t="s">
        <v>75</v>
      </c>
      <c r="I1665" s="430" t="s">
        <v>2238</v>
      </c>
      <c r="J1665" s="170" t="s">
        <v>3018</v>
      </c>
      <c r="K1665" s="457" t="s">
        <v>2940</v>
      </c>
      <c r="L1665" s="28" t="s">
        <v>50</v>
      </c>
      <c r="M1665" s="43"/>
      <c r="N1665" s="33" t="s">
        <v>271</v>
      </c>
      <c r="O1665" s="169" t="s">
        <v>1574</v>
      </c>
      <c r="P1665" s="340"/>
      <c r="Q1665" s="468"/>
      <c r="R1665" s="468"/>
      <c r="S1665" s="468"/>
      <c r="T1665" s="468"/>
      <c r="U1665" s="468"/>
      <c r="V1665" s="468"/>
      <c r="W1665" s="468"/>
      <c r="X1665" s="468"/>
      <c r="Y1665" s="468"/>
      <c r="Z1665" s="468"/>
      <c r="AA1665" s="468"/>
      <c r="AB1665" s="468"/>
      <c r="AC1665" s="468"/>
      <c r="AD1665" s="468"/>
      <c r="AE1665" s="468"/>
      <c r="AF1665" s="468"/>
      <c r="AG1665" s="468"/>
      <c r="AH1665" s="468"/>
      <c r="AI1665" s="468"/>
    </row>
    <row r="1666">
      <c r="A1666" s="23">
        <v>1663.0</v>
      </c>
      <c r="B1666" s="440">
        <v>46139.0</v>
      </c>
      <c r="C1666" s="26">
        <v>147.0</v>
      </c>
      <c r="D1666" s="28" t="s">
        <v>45</v>
      </c>
      <c r="E1666" s="28" t="s">
        <v>94</v>
      </c>
      <c r="F1666" s="28" t="s">
        <v>252</v>
      </c>
      <c r="G1666" s="28" t="s">
        <v>3010</v>
      </c>
      <c r="H1666" s="28" t="s">
        <v>87</v>
      </c>
      <c r="I1666" s="430" t="s">
        <v>3019</v>
      </c>
      <c r="J1666" s="170" t="s">
        <v>2503</v>
      </c>
      <c r="K1666" s="457" t="s">
        <v>2940</v>
      </c>
      <c r="L1666" s="28" t="s">
        <v>50</v>
      </c>
      <c r="M1666" s="43"/>
      <c r="N1666" s="33" t="s">
        <v>271</v>
      </c>
      <c r="O1666" s="169" t="s">
        <v>1574</v>
      </c>
      <c r="P1666" s="340"/>
      <c r="Q1666" s="468"/>
      <c r="R1666" s="468"/>
      <c r="S1666" s="468"/>
      <c r="T1666" s="468"/>
      <c r="U1666" s="468"/>
      <c r="V1666" s="468"/>
      <c r="W1666" s="468"/>
      <c r="X1666" s="468"/>
      <c r="Y1666" s="468"/>
      <c r="Z1666" s="468"/>
      <c r="AA1666" s="468"/>
      <c r="AB1666" s="468"/>
      <c r="AC1666" s="468"/>
      <c r="AD1666" s="468"/>
      <c r="AE1666" s="468"/>
      <c r="AF1666" s="468"/>
      <c r="AG1666" s="468"/>
      <c r="AH1666" s="468"/>
      <c r="AI1666" s="468"/>
    </row>
    <row r="1667">
      <c r="A1667" s="23">
        <v>1664.0</v>
      </c>
      <c r="B1667" s="440">
        <v>46139.0</v>
      </c>
      <c r="C1667" s="26">
        <v>147.0</v>
      </c>
      <c r="D1667" s="28" t="s">
        <v>45</v>
      </c>
      <c r="E1667" s="28" t="s">
        <v>94</v>
      </c>
      <c r="F1667" s="28" t="s">
        <v>252</v>
      </c>
      <c r="G1667" s="28" t="s">
        <v>3010</v>
      </c>
      <c r="H1667" s="28" t="s">
        <v>98</v>
      </c>
      <c r="I1667" s="430" t="s">
        <v>3020</v>
      </c>
      <c r="J1667" s="245" t="s">
        <v>3021</v>
      </c>
      <c r="K1667" s="457" t="s">
        <v>2940</v>
      </c>
      <c r="L1667" s="28" t="s">
        <v>50</v>
      </c>
      <c r="M1667" s="43"/>
      <c r="N1667" s="33" t="s">
        <v>271</v>
      </c>
      <c r="O1667" s="169" t="s">
        <v>1574</v>
      </c>
      <c r="P1667" s="340"/>
      <c r="Q1667" s="468"/>
      <c r="R1667" s="468"/>
      <c r="S1667" s="468"/>
      <c r="T1667" s="468"/>
      <c r="U1667" s="468"/>
      <c r="V1667" s="468"/>
      <c r="W1667" s="468"/>
      <c r="X1667" s="468"/>
      <c r="Y1667" s="468"/>
      <c r="Z1667" s="468"/>
      <c r="AA1667" s="468"/>
      <c r="AB1667" s="468"/>
      <c r="AC1667" s="468"/>
      <c r="AD1667" s="468"/>
      <c r="AE1667" s="468"/>
      <c r="AF1667" s="468"/>
      <c r="AG1667" s="468"/>
      <c r="AH1667" s="468"/>
      <c r="AI1667" s="468"/>
    </row>
    <row r="1668">
      <c r="A1668" s="23">
        <v>1665.0</v>
      </c>
      <c r="B1668" s="440">
        <v>46139.0</v>
      </c>
      <c r="C1668" s="26">
        <v>147.0</v>
      </c>
      <c r="D1668" s="28" t="s">
        <v>45</v>
      </c>
      <c r="E1668" s="28" t="s">
        <v>94</v>
      </c>
      <c r="F1668" s="28" t="s">
        <v>252</v>
      </c>
      <c r="G1668" s="28" t="s">
        <v>3010</v>
      </c>
      <c r="H1668" s="28" t="s">
        <v>98</v>
      </c>
      <c r="I1668" s="430" t="s">
        <v>2754</v>
      </c>
      <c r="J1668" s="245" t="s">
        <v>2309</v>
      </c>
      <c r="K1668" s="457" t="s">
        <v>2940</v>
      </c>
      <c r="L1668" s="28" t="s">
        <v>50</v>
      </c>
      <c r="M1668" s="43"/>
      <c r="N1668" s="33" t="s">
        <v>271</v>
      </c>
      <c r="O1668" s="169" t="s">
        <v>1574</v>
      </c>
      <c r="P1668" s="340"/>
      <c r="Q1668" s="468"/>
      <c r="R1668" s="468"/>
      <c r="S1668" s="468"/>
      <c r="T1668" s="468"/>
      <c r="U1668" s="468"/>
      <c r="V1668" s="468"/>
      <c r="W1668" s="468"/>
      <c r="X1668" s="468"/>
      <c r="Y1668" s="468"/>
      <c r="Z1668" s="468"/>
      <c r="AA1668" s="468"/>
      <c r="AB1668" s="468"/>
      <c r="AC1668" s="468"/>
      <c r="AD1668" s="468"/>
      <c r="AE1668" s="468"/>
      <c r="AF1668" s="468"/>
      <c r="AG1668" s="468"/>
      <c r="AH1668" s="468"/>
      <c r="AI1668" s="468"/>
    </row>
    <row r="1669">
      <c r="A1669" s="23">
        <v>1666.0</v>
      </c>
      <c r="B1669" s="440">
        <v>46139.0</v>
      </c>
      <c r="C1669" s="26">
        <v>147.0</v>
      </c>
      <c r="D1669" s="28" t="s">
        <v>45</v>
      </c>
      <c r="E1669" s="28" t="s">
        <v>94</v>
      </c>
      <c r="F1669" s="28" t="s">
        <v>252</v>
      </c>
      <c r="G1669" s="28" t="s">
        <v>3010</v>
      </c>
      <c r="H1669" s="28" t="s">
        <v>207</v>
      </c>
      <c r="I1669" s="430" t="s">
        <v>1926</v>
      </c>
      <c r="J1669" s="245" t="s">
        <v>1927</v>
      </c>
      <c r="K1669" s="457" t="s">
        <v>2940</v>
      </c>
      <c r="L1669" s="28" t="s">
        <v>50</v>
      </c>
      <c r="M1669" s="43"/>
      <c r="N1669" s="33" t="s">
        <v>271</v>
      </c>
      <c r="O1669" s="169" t="s">
        <v>1574</v>
      </c>
      <c r="P1669" s="340"/>
      <c r="Q1669" s="468"/>
      <c r="R1669" s="468"/>
      <c r="S1669" s="468"/>
      <c r="T1669" s="468"/>
      <c r="U1669" s="468"/>
      <c r="V1669" s="468"/>
      <c r="W1669" s="468"/>
      <c r="X1669" s="468"/>
      <c r="Y1669" s="468"/>
      <c r="Z1669" s="468"/>
      <c r="AA1669" s="468"/>
      <c r="AB1669" s="468"/>
      <c r="AC1669" s="468"/>
      <c r="AD1669" s="468"/>
      <c r="AE1669" s="468"/>
      <c r="AF1669" s="468"/>
      <c r="AG1669" s="468"/>
      <c r="AH1669" s="468"/>
      <c r="AI1669" s="468"/>
    </row>
    <row r="1670">
      <c r="A1670" s="59">
        <v>1667.0</v>
      </c>
      <c r="B1670" s="440">
        <v>46139.0</v>
      </c>
      <c r="C1670" s="26">
        <v>147.0</v>
      </c>
      <c r="D1670" s="28" t="s">
        <v>45</v>
      </c>
      <c r="E1670" s="28" t="s">
        <v>94</v>
      </c>
      <c r="F1670" s="28" t="s">
        <v>252</v>
      </c>
      <c r="G1670" s="28" t="s">
        <v>3010</v>
      </c>
      <c r="H1670" s="28" t="s">
        <v>207</v>
      </c>
      <c r="I1670" s="430" t="s">
        <v>3022</v>
      </c>
      <c r="J1670" s="245" t="s">
        <v>2218</v>
      </c>
      <c r="K1670" s="457" t="s">
        <v>2530</v>
      </c>
      <c r="L1670" s="28" t="s">
        <v>50</v>
      </c>
      <c r="M1670" s="43"/>
      <c r="N1670" s="33" t="s">
        <v>271</v>
      </c>
      <c r="O1670" s="169" t="s">
        <v>1574</v>
      </c>
      <c r="P1670" s="340"/>
      <c r="Q1670" s="468"/>
      <c r="R1670" s="468"/>
      <c r="S1670" s="468"/>
      <c r="T1670" s="468"/>
      <c r="U1670" s="468"/>
      <c r="V1670" s="468"/>
      <c r="W1670" s="468"/>
      <c r="X1670" s="468"/>
      <c r="Y1670" s="468"/>
      <c r="Z1670" s="468"/>
      <c r="AA1670" s="468"/>
      <c r="AB1670" s="468"/>
      <c r="AC1670" s="468"/>
      <c r="AD1670" s="468"/>
      <c r="AE1670" s="468"/>
      <c r="AF1670" s="468"/>
      <c r="AG1670" s="468"/>
      <c r="AH1670" s="468"/>
      <c r="AI1670" s="468"/>
    </row>
    <row r="1671">
      <c r="A1671" s="23">
        <v>1668.0</v>
      </c>
      <c r="B1671" s="440">
        <v>46139.0</v>
      </c>
      <c r="C1671" s="26">
        <v>147.0</v>
      </c>
      <c r="D1671" s="28" t="s">
        <v>45</v>
      </c>
      <c r="E1671" s="28" t="s">
        <v>94</v>
      </c>
      <c r="F1671" s="28" t="s">
        <v>252</v>
      </c>
      <c r="G1671" s="28" t="s">
        <v>3010</v>
      </c>
      <c r="H1671" s="28" t="s">
        <v>43</v>
      </c>
      <c r="I1671" s="430" t="s">
        <v>3023</v>
      </c>
      <c r="J1671" s="469"/>
      <c r="K1671" s="457" t="s">
        <v>2530</v>
      </c>
      <c r="L1671" s="28" t="s">
        <v>50</v>
      </c>
      <c r="M1671" s="43"/>
      <c r="N1671" s="33" t="s">
        <v>271</v>
      </c>
      <c r="O1671" s="169" t="s">
        <v>1574</v>
      </c>
      <c r="P1671" s="340"/>
      <c r="Q1671" s="468"/>
      <c r="R1671" s="468"/>
      <c r="S1671" s="468"/>
      <c r="T1671" s="468"/>
      <c r="U1671" s="468"/>
      <c r="V1671" s="468"/>
      <c r="W1671" s="468"/>
      <c r="X1671" s="468"/>
      <c r="Y1671" s="468"/>
      <c r="Z1671" s="468"/>
      <c r="AA1671" s="468"/>
      <c r="AB1671" s="468"/>
      <c r="AC1671" s="468"/>
      <c r="AD1671" s="468"/>
      <c r="AE1671" s="468"/>
      <c r="AF1671" s="468"/>
      <c r="AG1671" s="468"/>
      <c r="AH1671" s="468"/>
      <c r="AI1671" s="468"/>
    </row>
    <row r="1672">
      <c r="A1672" s="23">
        <v>1669.0</v>
      </c>
      <c r="B1672" s="440">
        <v>46139.0</v>
      </c>
      <c r="C1672" s="26">
        <v>147.0</v>
      </c>
      <c r="D1672" s="28" t="s">
        <v>45</v>
      </c>
      <c r="E1672" s="28" t="s">
        <v>94</v>
      </c>
      <c r="F1672" s="28" t="s">
        <v>252</v>
      </c>
      <c r="G1672" s="28" t="s">
        <v>3010</v>
      </c>
      <c r="H1672" s="28" t="s">
        <v>43</v>
      </c>
      <c r="I1672" s="430" t="s">
        <v>3024</v>
      </c>
      <c r="J1672" s="245" t="s">
        <v>2230</v>
      </c>
      <c r="K1672" s="457" t="s">
        <v>2530</v>
      </c>
      <c r="L1672" s="28" t="s">
        <v>50</v>
      </c>
      <c r="M1672" s="43"/>
      <c r="N1672" s="33" t="s">
        <v>271</v>
      </c>
      <c r="O1672" s="169" t="s">
        <v>1574</v>
      </c>
      <c r="P1672" s="340"/>
      <c r="Q1672" s="468"/>
      <c r="R1672" s="468"/>
      <c r="S1672" s="468"/>
      <c r="T1672" s="468"/>
      <c r="U1672" s="468"/>
      <c r="V1672" s="468"/>
      <c r="W1672" s="468"/>
      <c r="X1672" s="468"/>
      <c r="Y1672" s="468"/>
      <c r="Z1672" s="468"/>
      <c r="AA1672" s="468"/>
      <c r="AB1672" s="468"/>
      <c r="AC1672" s="468"/>
      <c r="AD1672" s="468"/>
      <c r="AE1672" s="468"/>
      <c r="AF1672" s="468"/>
      <c r="AG1672" s="468"/>
      <c r="AH1672" s="468"/>
      <c r="AI1672" s="468"/>
    </row>
    <row r="1673">
      <c r="A1673" s="23">
        <v>1670.0</v>
      </c>
      <c r="B1673" s="440">
        <v>46139.0</v>
      </c>
      <c r="C1673" s="26">
        <v>147.0</v>
      </c>
      <c r="D1673" s="28" t="s">
        <v>45</v>
      </c>
      <c r="E1673" s="28" t="s">
        <v>94</v>
      </c>
      <c r="F1673" s="28" t="s">
        <v>252</v>
      </c>
      <c r="G1673" s="28" t="s">
        <v>3010</v>
      </c>
      <c r="H1673" s="28" t="s">
        <v>233</v>
      </c>
      <c r="I1673" s="430" t="s">
        <v>3025</v>
      </c>
      <c r="J1673" s="245" t="s">
        <v>1916</v>
      </c>
      <c r="K1673" s="457" t="s">
        <v>2530</v>
      </c>
      <c r="L1673" s="28" t="s">
        <v>50</v>
      </c>
      <c r="M1673" s="43"/>
      <c r="N1673" s="33" t="s">
        <v>271</v>
      </c>
      <c r="O1673" s="169" t="s">
        <v>1574</v>
      </c>
      <c r="P1673" s="340"/>
      <c r="Q1673" s="468"/>
      <c r="R1673" s="468"/>
      <c r="S1673" s="468"/>
      <c r="T1673" s="468"/>
      <c r="U1673" s="468"/>
      <c r="V1673" s="468"/>
      <c r="W1673" s="468"/>
      <c r="X1673" s="468"/>
      <c r="Y1673" s="468"/>
      <c r="Z1673" s="468"/>
      <c r="AA1673" s="468"/>
      <c r="AB1673" s="468"/>
      <c r="AC1673" s="468"/>
      <c r="AD1673" s="468"/>
      <c r="AE1673" s="468"/>
      <c r="AF1673" s="468"/>
      <c r="AG1673" s="468"/>
      <c r="AH1673" s="468"/>
      <c r="AI1673" s="468"/>
    </row>
    <row r="1674">
      <c r="A1674" s="23">
        <v>1671.0</v>
      </c>
      <c r="B1674" s="440">
        <v>46139.0</v>
      </c>
      <c r="C1674" s="26">
        <v>147.0</v>
      </c>
      <c r="D1674" s="28" t="s">
        <v>45</v>
      </c>
      <c r="E1674" s="28" t="s">
        <v>94</v>
      </c>
      <c r="F1674" s="28" t="s">
        <v>252</v>
      </c>
      <c r="G1674" s="28" t="s">
        <v>3010</v>
      </c>
      <c r="H1674" s="28" t="s">
        <v>233</v>
      </c>
      <c r="I1674" s="430" t="s">
        <v>3026</v>
      </c>
      <c r="J1674" s="245" t="s">
        <v>2208</v>
      </c>
      <c r="K1674" s="457" t="s">
        <v>2530</v>
      </c>
      <c r="L1674" s="28" t="s">
        <v>50</v>
      </c>
      <c r="M1674" s="43"/>
      <c r="N1674" s="33" t="s">
        <v>271</v>
      </c>
      <c r="O1674" s="169" t="s">
        <v>1574</v>
      </c>
      <c r="P1674" s="340"/>
      <c r="Q1674" s="468"/>
      <c r="R1674" s="468"/>
      <c r="S1674" s="468"/>
      <c r="T1674" s="468"/>
      <c r="U1674" s="468"/>
      <c r="V1674" s="468"/>
      <c r="W1674" s="468"/>
      <c r="X1674" s="468"/>
      <c r="Y1674" s="468"/>
      <c r="Z1674" s="468"/>
      <c r="AA1674" s="468"/>
      <c r="AB1674" s="468"/>
      <c r="AC1674" s="468"/>
      <c r="AD1674" s="468"/>
      <c r="AE1674" s="468"/>
      <c r="AF1674" s="468"/>
      <c r="AG1674" s="468"/>
      <c r="AH1674" s="468"/>
      <c r="AI1674" s="468"/>
    </row>
    <row r="1675">
      <c r="A1675" s="59">
        <v>1672.0</v>
      </c>
      <c r="B1675" s="440">
        <v>46139.0</v>
      </c>
      <c r="C1675" s="26">
        <v>147.0</v>
      </c>
      <c r="D1675" s="28" t="s">
        <v>45</v>
      </c>
      <c r="E1675" s="28" t="s">
        <v>94</v>
      </c>
      <c r="F1675" s="28" t="s">
        <v>252</v>
      </c>
      <c r="G1675" s="28" t="s">
        <v>3010</v>
      </c>
      <c r="H1675" s="28" t="s">
        <v>75</v>
      </c>
      <c r="I1675" s="430" t="s">
        <v>3027</v>
      </c>
      <c r="J1675" s="245" t="s">
        <v>1451</v>
      </c>
      <c r="K1675" s="457" t="s">
        <v>2940</v>
      </c>
      <c r="L1675" s="28" t="s">
        <v>50</v>
      </c>
      <c r="M1675" s="43"/>
      <c r="N1675" s="33" t="s">
        <v>271</v>
      </c>
      <c r="O1675" s="169" t="s">
        <v>1574</v>
      </c>
      <c r="P1675" s="340"/>
      <c r="Q1675" s="468"/>
      <c r="R1675" s="468"/>
      <c r="S1675" s="468"/>
      <c r="T1675" s="468"/>
      <c r="U1675" s="468"/>
      <c r="V1675" s="468"/>
      <c r="W1675" s="468"/>
      <c r="X1675" s="468"/>
      <c r="Y1675" s="468"/>
      <c r="Z1675" s="468"/>
      <c r="AA1675" s="468"/>
      <c r="AB1675" s="468"/>
      <c r="AC1675" s="468"/>
      <c r="AD1675" s="468"/>
      <c r="AE1675" s="468"/>
      <c r="AF1675" s="468"/>
      <c r="AG1675" s="468"/>
      <c r="AH1675" s="468"/>
      <c r="AI1675" s="468"/>
    </row>
    <row r="1676">
      <c r="A1676" s="23">
        <v>1673.0</v>
      </c>
      <c r="B1676" s="440">
        <v>46139.0</v>
      </c>
      <c r="C1676" s="26">
        <v>147.0</v>
      </c>
      <c r="D1676" s="28" t="s">
        <v>45</v>
      </c>
      <c r="E1676" s="28" t="s">
        <v>94</v>
      </c>
      <c r="F1676" s="28" t="s">
        <v>252</v>
      </c>
      <c r="G1676" s="28" t="s">
        <v>3010</v>
      </c>
      <c r="H1676" s="28" t="s">
        <v>207</v>
      </c>
      <c r="I1676" s="430" t="s">
        <v>2212</v>
      </c>
      <c r="J1676" s="245" t="s">
        <v>2213</v>
      </c>
      <c r="K1676" s="457" t="s">
        <v>2940</v>
      </c>
      <c r="L1676" s="28" t="s">
        <v>50</v>
      </c>
      <c r="M1676" s="43"/>
      <c r="N1676" s="33" t="s">
        <v>271</v>
      </c>
      <c r="O1676" s="169" t="s">
        <v>1574</v>
      </c>
      <c r="P1676" s="340"/>
      <c r="Q1676" s="468"/>
      <c r="R1676" s="468"/>
      <c r="S1676" s="468"/>
      <c r="T1676" s="468"/>
      <c r="U1676" s="468"/>
      <c r="V1676" s="468"/>
      <c r="W1676" s="468"/>
      <c r="X1676" s="468"/>
      <c r="Y1676" s="468"/>
      <c r="Z1676" s="468"/>
      <c r="AA1676" s="468"/>
      <c r="AB1676" s="468"/>
      <c r="AC1676" s="468"/>
      <c r="AD1676" s="468"/>
      <c r="AE1676" s="468"/>
      <c r="AF1676" s="468"/>
      <c r="AG1676" s="468"/>
      <c r="AH1676" s="468"/>
      <c r="AI1676" s="468"/>
    </row>
    <row r="1677">
      <c r="A1677" s="23">
        <v>1674.0</v>
      </c>
      <c r="B1677" s="440">
        <v>46139.0</v>
      </c>
      <c r="C1677" s="26">
        <v>147.0</v>
      </c>
      <c r="D1677" s="28" t="s">
        <v>45</v>
      </c>
      <c r="E1677" s="28" t="s">
        <v>94</v>
      </c>
      <c r="F1677" s="28" t="s">
        <v>252</v>
      </c>
      <c r="G1677" s="28" t="s">
        <v>3010</v>
      </c>
      <c r="H1677" s="28" t="s">
        <v>194</v>
      </c>
      <c r="I1677" s="430" t="s">
        <v>1481</v>
      </c>
      <c r="J1677" s="245" t="s">
        <v>3028</v>
      </c>
      <c r="K1677" s="457" t="s">
        <v>2940</v>
      </c>
      <c r="L1677" s="28" t="s">
        <v>50</v>
      </c>
      <c r="M1677" s="43"/>
      <c r="N1677" s="33" t="s">
        <v>271</v>
      </c>
      <c r="O1677" s="169" t="s">
        <v>1574</v>
      </c>
      <c r="P1677" s="340"/>
      <c r="Q1677" s="468"/>
      <c r="R1677" s="468"/>
      <c r="S1677" s="468"/>
      <c r="T1677" s="468"/>
      <c r="U1677" s="468"/>
      <c r="V1677" s="468"/>
      <c r="W1677" s="468"/>
      <c r="X1677" s="468"/>
      <c r="Y1677" s="468"/>
      <c r="Z1677" s="468"/>
      <c r="AA1677" s="468"/>
      <c r="AB1677" s="468"/>
      <c r="AC1677" s="468"/>
      <c r="AD1677" s="468"/>
      <c r="AE1677" s="468"/>
      <c r="AF1677" s="468"/>
      <c r="AG1677" s="468"/>
      <c r="AH1677" s="468"/>
      <c r="AI1677" s="468"/>
    </row>
    <row r="1678">
      <c r="A1678" s="23">
        <v>1675.0</v>
      </c>
      <c r="B1678" s="440">
        <v>46139.0</v>
      </c>
      <c r="C1678" s="26">
        <v>147.0</v>
      </c>
      <c r="D1678" s="28" t="s">
        <v>45</v>
      </c>
      <c r="E1678" s="28" t="s">
        <v>94</v>
      </c>
      <c r="F1678" s="28" t="s">
        <v>252</v>
      </c>
      <c r="G1678" s="28" t="s">
        <v>3010</v>
      </c>
      <c r="H1678" s="28" t="s">
        <v>207</v>
      </c>
      <c r="I1678" s="430" t="s">
        <v>3029</v>
      </c>
      <c r="J1678" s="245" t="s">
        <v>2205</v>
      </c>
      <c r="K1678" s="457" t="s">
        <v>2940</v>
      </c>
      <c r="L1678" s="28" t="s">
        <v>50</v>
      </c>
      <c r="M1678" s="43"/>
      <c r="N1678" s="33" t="s">
        <v>271</v>
      </c>
      <c r="O1678" s="169" t="s">
        <v>1574</v>
      </c>
      <c r="P1678" s="340"/>
      <c r="Q1678" s="468"/>
      <c r="R1678" s="468"/>
      <c r="S1678" s="468"/>
      <c r="T1678" s="468"/>
      <c r="U1678" s="468"/>
      <c r="V1678" s="468"/>
      <c r="W1678" s="468"/>
      <c r="X1678" s="468"/>
      <c r="Y1678" s="468"/>
      <c r="Z1678" s="468"/>
      <c r="AA1678" s="468"/>
      <c r="AB1678" s="468"/>
      <c r="AC1678" s="468"/>
      <c r="AD1678" s="468"/>
      <c r="AE1678" s="468"/>
      <c r="AF1678" s="468"/>
      <c r="AG1678" s="468"/>
      <c r="AH1678" s="468"/>
      <c r="AI1678" s="468"/>
    </row>
    <row r="1679">
      <c r="A1679" s="23">
        <v>1676.0</v>
      </c>
      <c r="B1679" s="440">
        <v>46139.0</v>
      </c>
      <c r="C1679" s="26">
        <v>147.0</v>
      </c>
      <c r="D1679" s="28" t="s">
        <v>45</v>
      </c>
      <c r="E1679" s="28" t="s">
        <v>94</v>
      </c>
      <c r="F1679" s="28" t="s">
        <v>252</v>
      </c>
      <c r="G1679" s="28" t="s">
        <v>3010</v>
      </c>
      <c r="H1679" s="28" t="s">
        <v>207</v>
      </c>
      <c r="I1679" s="430" t="s">
        <v>1282</v>
      </c>
      <c r="J1679" s="245" t="s">
        <v>1283</v>
      </c>
      <c r="K1679" s="457" t="s">
        <v>2940</v>
      </c>
      <c r="L1679" s="28" t="s">
        <v>50</v>
      </c>
      <c r="M1679" s="43"/>
      <c r="N1679" s="33" t="s">
        <v>271</v>
      </c>
      <c r="O1679" s="169" t="s">
        <v>1574</v>
      </c>
      <c r="P1679" s="340"/>
      <c r="Q1679" s="468"/>
      <c r="R1679" s="468"/>
      <c r="S1679" s="468"/>
      <c r="T1679" s="468"/>
      <c r="U1679" s="468"/>
      <c r="V1679" s="468"/>
      <c r="W1679" s="468"/>
      <c r="X1679" s="468"/>
      <c r="Y1679" s="468"/>
      <c r="Z1679" s="468"/>
      <c r="AA1679" s="468"/>
      <c r="AB1679" s="468"/>
      <c r="AC1679" s="468"/>
      <c r="AD1679" s="468"/>
      <c r="AE1679" s="468"/>
      <c r="AF1679" s="468"/>
      <c r="AG1679" s="468"/>
      <c r="AH1679" s="468"/>
      <c r="AI1679" s="468"/>
    </row>
    <row r="1680">
      <c r="A1680" s="59">
        <v>1677.0</v>
      </c>
      <c r="B1680" s="440">
        <v>46139.0</v>
      </c>
      <c r="C1680" s="26">
        <v>147.0</v>
      </c>
      <c r="D1680" s="28" t="s">
        <v>45</v>
      </c>
      <c r="E1680" s="28" t="s">
        <v>94</v>
      </c>
      <c r="F1680" s="28" t="s">
        <v>252</v>
      </c>
      <c r="G1680" s="28" t="s">
        <v>3010</v>
      </c>
      <c r="H1680" s="28" t="s">
        <v>87</v>
      </c>
      <c r="I1680" s="430" t="s">
        <v>3030</v>
      </c>
      <c r="J1680" s="245" t="s">
        <v>3031</v>
      </c>
      <c r="K1680" s="457" t="s">
        <v>2940</v>
      </c>
      <c r="L1680" s="28" t="s">
        <v>50</v>
      </c>
      <c r="M1680" s="43"/>
      <c r="N1680" s="33" t="s">
        <v>271</v>
      </c>
      <c r="O1680" s="169" t="s">
        <v>1574</v>
      </c>
      <c r="P1680" s="340"/>
      <c r="Q1680" s="468"/>
      <c r="R1680" s="468"/>
      <c r="S1680" s="468"/>
      <c r="T1680" s="468"/>
      <c r="U1680" s="468"/>
      <c r="V1680" s="468"/>
      <c r="W1680" s="468"/>
      <c r="X1680" s="468"/>
      <c r="Y1680" s="468"/>
      <c r="Z1680" s="468"/>
      <c r="AA1680" s="468"/>
      <c r="AB1680" s="468"/>
      <c r="AC1680" s="468"/>
      <c r="AD1680" s="468"/>
      <c r="AE1680" s="468"/>
      <c r="AF1680" s="468"/>
      <c r="AG1680" s="468"/>
      <c r="AH1680" s="468"/>
      <c r="AI1680" s="468"/>
    </row>
    <row r="1681">
      <c r="A1681" s="23">
        <v>1678.0</v>
      </c>
      <c r="B1681" s="440">
        <v>46139.0</v>
      </c>
      <c r="C1681" s="26">
        <v>148.0</v>
      </c>
      <c r="D1681" s="28" t="s">
        <v>39</v>
      </c>
      <c r="E1681" s="28" t="s">
        <v>94</v>
      </c>
      <c r="F1681" s="28" t="s">
        <v>252</v>
      </c>
      <c r="G1681" s="28" t="s">
        <v>3010</v>
      </c>
      <c r="H1681" s="28" t="s">
        <v>207</v>
      </c>
      <c r="I1681" s="430" t="s">
        <v>1685</v>
      </c>
      <c r="J1681" s="245" t="s">
        <v>1686</v>
      </c>
      <c r="K1681" s="240" t="s">
        <v>3032</v>
      </c>
      <c r="L1681" s="28" t="s">
        <v>50</v>
      </c>
      <c r="M1681" s="43"/>
      <c r="N1681" s="33" t="s">
        <v>271</v>
      </c>
      <c r="O1681" s="36" t="s">
        <v>3033</v>
      </c>
      <c r="P1681" s="340"/>
      <c r="Q1681" s="468"/>
      <c r="R1681" s="468"/>
      <c r="S1681" s="468"/>
      <c r="T1681" s="468"/>
      <c r="U1681" s="468"/>
      <c r="V1681" s="468"/>
      <c r="W1681" s="468"/>
      <c r="X1681" s="468"/>
      <c r="Y1681" s="468"/>
      <c r="Z1681" s="468"/>
      <c r="AA1681" s="468"/>
      <c r="AB1681" s="468"/>
      <c r="AC1681" s="468"/>
      <c r="AD1681" s="468"/>
      <c r="AE1681" s="468"/>
      <c r="AF1681" s="468"/>
      <c r="AG1681" s="468"/>
      <c r="AH1681" s="468"/>
      <c r="AI1681" s="468"/>
    </row>
    <row r="1682">
      <c r="A1682" s="23">
        <v>1679.0</v>
      </c>
      <c r="B1682" s="440">
        <v>46139.0</v>
      </c>
      <c r="C1682" s="26">
        <v>148.0</v>
      </c>
      <c r="D1682" s="28" t="s">
        <v>39</v>
      </c>
      <c r="E1682" s="28" t="s">
        <v>94</v>
      </c>
      <c r="F1682" s="28" t="s">
        <v>252</v>
      </c>
      <c r="G1682" s="28" t="s">
        <v>3010</v>
      </c>
      <c r="H1682" s="28" t="s">
        <v>81</v>
      </c>
      <c r="I1682" s="430" t="s">
        <v>1698</v>
      </c>
      <c r="J1682" s="245" t="s">
        <v>1691</v>
      </c>
      <c r="K1682" s="240" t="s">
        <v>3032</v>
      </c>
      <c r="L1682" s="28" t="s">
        <v>50</v>
      </c>
      <c r="M1682" s="43"/>
      <c r="N1682" s="33" t="s">
        <v>271</v>
      </c>
      <c r="O1682" s="36" t="s">
        <v>3033</v>
      </c>
      <c r="P1682" s="340"/>
      <c r="Q1682" s="468"/>
      <c r="R1682" s="468"/>
      <c r="S1682" s="468"/>
      <c r="T1682" s="468"/>
      <c r="U1682" s="468"/>
      <c r="V1682" s="468"/>
      <c r="W1682" s="468"/>
      <c r="X1682" s="468"/>
      <c r="Y1682" s="468"/>
      <c r="Z1682" s="468"/>
      <c r="AA1682" s="468"/>
      <c r="AB1682" s="468"/>
      <c r="AC1682" s="468"/>
      <c r="AD1682" s="468"/>
      <c r="AE1682" s="468"/>
      <c r="AF1682" s="468"/>
      <c r="AG1682" s="468"/>
      <c r="AH1682" s="468"/>
      <c r="AI1682" s="468"/>
    </row>
    <row r="1683">
      <c r="A1683" s="23">
        <v>1680.0</v>
      </c>
      <c r="B1683" s="440">
        <v>46139.0</v>
      </c>
      <c r="C1683" s="26">
        <v>148.0</v>
      </c>
      <c r="D1683" s="28" t="s">
        <v>39</v>
      </c>
      <c r="E1683" s="28" t="s">
        <v>94</v>
      </c>
      <c r="F1683" s="28" t="s">
        <v>252</v>
      </c>
      <c r="G1683" s="28" t="s">
        <v>3010</v>
      </c>
      <c r="H1683" s="28" t="s">
        <v>43</v>
      </c>
      <c r="I1683" s="430" t="s">
        <v>3034</v>
      </c>
      <c r="J1683" s="245" t="s">
        <v>1109</v>
      </c>
      <c r="K1683" s="240" t="s">
        <v>3035</v>
      </c>
      <c r="L1683" s="28" t="s">
        <v>50</v>
      </c>
      <c r="M1683" s="43"/>
      <c r="N1683" s="33" t="s">
        <v>271</v>
      </c>
      <c r="O1683" s="36" t="s">
        <v>3033</v>
      </c>
      <c r="P1683" s="340"/>
      <c r="Q1683" s="468"/>
      <c r="R1683" s="468"/>
      <c r="S1683" s="468"/>
      <c r="T1683" s="468"/>
      <c r="U1683" s="468"/>
      <c r="V1683" s="468"/>
      <c r="W1683" s="468"/>
      <c r="X1683" s="468"/>
      <c r="Y1683" s="468"/>
      <c r="Z1683" s="468"/>
      <c r="AA1683" s="468"/>
      <c r="AB1683" s="468"/>
      <c r="AC1683" s="468"/>
      <c r="AD1683" s="468"/>
      <c r="AE1683" s="468"/>
      <c r="AF1683" s="468"/>
      <c r="AG1683" s="468"/>
      <c r="AH1683" s="468"/>
      <c r="AI1683" s="468"/>
    </row>
    <row r="1684">
      <c r="A1684" s="23">
        <v>1681.0</v>
      </c>
      <c r="B1684" s="440">
        <v>46139.0</v>
      </c>
      <c r="C1684" s="26">
        <v>148.0</v>
      </c>
      <c r="D1684" s="28" t="s">
        <v>39</v>
      </c>
      <c r="E1684" s="28" t="s">
        <v>94</v>
      </c>
      <c r="F1684" s="28" t="s">
        <v>252</v>
      </c>
      <c r="G1684" s="28" t="s">
        <v>3010</v>
      </c>
      <c r="H1684" s="28" t="s">
        <v>43</v>
      </c>
      <c r="I1684" s="430" t="s">
        <v>1687</v>
      </c>
      <c r="J1684" s="245" t="s">
        <v>1688</v>
      </c>
      <c r="K1684" s="240" t="s">
        <v>3032</v>
      </c>
      <c r="L1684" s="28" t="s">
        <v>50</v>
      </c>
      <c r="M1684" s="43"/>
      <c r="N1684" s="33" t="s">
        <v>271</v>
      </c>
      <c r="O1684" s="36" t="s">
        <v>3033</v>
      </c>
      <c r="P1684" s="340"/>
      <c r="Q1684" s="468"/>
      <c r="R1684" s="468"/>
      <c r="S1684" s="468"/>
      <c r="T1684" s="468"/>
      <c r="U1684" s="468"/>
      <c r="V1684" s="468"/>
      <c r="W1684" s="468"/>
      <c r="X1684" s="468"/>
      <c r="Y1684" s="468"/>
      <c r="Z1684" s="468"/>
      <c r="AA1684" s="468"/>
      <c r="AB1684" s="468"/>
      <c r="AC1684" s="468"/>
      <c r="AD1684" s="468"/>
      <c r="AE1684" s="468"/>
      <c r="AF1684" s="468"/>
      <c r="AG1684" s="468"/>
      <c r="AH1684" s="468"/>
      <c r="AI1684" s="468"/>
    </row>
    <row r="1685">
      <c r="A1685" s="59">
        <v>1682.0</v>
      </c>
      <c r="B1685" s="440">
        <v>46139.0</v>
      </c>
      <c r="C1685" s="26">
        <v>148.0</v>
      </c>
      <c r="D1685" s="28" t="s">
        <v>39</v>
      </c>
      <c r="E1685" s="28" t="s">
        <v>94</v>
      </c>
      <c r="F1685" s="28" t="s">
        <v>252</v>
      </c>
      <c r="G1685" s="28" t="s">
        <v>3010</v>
      </c>
      <c r="H1685" s="28" t="s">
        <v>43</v>
      </c>
      <c r="I1685" s="430" t="s">
        <v>1689</v>
      </c>
      <c r="J1685" s="245" t="s">
        <v>1688</v>
      </c>
      <c r="K1685" s="240" t="s">
        <v>3032</v>
      </c>
      <c r="L1685" s="28" t="s">
        <v>50</v>
      </c>
      <c r="M1685" s="43"/>
      <c r="N1685" s="33" t="s">
        <v>271</v>
      </c>
      <c r="O1685" s="36" t="s">
        <v>3033</v>
      </c>
      <c r="P1685" s="340"/>
      <c r="Q1685" s="468"/>
      <c r="R1685" s="468"/>
      <c r="S1685" s="468"/>
      <c r="T1685" s="468"/>
      <c r="U1685" s="468"/>
      <c r="V1685" s="468"/>
      <c r="W1685" s="468"/>
      <c r="X1685" s="468"/>
      <c r="Y1685" s="468"/>
      <c r="Z1685" s="468"/>
      <c r="AA1685" s="468"/>
      <c r="AB1685" s="468"/>
      <c r="AC1685" s="468"/>
      <c r="AD1685" s="468"/>
      <c r="AE1685" s="468"/>
      <c r="AF1685" s="468"/>
      <c r="AG1685" s="468"/>
      <c r="AH1685" s="468"/>
      <c r="AI1685" s="468"/>
    </row>
    <row r="1686">
      <c r="A1686" s="23">
        <v>1683.0</v>
      </c>
      <c r="B1686" s="440">
        <v>46139.0</v>
      </c>
      <c r="C1686" s="26">
        <v>148.0</v>
      </c>
      <c r="D1686" s="28" t="s">
        <v>39</v>
      </c>
      <c r="E1686" s="28" t="s">
        <v>94</v>
      </c>
      <c r="F1686" s="28" t="s">
        <v>252</v>
      </c>
      <c r="G1686" s="28" t="s">
        <v>3010</v>
      </c>
      <c r="H1686" s="28" t="s">
        <v>207</v>
      </c>
      <c r="I1686" s="430" t="s">
        <v>3036</v>
      </c>
      <c r="J1686" s="245" t="s">
        <v>1923</v>
      </c>
      <c r="K1686" s="240" t="s">
        <v>3035</v>
      </c>
      <c r="L1686" s="28" t="s">
        <v>50</v>
      </c>
      <c r="M1686" s="43"/>
      <c r="N1686" s="33" t="s">
        <v>271</v>
      </c>
      <c r="O1686" s="36" t="s">
        <v>3033</v>
      </c>
      <c r="P1686" s="340"/>
      <c r="Q1686" s="468"/>
      <c r="R1686" s="468"/>
      <c r="S1686" s="468"/>
      <c r="T1686" s="468"/>
      <c r="U1686" s="468"/>
      <c r="V1686" s="468"/>
      <c r="W1686" s="468"/>
      <c r="X1686" s="468"/>
      <c r="Y1686" s="468"/>
      <c r="Z1686" s="468"/>
      <c r="AA1686" s="468"/>
      <c r="AB1686" s="468"/>
      <c r="AC1686" s="468"/>
      <c r="AD1686" s="468"/>
      <c r="AE1686" s="468"/>
      <c r="AF1686" s="468"/>
      <c r="AG1686" s="468"/>
      <c r="AH1686" s="468"/>
      <c r="AI1686" s="468"/>
    </row>
    <row r="1687">
      <c r="A1687" s="23">
        <v>1684.0</v>
      </c>
      <c r="B1687" s="440">
        <v>46139.0</v>
      </c>
      <c r="C1687" s="26">
        <v>148.0</v>
      </c>
      <c r="D1687" s="28" t="s">
        <v>39</v>
      </c>
      <c r="E1687" s="28" t="s">
        <v>94</v>
      </c>
      <c r="F1687" s="28" t="s">
        <v>252</v>
      </c>
      <c r="G1687" s="28" t="s">
        <v>3010</v>
      </c>
      <c r="H1687" s="28" t="s">
        <v>207</v>
      </c>
      <c r="I1687" s="430" t="s">
        <v>2277</v>
      </c>
      <c r="J1687" s="245" t="s">
        <v>1696</v>
      </c>
      <c r="K1687" s="240" t="s">
        <v>3037</v>
      </c>
      <c r="L1687" s="28" t="s">
        <v>50</v>
      </c>
      <c r="M1687" s="43"/>
      <c r="N1687" s="33" t="s">
        <v>271</v>
      </c>
      <c r="O1687" s="36" t="s">
        <v>3033</v>
      </c>
      <c r="P1687" s="340"/>
      <c r="Q1687" s="468"/>
      <c r="R1687" s="468"/>
      <c r="S1687" s="468"/>
      <c r="T1687" s="468"/>
      <c r="U1687" s="468"/>
      <c r="V1687" s="468"/>
      <c r="W1687" s="468"/>
      <c r="X1687" s="468"/>
      <c r="Y1687" s="468"/>
      <c r="Z1687" s="468"/>
      <c r="AA1687" s="468"/>
      <c r="AB1687" s="468"/>
      <c r="AC1687" s="468"/>
      <c r="AD1687" s="468"/>
      <c r="AE1687" s="468"/>
      <c r="AF1687" s="468"/>
      <c r="AG1687" s="468"/>
      <c r="AH1687" s="468"/>
      <c r="AI1687" s="468"/>
    </row>
    <row r="1688">
      <c r="A1688" s="23">
        <v>1685.0</v>
      </c>
      <c r="B1688" s="440">
        <v>46139.0</v>
      </c>
      <c r="C1688" s="26">
        <v>149.0</v>
      </c>
      <c r="D1688" s="28" t="s">
        <v>111</v>
      </c>
      <c r="E1688" s="28" t="s">
        <v>94</v>
      </c>
      <c r="F1688" s="28" t="s">
        <v>252</v>
      </c>
      <c r="G1688" s="28" t="s">
        <v>3010</v>
      </c>
      <c r="H1688" s="28" t="s">
        <v>87</v>
      </c>
      <c r="I1688" s="430" t="s">
        <v>3038</v>
      </c>
      <c r="J1688" s="245" t="s">
        <v>3039</v>
      </c>
      <c r="K1688" s="457" t="s">
        <v>2940</v>
      </c>
      <c r="L1688" s="28" t="s">
        <v>50</v>
      </c>
      <c r="M1688" s="43"/>
      <c r="N1688" s="33" t="s">
        <v>271</v>
      </c>
      <c r="O1688" s="36" t="s">
        <v>2251</v>
      </c>
      <c r="P1688" s="340"/>
      <c r="Q1688" s="468"/>
      <c r="R1688" s="468"/>
      <c r="S1688" s="468"/>
      <c r="T1688" s="468"/>
      <c r="U1688" s="468"/>
      <c r="V1688" s="468"/>
      <c r="W1688" s="468"/>
      <c r="X1688" s="468"/>
      <c r="Y1688" s="468"/>
      <c r="Z1688" s="468"/>
      <c r="AA1688" s="468"/>
      <c r="AB1688" s="468"/>
      <c r="AC1688" s="468"/>
      <c r="AD1688" s="468"/>
      <c r="AE1688" s="468"/>
      <c r="AF1688" s="468"/>
      <c r="AG1688" s="468"/>
      <c r="AH1688" s="468"/>
      <c r="AI1688" s="468"/>
    </row>
    <row r="1689">
      <c r="A1689" s="23">
        <v>1686.0</v>
      </c>
      <c r="B1689" s="440">
        <v>46139.0</v>
      </c>
      <c r="C1689" s="26">
        <v>149.0</v>
      </c>
      <c r="D1689" s="28" t="s">
        <v>111</v>
      </c>
      <c r="E1689" s="28" t="s">
        <v>94</v>
      </c>
      <c r="F1689" s="28" t="s">
        <v>252</v>
      </c>
      <c r="G1689" s="28" t="s">
        <v>3010</v>
      </c>
      <c r="H1689" s="28" t="s">
        <v>139</v>
      </c>
      <c r="I1689" s="430" t="s">
        <v>3040</v>
      </c>
      <c r="J1689" s="245" t="s">
        <v>1809</v>
      </c>
      <c r="K1689" s="457" t="s">
        <v>2940</v>
      </c>
      <c r="L1689" s="28" t="s">
        <v>50</v>
      </c>
      <c r="M1689" s="43"/>
      <c r="N1689" s="33" t="s">
        <v>271</v>
      </c>
      <c r="O1689" s="36" t="s">
        <v>2251</v>
      </c>
      <c r="P1689" s="340"/>
      <c r="Q1689" s="468"/>
      <c r="R1689" s="468"/>
      <c r="S1689" s="468"/>
      <c r="T1689" s="468"/>
      <c r="U1689" s="468"/>
      <c r="V1689" s="468"/>
      <c r="W1689" s="468"/>
      <c r="X1689" s="468"/>
      <c r="Y1689" s="468"/>
      <c r="Z1689" s="468"/>
      <c r="AA1689" s="468"/>
      <c r="AB1689" s="468"/>
      <c r="AC1689" s="468"/>
      <c r="AD1689" s="468"/>
      <c r="AE1689" s="468"/>
      <c r="AF1689" s="468"/>
      <c r="AG1689" s="468"/>
      <c r="AH1689" s="468"/>
      <c r="AI1689" s="468"/>
    </row>
    <row r="1690">
      <c r="A1690" s="59">
        <v>1687.0</v>
      </c>
      <c r="B1690" s="440">
        <v>46139.0</v>
      </c>
      <c r="C1690" s="26">
        <v>149.0</v>
      </c>
      <c r="D1690" s="28" t="s">
        <v>111</v>
      </c>
      <c r="E1690" s="28" t="s">
        <v>94</v>
      </c>
      <c r="F1690" s="28" t="s">
        <v>252</v>
      </c>
      <c r="G1690" s="28" t="s">
        <v>3010</v>
      </c>
      <c r="H1690" s="28" t="s">
        <v>81</v>
      </c>
      <c r="I1690" s="430" t="s">
        <v>1175</v>
      </c>
      <c r="J1690" s="245" t="s">
        <v>3041</v>
      </c>
      <c r="K1690" s="457" t="s">
        <v>2940</v>
      </c>
      <c r="L1690" s="28" t="s">
        <v>76</v>
      </c>
      <c r="M1690" s="43"/>
      <c r="N1690" s="33" t="s">
        <v>271</v>
      </c>
      <c r="O1690" s="36" t="s">
        <v>2251</v>
      </c>
      <c r="P1690" s="340"/>
      <c r="Q1690" s="468"/>
      <c r="R1690" s="468"/>
      <c r="S1690" s="468"/>
      <c r="T1690" s="468"/>
      <c r="U1690" s="468"/>
      <c r="V1690" s="468"/>
      <c r="W1690" s="468"/>
      <c r="X1690" s="468"/>
      <c r="Y1690" s="468"/>
      <c r="Z1690" s="468"/>
      <c r="AA1690" s="468"/>
      <c r="AB1690" s="468"/>
      <c r="AC1690" s="468"/>
      <c r="AD1690" s="468"/>
      <c r="AE1690" s="468"/>
      <c r="AF1690" s="468"/>
      <c r="AG1690" s="468"/>
      <c r="AH1690" s="468"/>
      <c r="AI1690" s="468"/>
    </row>
    <row r="1691">
      <c r="A1691" s="23">
        <v>1688.0</v>
      </c>
      <c r="B1691" s="440">
        <v>46139.0</v>
      </c>
      <c r="C1691" s="26">
        <v>149.0</v>
      </c>
      <c r="D1691" s="28" t="s">
        <v>111</v>
      </c>
      <c r="E1691" s="28" t="s">
        <v>94</v>
      </c>
      <c r="F1691" s="28" t="s">
        <v>252</v>
      </c>
      <c r="G1691" s="28" t="s">
        <v>3010</v>
      </c>
      <c r="H1691" s="28" t="s">
        <v>81</v>
      </c>
      <c r="I1691" s="430" t="s">
        <v>3042</v>
      </c>
      <c r="J1691" s="245" t="s">
        <v>3043</v>
      </c>
      <c r="K1691" s="457" t="s">
        <v>2940</v>
      </c>
      <c r="L1691" s="28" t="s">
        <v>76</v>
      </c>
      <c r="M1691" s="43"/>
      <c r="N1691" s="33" t="s">
        <v>271</v>
      </c>
      <c r="O1691" s="36" t="s">
        <v>2251</v>
      </c>
      <c r="P1691" s="340"/>
      <c r="Q1691" s="468"/>
      <c r="R1691" s="468"/>
      <c r="S1691" s="468"/>
      <c r="T1691" s="468"/>
      <c r="U1691" s="468"/>
      <c r="V1691" s="468"/>
      <c r="W1691" s="468"/>
      <c r="X1691" s="468"/>
      <c r="Y1691" s="468"/>
      <c r="Z1691" s="468"/>
      <c r="AA1691" s="468"/>
      <c r="AB1691" s="468"/>
      <c r="AC1691" s="468"/>
      <c r="AD1691" s="468"/>
      <c r="AE1691" s="468"/>
      <c r="AF1691" s="468"/>
      <c r="AG1691" s="468"/>
      <c r="AH1691" s="468"/>
      <c r="AI1691" s="468"/>
    </row>
    <row r="1692">
      <c r="A1692" s="23">
        <v>1689.0</v>
      </c>
      <c r="B1692" s="440">
        <v>46139.0</v>
      </c>
      <c r="C1692" s="26">
        <v>149.0</v>
      </c>
      <c r="D1692" s="28" t="s">
        <v>111</v>
      </c>
      <c r="E1692" s="28" t="s">
        <v>94</v>
      </c>
      <c r="F1692" s="28" t="s">
        <v>252</v>
      </c>
      <c r="G1692" s="28" t="s">
        <v>3010</v>
      </c>
      <c r="H1692" s="28" t="s">
        <v>81</v>
      </c>
      <c r="I1692" s="430" t="s">
        <v>1177</v>
      </c>
      <c r="J1692" s="245" t="s">
        <v>2260</v>
      </c>
      <c r="K1692" s="457" t="s">
        <v>2940</v>
      </c>
      <c r="L1692" s="28" t="s">
        <v>76</v>
      </c>
      <c r="M1692" s="43"/>
      <c r="N1692" s="33" t="s">
        <v>271</v>
      </c>
      <c r="O1692" s="36" t="s">
        <v>2251</v>
      </c>
      <c r="P1692" s="340"/>
      <c r="Q1692" s="468"/>
      <c r="R1692" s="468"/>
      <c r="S1692" s="468"/>
      <c r="T1692" s="468"/>
      <c r="U1692" s="468"/>
      <c r="V1692" s="468"/>
      <c r="W1692" s="468"/>
      <c r="X1692" s="468"/>
      <c r="Y1692" s="468"/>
      <c r="Z1692" s="468"/>
      <c r="AA1692" s="468"/>
      <c r="AB1692" s="468"/>
      <c r="AC1692" s="468"/>
      <c r="AD1692" s="468"/>
      <c r="AE1692" s="468"/>
      <c r="AF1692" s="468"/>
      <c r="AG1692" s="468"/>
      <c r="AH1692" s="468"/>
      <c r="AI1692" s="468"/>
    </row>
    <row r="1693">
      <c r="A1693" s="23">
        <v>1690.0</v>
      </c>
      <c r="B1693" s="440">
        <v>46139.0</v>
      </c>
      <c r="C1693" s="26">
        <v>149.0</v>
      </c>
      <c r="D1693" s="28" t="s">
        <v>111</v>
      </c>
      <c r="E1693" s="28" t="s">
        <v>94</v>
      </c>
      <c r="F1693" s="28" t="s">
        <v>252</v>
      </c>
      <c r="G1693" s="28" t="s">
        <v>3010</v>
      </c>
      <c r="H1693" s="28" t="s">
        <v>81</v>
      </c>
      <c r="I1693" s="430" t="s">
        <v>3044</v>
      </c>
      <c r="J1693" s="245" t="s">
        <v>2262</v>
      </c>
      <c r="K1693" s="457" t="s">
        <v>2940</v>
      </c>
      <c r="L1693" s="28" t="s">
        <v>76</v>
      </c>
      <c r="M1693" s="43"/>
      <c r="N1693" s="33" t="s">
        <v>271</v>
      </c>
      <c r="O1693" s="36" t="s">
        <v>2251</v>
      </c>
      <c r="P1693" s="340"/>
      <c r="Q1693" s="468"/>
      <c r="R1693" s="468"/>
      <c r="S1693" s="468"/>
      <c r="T1693" s="468"/>
      <c r="U1693" s="468"/>
      <c r="V1693" s="468"/>
      <c r="W1693" s="468"/>
      <c r="X1693" s="468"/>
      <c r="Y1693" s="468"/>
      <c r="Z1693" s="468"/>
      <c r="AA1693" s="468"/>
      <c r="AB1693" s="468"/>
      <c r="AC1693" s="468"/>
      <c r="AD1693" s="468"/>
      <c r="AE1693" s="468"/>
      <c r="AF1693" s="468"/>
      <c r="AG1693" s="468"/>
      <c r="AH1693" s="468"/>
      <c r="AI1693" s="468"/>
    </row>
    <row r="1694">
      <c r="A1694" s="23">
        <v>1691.0</v>
      </c>
      <c r="B1694" s="440">
        <v>46139.0</v>
      </c>
      <c r="C1694" s="26">
        <v>149.0</v>
      </c>
      <c r="D1694" s="28" t="s">
        <v>111</v>
      </c>
      <c r="E1694" s="28" t="s">
        <v>94</v>
      </c>
      <c r="F1694" s="28" t="s">
        <v>252</v>
      </c>
      <c r="G1694" s="28" t="s">
        <v>3010</v>
      </c>
      <c r="H1694" s="28" t="s">
        <v>75</v>
      </c>
      <c r="I1694" s="430" t="s">
        <v>3045</v>
      </c>
      <c r="J1694" s="245" t="s">
        <v>3046</v>
      </c>
      <c r="K1694" s="457" t="s">
        <v>2940</v>
      </c>
      <c r="L1694" s="28" t="s">
        <v>76</v>
      </c>
      <c r="M1694" s="43"/>
      <c r="N1694" s="33" t="s">
        <v>271</v>
      </c>
      <c r="O1694" s="36" t="s">
        <v>2251</v>
      </c>
      <c r="P1694" s="340"/>
      <c r="Q1694" s="468"/>
      <c r="R1694" s="468"/>
      <c r="S1694" s="468"/>
      <c r="T1694" s="468"/>
      <c r="U1694" s="468"/>
      <c r="V1694" s="468"/>
      <c r="W1694" s="468"/>
      <c r="X1694" s="468"/>
      <c r="Y1694" s="468"/>
      <c r="Z1694" s="468"/>
      <c r="AA1694" s="468"/>
      <c r="AB1694" s="468"/>
      <c r="AC1694" s="468"/>
      <c r="AD1694" s="468"/>
      <c r="AE1694" s="468"/>
      <c r="AF1694" s="468"/>
      <c r="AG1694" s="468"/>
      <c r="AH1694" s="468"/>
      <c r="AI1694" s="468"/>
    </row>
    <row r="1695">
      <c r="A1695" s="59">
        <v>1692.0</v>
      </c>
      <c r="B1695" s="440">
        <v>46139.0</v>
      </c>
      <c r="C1695" s="26">
        <v>149.0</v>
      </c>
      <c r="D1695" s="28" t="s">
        <v>111</v>
      </c>
      <c r="E1695" s="28" t="s">
        <v>94</v>
      </c>
      <c r="F1695" s="28" t="s">
        <v>252</v>
      </c>
      <c r="G1695" s="28" t="s">
        <v>3010</v>
      </c>
      <c r="H1695" s="28" t="s">
        <v>87</v>
      </c>
      <c r="I1695" s="430" t="s">
        <v>3047</v>
      </c>
      <c r="J1695" s="245" t="s">
        <v>3048</v>
      </c>
      <c r="K1695" s="457" t="s">
        <v>2940</v>
      </c>
      <c r="L1695" s="28" t="s">
        <v>76</v>
      </c>
      <c r="M1695" s="43"/>
      <c r="N1695" s="33" t="s">
        <v>271</v>
      </c>
      <c r="O1695" s="36" t="s">
        <v>2251</v>
      </c>
      <c r="P1695" s="340"/>
      <c r="Q1695" s="468"/>
      <c r="R1695" s="468"/>
      <c r="S1695" s="468"/>
      <c r="T1695" s="468"/>
      <c r="U1695" s="468"/>
      <c r="V1695" s="468"/>
      <c r="W1695" s="468"/>
      <c r="X1695" s="468"/>
      <c r="Y1695" s="468"/>
      <c r="Z1695" s="468"/>
      <c r="AA1695" s="468"/>
      <c r="AB1695" s="468"/>
      <c r="AC1695" s="468"/>
      <c r="AD1695" s="468"/>
      <c r="AE1695" s="468"/>
      <c r="AF1695" s="468"/>
      <c r="AG1695" s="468"/>
      <c r="AH1695" s="468"/>
      <c r="AI1695" s="468"/>
    </row>
    <row r="1696">
      <c r="A1696" s="23">
        <v>1693.0</v>
      </c>
      <c r="B1696" s="440">
        <v>46139.0</v>
      </c>
      <c r="C1696" s="26">
        <v>149.0</v>
      </c>
      <c r="D1696" s="28" t="s">
        <v>111</v>
      </c>
      <c r="E1696" s="28" t="s">
        <v>94</v>
      </c>
      <c r="F1696" s="28" t="s">
        <v>252</v>
      </c>
      <c r="G1696" s="28" t="s">
        <v>3010</v>
      </c>
      <c r="H1696" s="28" t="s">
        <v>75</v>
      </c>
      <c r="I1696" s="448" t="s">
        <v>648</v>
      </c>
      <c r="J1696" s="170" t="s">
        <v>589</v>
      </c>
      <c r="K1696" s="457" t="s">
        <v>2940</v>
      </c>
      <c r="L1696" s="28" t="s">
        <v>76</v>
      </c>
      <c r="M1696" s="43"/>
      <c r="N1696" s="33" t="s">
        <v>271</v>
      </c>
      <c r="O1696" s="36" t="s">
        <v>2251</v>
      </c>
      <c r="P1696" s="340"/>
      <c r="Q1696" s="468"/>
      <c r="R1696" s="468"/>
      <c r="S1696" s="468"/>
      <c r="T1696" s="468"/>
      <c r="U1696" s="468"/>
      <c r="V1696" s="468"/>
      <c r="W1696" s="468"/>
      <c r="X1696" s="468"/>
      <c r="Y1696" s="468"/>
      <c r="Z1696" s="468"/>
      <c r="AA1696" s="468"/>
      <c r="AB1696" s="468"/>
      <c r="AC1696" s="468"/>
      <c r="AD1696" s="468"/>
      <c r="AE1696" s="468"/>
      <c r="AF1696" s="468"/>
      <c r="AG1696" s="468"/>
      <c r="AH1696" s="468"/>
      <c r="AI1696" s="468"/>
    </row>
    <row r="1697">
      <c r="A1697" s="23">
        <v>1694.0</v>
      </c>
      <c r="B1697" s="440">
        <v>46139.0</v>
      </c>
      <c r="C1697" s="26">
        <v>149.0</v>
      </c>
      <c r="D1697" s="28" t="s">
        <v>111</v>
      </c>
      <c r="E1697" s="28" t="s">
        <v>94</v>
      </c>
      <c r="F1697" s="28" t="s">
        <v>252</v>
      </c>
      <c r="G1697" s="28" t="s">
        <v>3010</v>
      </c>
      <c r="H1697" s="28" t="s">
        <v>75</v>
      </c>
      <c r="I1697" s="448" t="s">
        <v>3049</v>
      </c>
      <c r="J1697" s="245" t="s">
        <v>596</v>
      </c>
      <c r="K1697" s="457" t="s">
        <v>2940</v>
      </c>
      <c r="L1697" s="28" t="s">
        <v>50</v>
      </c>
      <c r="M1697" s="43"/>
      <c r="N1697" s="33" t="s">
        <v>271</v>
      </c>
      <c r="O1697" s="36" t="s">
        <v>2251</v>
      </c>
      <c r="P1697" s="340"/>
      <c r="Q1697" s="468"/>
      <c r="R1697" s="468"/>
      <c r="S1697" s="468"/>
      <c r="T1697" s="468"/>
      <c r="U1697" s="468"/>
      <c r="V1697" s="468"/>
      <c r="W1697" s="468"/>
      <c r="X1697" s="468"/>
      <c r="Y1697" s="468"/>
      <c r="Z1697" s="468"/>
      <c r="AA1697" s="468"/>
      <c r="AB1697" s="468"/>
      <c r="AC1697" s="468"/>
      <c r="AD1697" s="468"/>
      <c r="AE1697" s="468"/>
      <c r="AF1697" s="468"/>
      <c r="AG1697" s="468"/>
      <c r="AH1697" s="468"/>
      <c r="AI1697" s="468"/>
    </row>
    <row r="1698">
      <c r="A1698" s="23">
        <v>1695.0</v>
      </c>
      <c r="B1698" s="440">
        <v>46139.0</v>
      </c>
      <c r="C1698" s="26">
        <v>149.0</v>
      </c>
      <c r="D1698" s="28" t="s">
        <v>111</v>
      </c>
      <c r="E1698" s="28" t="s">
        <v>94</v>
      </c>
      <c r="F1698" s="28" t="s">
        <v>252</v>
      </c>
      <c r="G1698" s="28" t="s">
        <v>3010</v>
      </c>
      <c r="H1698" s="28" t="s">
        <v>75</v>
      </c>
      <c r="I1698" s="448" t="s">
        <v>653</v>
      </c>
      <c r="J1698" s="245" t="s">
        <v>601</v>
      </c>
      <c r="K1698" s="457" t="s">
        <v>2940</v>
      </c>
      <c r="L1698" s="28" t="s">
        <v>76</v>
      </c>
      <c r="M1698" s="43"/>
      <c r="N1698" s="33" t="s">
        <v>271</v>
      </c>
      <c r="O1698" s="36" t="s">
        <v>2251</v>
      </c>
      <c r="P1698" s="340"/>
      <c r="Q1698" s="468"/>
      <c r="R1698" s="468"/>
      <c r="S1698" s="468"/>
      <c r="T1698" s="468"/>
      <c r="U1698" s="468"/>
      <c r="V1698" s="468"/>
      <c r="W1698" s="468"/>
      <c r="X1698" s="468"/>
      <c r="Y1698" s="468"/>
      <c r="Z1698" s="468"/>
      <c r="AA1698" s="468"/>
      <c r="AB1698" s="468"/>
      <c r="AC1698" s="468"/>
      <c r="AD1698" s="468"/>
      <c r="AE1698" s="468"/>
      <c r="AF1698" s="468"/>
      <c r="AG1698" s="468"/>
      <c r="AH1698" s="468"/>
      <c r="AI1698" s="468"/>
    </row>
    <row r="1699">
      <c r="A1699" s="23">
        <v>1696.0</v>
      </c>
      <c r="B1699" s="440">
        <v>46139.0</v>
      </c>
      <c r="C1699" s="26">
        <v>149.0</v>
      </c>
      <c r="D1699" s="28" t="s">
        <v>111</v>
      </c>
      <c r="E1699" s="28" t="s">
        <v>94</v>
      </c>
      <c r="F1699" s="28" t="s">
        <v>252</v>
      </c>
      <c r="G1699" s="28" t="s">
        <v>3010</v>
      </c>
      <c r="H1699" s="28" t="s">
        <v>75</v>
      </c>
      <c r="I1699" s="448" t="s">
        <v>655</v>
      </c>
      <c r="J1699" s="245" t="s">
        <v>614</v>
      </c>
      <c r="K1699" s="457" t="s">
        <v>2940</v>
      </c>
      <c r="L1699" s="28" t="s">
        <v>76</v>
      </c>
      <c r="M1699" s="43"/>
      <c r="N1699" s="33" t="s">
        <v>271</v>
      </c>
      <c r="O1699" s="36" t="s">
        <v>2251</v>
      </c>
      <c r="P1699" s="340"/>
      <c r="Q1699" s="468"/>
      <c r="R1699" s="468"/>
      <c r="S1699" s="468"/>
      <c r="T1699" s="468"/>
      <c r="U1699" s="468"/>
      <c r="V1699" s="468"/>
      <c r="W1699" s="468"/>
      <c r="X1699" s="468"/>
      <c r="Y1699" s="468"/>
      <c r="Z1699" s="468"/>
      <c r="AA1699" s="468"/>
      <c r="AB1699" s="468"/>
      <c r="AC1699" s="468"/>
      <c r="AD1699" s="468"/>
      <c r="AE1699" s="468"/>
      <c r="AF1699" s="468"/>
      <c r="AG1699" s="468"/>
      <c r="AH1699" s="468"/>
      <c r="AI1699" s="468"/>
    </row>
    <row r="1700">
      <c r="A1700" s="59">
        <v>1697.0</v>
      </c>
      <c r="B1700" s="440">
        <v>46139.0</v>
      </c>
      <c r="C1700" s="26">
        <v>149.0</v>
      </c>
      <c r="D1700" s="28" t="s">
        <v>111</v>
      </c>
      <c r="E1700" s="28" t="s">
        <v>94</v>
      </c>
      <c r="F1700" s="28" t="s">
        <v>252</v>
      </c>
      <c r="G1700" s="28" t="s">
        <v>3010</v>
      </c>
      <c r="H1700" s="28" t="s">
        <v>75</v>
      </c>
      <c r="I1700" s="448" t="s">
        <v>659</v>
      </c>
      <c r="J1700" s="245" t="s">
        <v>617</v>
      </c>
      <c r="K1700" s="457" t="s">
        <v>2940</v>
      </c>
      <c r="L1700" s="28" t="s">
        <v>76</v>
      </c>
      <c r="M1700" s="43"/>
      <c r="N1700" s="33" t="s">
        <v>271</v>
      </c>
      <c r="O1700" s="36" t="s">
        <v>2251</v>
      </c>
      <c r="P1700" s="340"/>
      <c r="Q1700" s="468"/>
      <c r="R1700" s="468"/>
      <c r="S1700" s="468"/>
      <c r="T1700" s="468"/>
      <c r="U1700" s="468"/>
      <c r="V1700" s="468"/>
      <c r="W1700" s="468"/>
      <c r="X1700" s="468"/>
      <c r="Y1700" s="468"/>
      <c r="Z1700" s="468"/>
      <c r="AA1700" s="468"/>
      <c r="AB1700" s="468"/>
      <c r="AC1700" s="468"/>
      <c r="AD1700" s="468"/>
      <c r="AE1700" s="468"/>
      <c r="AF1700" s="468"/>
      <c r="AG1700" s="468"/>
      <c r="AH1700" s="468"/>
      <c r="AI1700" s="468"/>
    </row>
    <row r="1701">
      <c r="A1701" s="23">
        <v>1698.0</v>
      </c>
      <c r="B1701" s="440">
        <v>46139.0</v>
      </c>
      <c r="C1701" s="26">
        <v>149.0</v>
      </c>
      <c r="D1701" s="28" t="s">
        <v>111</v>
      </c>
      <c r="E1701" s="28" t="s">
        <v>94</v>
      </c>
      <c r="F1701" s="28" t="s">
        <v>252</v>
      </c>
      <c r="G1701" s="28" t="s">
        <v>3010</v>
      </c>
      <c r="H1701" s="28" t="s">
        <v>75</v>
      </c>
      <c r="I1701" s="430" t="s">
        <v>2263</v>
      </c>
      <c r="J1701" s="245" t="s">
        <v>1504</v>
      </c>
      <c r="K1701" s="457" t="s">
        <v>2940</v>
      </c>
      <c r="L1701" s="28" t="s">
        <v>76</v>
      </c>
      <c r="M1701" s="43"/>
      <c r="N1701" s="33" t="s">
        <v>271</v>
      </c>
      <c r="O1701" s="36" t="s">
        <v>2251</v>
      </c>
      <c r="P1701" s="340"/>
      <c r="Q1701" s="468"/>
      <c r="R1701" s="468"/>
      <c r="S1701" s="468"/>
      <c r="T1701" s="468"/>
      <c r="U1701" s="468"/>
      <c r="V1701" s="468"/>
      <c r="W1701" s="468"/>
      <c r="X1701" s="468"/>
      <c r="Y1701" s="468"/>
      <c r="Z1701" s="468"/>
      <c r="AA1701" s="468"/>
      <c r="AB1701" s="468"/>
      <c r="AC1701" s="468"/>
      <c r="AD1701" s="468"/>
      <c r="AE1701" s="468"/>
      <c r="AF1701" s="468"/>
      <c r="AG1701" s="468"/>
      <c r="AH1701" s="468"/>
      <c r="AI1701" s="468"/>
    </row>
    <row r="1702">
      <c r="A1702" s="23">
        <v>1699.0</v>
      </c>
      <c r="B1702" s="440">
        <v>46139.0</v>
      </c>
      <c r="C1702" s="26">
        <v>149.0</v>
      </c>
      <c r="D1702" s="28" t="s">
        <v>111</v>
      </c>
      <c r="E1702" s="28" t="s">
        <v>94</v>
      </c>
      <c r="F1702" s="28" t="s">
        <v>252</v>
      </c>
      <c r="G1702" s="28" t="s">
        <v>3010</v>
      </c>
      <c r="H1702" s="28" t="s">
        <v>75</v>
      </c>
      <c r="I1702" s="430" t="s">
        <v>3050</v>
      </c>
      <c r="J1702" s="245" t="s">
        <v>3051</v>
      </c>
      <c r="K1702" s="457" t="s">
        <v>2940</v>
      </c>
      <c r="L1702" s="28" t="s">
        <v>76</v>
      </c>
      <c r="M1702" s="43"/>
      <c r="N1702" s="33" t="s">
        <v>271</v>
      </c>
      <c r="O1702" s="36" t="s">
        <v>2251</v>
      </c>
      <c r="P1702" s="340"/>
      <c r="Q1702" s="468"/>
      <c r="R1702" s="468"/>
      <c r="S1702" s="468"/>
      <c r="T1702" s="468"/>
      <c r="U1702" s="468"/>
      <c r="V1702" s="468"/>
      <c r="W1702" s="468"/>
      <c r="X1702" s="468"/>
      <c r="Y1702" s="468"/>
      <c r="Z1702" s="468"/>
      <c r="AA1702" s="468"/>
      <c r="AB1702" s="468"/>
      <c r="AC1702" s="468"/>
      <c r="AD1702" s="468"/>
      <c r="AE1702" s="468"/>
      <c r="AF1702" s="468"/>
      <c r="AG1702" s="468"/>
      <c r="AH1702" s="468"/>
      <c r="AI1702" s="468"/>
    </row>
    <row r="1703">
      <c r="A1703" s="23">
        <v>1700.0</v>
      </c>
      <c r="B1703" s="440">
        <v>46139.0</v>
      </c>
      <c r="C1703" s="26">
        <v>149.0</v>
      </c>
      <c r="D1703" s="28" t="s">
        <v>111</v>
      </c>
      <c r="E1703" s="28" t="s">
        <v>94</v>
      </c>
      <c r="F1703" s="28" t="s">
        <v>252</v>
      </c>
      <c r="G1703" s="28" t="s">
        <v>3010</v>
      </c>
      <c r="H1703" s="28" t="s">
        <v>75</v>
      </c>
      <c r="I1703" s="430" t="s">
        <v>3052</v>
      </c>
      <c r="J1703" s="245" t="s">
        <v>3053</v>
      </c>
      <c r="K1703" s="457" t="s">
        <v>2940</v>
      </c>
      <c r="L1703" s="28" t="s">
        <v>76</v>
      </c>
      <c r="M1703" s="43"/>
      <c r="N1703" s="33" t="s">
        <v>271</v>
      </c>
      <c r="O1703" s="36" t="s">
        <v>2251</v>
      </c>
      <c r="P1703" s="340"/>
      <c r="Q1703" s="468"/>
      <c r="R1703" s="468"/>
      <c r="S1703" s="468"/>
      <c r="T1703" s="468"/>
      <c r="U1703" s="468"/>
      <c r="V1703" s="468"/>
      <c r="W1703" s="468"/>
      <c r="X1703" s="468"/>
      <c r="Y1703" s="468"/>
      <c r="Z1703" s="468"/>
      <c r="AA1703" s="468"/>
      <c r="AB1703" s="468"/>
      <c r="AC1703" s="468"/>
      <c r="AD1703" s="468"/>
      <c r="AE1703" s="468"/>
      <c r="AF1703" s="468"/>
      <c r="AG1703" s="468"/>
      <c r="AH1703" s="468"/>
      <c r="AI1703" s="468"/>
    </row>
    <row r="1704">
      <c r="A1704" s="23">
        <v>1701.0</v>
      </c>
      <c r="B1704" s="440">
        <v>46139.0</v>
      </c>
      <c r="C1704" s="26">
        <v>149.0</v>
      </c>
      <c r="D1704" s="28" t="s">
        <v>111</v>
      </c>
      <c r="E1704" s="28" t="s">
        <v>94</v>
      </c>
      <c r="F1704" s="28" t="s">
        <v>252</v>
      </c>
      <c r="G1704" s="28" t="s">
        <v>3010</v>
      </c>
      <c r="H1704" s="28" t="s">
        <v>139</v>
      </c>
      <c r="I1704" s="430" t="s">
        <v>3054</v>
      </c>
      <c r="J1704" s="245" t="s">
        <v>3055</v>
      </c>
      <c r="K1704" s="457" t="s">
        <v>3056</v>
      </c>
      <c r="L1704" s="28" t="s">
        <v>50</v>
      </c>
      <c r="M1704" s="43"/>
      <c r="N1704" s="33" t="s">
        <v>271</v>
      </c>
      <c r="O1704" s="36" t="s">
        <v>2251</v>
      </c>
      <c r="P1704" s="340"/>
      <c r="Q1704" s="468"/>
      <c r="R1704" s="468"/>
      <c r="S1704" s="468"/>
      <c r="T1704" s="468"/>
      <c r="U1704" s="468"/>
      <c r="V1704" s="468"/>
      <c r="W1704" s="468"/>
      <c r="X1704" s="468"/>
      <c r="Y1704" s="468"/>
      <c r="Z1704" s="468"/>
      <c r="AA1704" s="468"/>
      <c r="AB1704" s="468"/>
      <c r="AC1704" s="468"/>
      <c r="AD1704" s="468"/>
      <c r="AE1704" s="468"/>
      <c r="AF1704" s="468"/>
      <c r="AG1704" s="468"/>
      <c r="AH1704" s="468"/>
      <c r="AI1704" s="468"/>
    </row>
    <row r="1705">
      <c r="A1705" s="59">
        <v>1702.0</v>
      </c>
      <c r="B1705" s="440">
        <v>46139.0</v>
      </c>
      <c r="C1705" s="26">
        <v>149.0</v>
      </c>
      <c r="D1705" s="28" t="s">
        <v>111</v>
      </c>
      <c r="E1705" s="28" t="s">
        <v>94</v>
      </c>
      <c r="F1705" s="28" t="s">
        <v>252</v>
      </c>
      <c r="G1705" s="28" t="s">
        <v>3010</v>
      </c>
      <c r="H1705" s="28" t="s">
        <v>139</v>
      </c>
      <c r="I1705" s="430" t="s">
        <v>3057</v>
      </c>
      <c r="J1705" s="245" t="s">
        <v>3055</v>
      </c>
      <c r="K1705" s="457" t="s">
        <v>3056</v>
      </c>
      <c r="L1705" s="28" t="s">
        <v>50</v>
      </c>
      <c r="M1705" s="43"/>
      <c r="N1705" s="33" t="s">
        <v>271</v>
      </c>
      <c r="O1705" s="36" t="s">
        <v>2251</v>
      </c>
      <c r="P1705" s="340"/>
      <c r="Q1705" s="468"/>
      <c r="R1705" s="468"/>
      <c r="S1705" s="468"/>
      <c r="T1705" s="468"/>
      <c r="U1705" s="468"/>
      <c r="V1705" s="468"/>
      <c r="W1705" s="468"/>
      <c r="X1705" s="468"/>
      <c r="Y1705" s="468"/>
      <c r="Z1705" s="468"/>
      <c r="AA1705" s="468"/>
      <c r="AB1705" s="468"/>
      <c r="AC1705" s="468"/>
      <c r="AD1705" s="468"/>
      <c r="AE1705" s="468"/>
      <c r="AF1705" s="468"/>
      <c r="AG1705" s="468"/>
      <c r="AH1705" s="468"/>
      <c r="AI1705" s="468"/>
    </row>
    <row r="1706">
      <c r="A1706" s="23">
        <v>1703.0</v>
      </c>
      <c r="B1706" s="440">
        <v>46139.0</v>
      </c>
      <c r="C1706" s="26">
        <v>149.0</v>
      </c>
      <c r="D1706" s="28" t="s">
        <v>111</v>
      </c>
      <c r="E1706" s="28" t="s">
        <v>94</v>
      </c>
      <c r="F1706" s="28" t="s">
        <v>252</v>
      </c>
      <c r="G1706" s="28" t="s">
        <v>3010</v>
      </c>
      <c r="H1706" s="28" t="s">
        <v>139</v>
      </c>
      <c r="I1706" s="430" t="s">
        <v>3058</v>
      </c>
      <c r="J1706" s="245" t="s">
        <v>2856</v>
      </c>
      <c r="K1706" s="457" t="s">
        <v>3056</v>
      </c>
      <c r="L1706" s="28" t="s">
        <v>50</v>
      </c>
      <c r="M1706" s="43"/>
      <c r="N1706" s="33" t="s">
        <v>271</v>
      </c>
      <c r="O1706" s="36" t="s">
        <v>2251</v>
      </c>
      <c r="P1706" s="340"/>
      <c r="Q1706" s="468"/>
      <c r="R1706" s="468"/>
      <c r="S1706" s="468"/>
      <c r="T1706" s="468"/>
      <c r="U1706" s="468"/>
      <c r="V1706" s="468"/>
      <c r="W1706" s="468"/>
      <c r="X1706" s="468"/>
      <c r="Y1706" s="468"/>
      <c r="Z1706" s="468"/>
      <c r="AA1706" s="468"/>
      <c r="AB1706" s="468"/>
      <c r="AC1706" s="468"/>
      <c r="AD1706" s="468"/>
      <c r="AE1706" s="468"/>
      <c r="AF1706" s="468"/>
      <c r="AG1706" s="468"/>
      <c r="AH1706" s="468"/>
      <c r="AI1706" s="468"/>
    </row>
    <row r="1707">
      <c r="A1707" s="23">
        <v>1704.0</v>
      </c>
      <c r="B1707" s="440">
        <v>46139.0</v>
      </c>
      <c r="C1707" s="26">
        <v>149.0</v>
      </c>
      <c r="D1707" s="28" t="s">
        <v>39</v>
      </c>
      <c r="E1707" s="28" t="s">
        <v>94</v>
      </c>
      <c r="F1707" s="28" t="s">
        <v>252</v>
      </c>
      <c r="G1707" s="28" t="s">
        <v>3010</v>
      </c>
      <c r="H1707" s="28" t="s">
        <v>81</v>
      </c>
      <c r="I1707" s="448" t="s">
        <v>1183</v>
      </c>
      <c r="J1707" s="170" t="s">
        <v>1184</v>
      </c>
      <c r="K1707" s="457" t="s">
        <v>2940</v>
      </c>
      <c r="L1707" s="28" t="s">
        <v>76</v>
      </c>
      <c r="M1707" s="43"/>
      <c r="N1707" s="33" t="s">
        <v>271</v>
      </c>
      <c r="O1707" s="36" t="s">
        <v>2251</v>
      </c>
      <c r="P1707" s="340"/>
      <c r="Q1707" s="468"/>
      <c r="R1707" s="468"/>
      <c r="S1707" s="468"/>
      <c r="T1707" s="468"/>
      <c r="U1707" s="468"/>
      <c r="V1707" s="468"/>
      <c r="W1707" s="468"/>
      <c r="X1707" s="468"/>
      <c r="Y1707" s="468"/>
      <c r="Z1707" s="468"/>
      <c r="AA1707" s="468"/>
      <c r="AB1707" s="468"/>
      <c r="AC1707" s="468"/>
      <c r="AD1707" s="468"/>
      <c r="AE1707" s="468"/>
      <c r="AF1707" s="468"/>
      <c r="AG1707" s="468"/>
      <c r="AH1707" s="468"/>
      <c r="AI1707" s="468"/>
    </row>
    <row r="1708">
      <c r="A1708" s="23">
        <v>1705.0</v>
      </c>
      <c r="B1708" s="440">
        <v>46139.0</v>
      </c>
      <c r="C1708" s="26">
        <v>149.0</v>
      </c>
      <c r="D1708" s="28" t="s">
        <v>111</v>
      </c>
      <c r="E1708" s="28" t="s">
        <v>94</v>
      </c>
      <c r="F1708" s="28" t="s">
        <v>252</v>
      </c>
      <c r="G1708" s="28" t="s">
        <v>3010</v>
      </c>
      <c r="H1708" s="28" t="s">
        <v>87</v>
      </c>
      <c r="I1708" s="448" t="s">
        <v>1187</v>
      </c>
      <c r="J1708" s="170" t="s">
        <v>1188</v>
      </c>
      <c r="K1708" s="457" t="s">
        <v>2940</v>
      </c>
      <c r="L1708" s="28" t="s">
        <v>50</v>
      </c>
      <c r="M1708" s="43"/>
      <c r="N1708" s="33" t="s">
        <v>271</v>
      </c>
      <c r="O1708" s="36" t="s">
        <v>2251</v>
      </c>
      <c r="P1708" s="340"/>
      <c r="Q1708" s="468"/>
      <c r="R1708" s="468"/>
      <c r="S1708" s="468"/>
      <c r="T1708" s="468"/>
      <c r="U1708" s="468"/>
      <c r="V1708" s="468"/>
      <c r="W1708" s="468"/>
      <c r="X1708" s="468"/>
      <c r="Y1708" s="468"/>
      <c r="Z1708" s="468"/>
      <c r="AA1708" s="468"/>
      <c r="AB1708" s="468"/>
      <c r="AC1708" s="468"/>
      <c r="AD1708" s="468"/>
      <c r="AE1708" s="468"/>
      <c r="AF1708" s="468"/>
      <c r="AG1708" s="468"/>
      <c r="AH1708" s="468"/>
      <c r="AI1708" s="468"/>
    </row>
    <row r="1709">
      <c r="A1709" s="23">
        <v>1706.0</v>
      </c>
      <c r="B1709" s="440">
        <v>46139.0</v>
      </c>
      <c r="C1709" s="26">
        <v>149.0</v>
      </c>
      <c r="D1709" s="28" t="s">
        <v>111</v>
      </c>
      <c r="E1709" s="28" t="s">
        <v>94</v>
      </c>
      <c r="F1709" s="28" t="s">
        <v>252</v>
      </c>
      <c r="G1709" s="28" t="s">
        <v>3010</v>
      </c>
      <c r="H1709" s="28" t="s">
        <v>81</v>
      </c>
      <c r="I1709" s="448" t="s">
        <v>1189</v>
      </c>
      <c r="J1709" s="170" t="s">
        <v>1190</v>
      </c>
      <c r="K1709" s="457" t="s">
        <v>2940</v>
      </c>
      <c r="L1709" s="28" t="s">
        <v>50</v>
      </c>
      <c r="M1709" s="43"/>
      <c r="N1709" s="33" t="s">
        <v>271</v>
      </c>
      <c r="O1709" s="36" t="s">
        <v>2251</v>
      </c>
      <c r="P1709" s="340"/>
      <c r="Q1709" s="468"/>
      <c r="R1709" s="468"/>
      <c r="S1709" s="468"/>
      <c r="T1709" s="468"/>
      <c r="U1709" s="468"/>
      <c r="V1709" s="468"/>
      <c r="W1709" s="468"/>
      <c r="X1709" s="468"/>
      <c r="Y1709" s="468"/>
      <c r="Z1709" s="468"/>
      <c r="AA1709" s="468"/>
      <c r="AB1709" s="468"/>
      <c r="AC1709" s="468"/>
      <c r="AD1709" s="468"/>
      <c r="AE1709" s="468"/>
      <c r="AF1709" s="468"/>
      <c r="AG1709" s="468"/>
      <c r="AH1709" s="468"/>
      <c r="AI1709" s="468"/>
    </row>
    <row r="1710">
      <c r="A1710" s="59">
        <v>1707.0</v>
      </c>
      <c r="B1710" s="440">
        <v>46139.0</v>
      </c>
      <c r="C1710" s="26">
        <v>149.0</v>
      </c>
      <c r="D1710" s="28" t="s">
        <v>111</v>
      </c>
      <c r="E1710" s="28" t="s">
        <v>94</v>
      </c>
      <c r="F1710" s="28" t="s">
        <v>252</v>
      </c>
      <c r="G1710" s="28" t="s">
        <v>3010</v>
      </c>
      <c r="H1710" s="28" t="s">
        <v>81</v>
      </c>
      <c r="I1710" s="430" t="s">
        <v>1191</v>
      </c>
      <c r="J1710" s="170" t="s">
        <v>1192</v>
      </c>
      <c r="K1710" s="457" t="s">
        <v>2940</v>
      </c>
      <c r="L1710" s="28" t="s">
        <v>50</v>
      </c>
      <c r="M1710" s="43"/>
      <c r="N1710" s="33" t="s">
        <v>271</v>
      </c>
      <c r="O1710" s="36" t="s">
        <v>2251</v>
      </c>
      <c r="P1710" s="340"/>
      <c r="Q1710" s="468"/>
      <c r="R1710" s="468"/>
      <c r="S1710" s="468"/>
      <c r="T1710" s="468"/>
      <c r="U1710" s="468"/>
      <c r="V1710" s="468"/>
      <c r="W1710" s="468"/>
      <c r="X1710" s="468"/>
      <c r="Y1710" s="468"/>
      <c r="Z1710" s="468"/>
      <c r="AA1710" s="468"/>
      <c r="AB1710" s="468"/>
      <c r="AC1710" s="468"/>
      <c r="AD1710" s="468"/>
      <c r="AE1710" s="468"/>
      <c r="AF1710" s="468"/>
      <c r="AG1710" s="468"/>
      <c r="AH1710" s="468"/>
      <c r="AI1710" s="468"/>
    </row>
    <row r="1711">
      <c r="A1711" s="23">
        <v>1708.0</v>
      </c>
      <c r="B1711" s="440">
        <v>46139.0</v>
      </c>
      <c r="C1711" s="26">
        <v>149.0</v>
      </c>
      <c r="D1711" s="28" t="s">
        <v>111</v>
      </c>
      <c r="E1711" s="28" t="s">
        <v>94</v>
      </c>
      <c r="F1711" s="28" t="s">
        <v>252</v>
      </c>
      <c r="G1711" s="28" t="s">
        <v>3010</v>
      </c>
      <c r="H1711" s="28" t="s">
        <v>81</v>
      </c>
      <c r="I1711" s="430" t="s">
        <v>3059</v>
      </c>
      <c r="J1711" s="170" t="s">
        <v>3060</v>
      </c>
      <c r="K1711" s="457" t="s">
        <v>2940</v>
      </c>
      <c r="L1711" s="28" t="s">
        <v>76</v>
      </c>
      <c r="M1711" s="43"/>
      <c r="N1711" s="33" t="s">
        <v>271</v>
      </c>
      <c r="O1711" s="36" t="s">
        <v>2251</v>
      </c>
      <c r="P1711" s="340"/>
      <c r="Q1711" s="468"/>
      <c r="R1711" s="468"/>
      <c r="S1711" s="468"/>
      <c r="T1711" s="468"/>
      <c r="U1711" s="468"/>
      <c r="V1711" s="468"/>
      <c r="W1711" s="468"/>
      <c r="X1711" s="468"/>
      <c r="Y1711" s="468"/>
      <c r="Z1711" s="468"/>
      <c r="AA1711" s="468"/>
      <c r="AB1711" s="468"/>
      <c r="AC1711" s="468"/>
      <c r="AD1711" s="468"/>
      <c r="AE1711" s="468"/>
      <c r="AF1711" s="468"/>
      <c r="AG1711" s="468"/>
      <c r="AH1711" s="468"/>
      <c r="AI1711" s="468"/>
    </row>
    <row r="1712">
      <c r="A1712" s="23">
        <v>1709.0</v>
      </c>
      <c r="B1712" s="440">
        <v>46139.0</v>
      </c>
      <c r="C1712" s="26">
        <v>149.0</v>
      </c>
      <c r="D1712" s="28" t="s">
        <v>111</v>
      </c>
      <c r="E1712" s="28" t="s">
        <v>94</v>
      </c>
      <c r="F1712" s="28" t="s">
        <v>252</v>
      </c>
      <c r="G1712" s="28" t="s">
        <v>3010</v>
      </c>
      <c r="H1712" s="28" t="s">
        <v>43</v>
      </c>
      <c r="I1712" s="430" t="s">
        <v>759</v>
      </c>
      <c r="J1712" s="245" t="s">
        <v>1686</v>
      </c>
      <c r="K1712" s="245" t="s">
        <v>2940</v>
      </c>
      <c r="L1712" s="28" t="s">
        <v>50</v>
      </c>
      <c r="M1712" s="43"/>
      <c r="N1712" s="33" t="s">
        <v>271</v>
      </c>
      <c r="O1712" s="36" t="s">
        <v>2251</v>
      </c>
      <c r="P1712" s="49"/>
      <c r="Q1712" s="470"/>
      <c r="R1712" s="470"/>
      <c r="S1712" s="470"/>
      <c r="T1712" s="470"/>
      <c r="U1712" s="470"/>
      <c r="V1712" s="470"/>
      <c r="W1712" s="470"/>
      <c r="X1712" s="470"/>
      <c r="Y1712" s="470"/>
      <c r="Z1712" s="470"/>
      <c r="AA1712" s="470"/>
      <c r="AB1712" s="470"/>
      <c r="AC1712" s="470"/>
      <c r="AD1712" s="470"/>
      <c r="AE1712" s="470"/>
      <c r="AF1712" s="470"/>
      <c r="AG1712" s="470"/>
      <c r="AH1712" s="470"/>
      <c r="AI1712" s="470"/>
    </row>
    <row r="1713">
      <c r="A1713" s="23">
        <v>1710.0</v>
      </c>
      <c r="B1713" s="225">
        <v>46141.0</v>
      </c>
      <c r="C1713" s="26">
        <v>150.0</v>
      </c>
      <c r="D1713" s="28" t="s">
        <v>45</v>
      </c>
      <c r="E1713" s="28" t="s">
        <v>94</v>
      </c>
      <c r="F1713" s="28" t="s">
        <v>95</v>
      </c>
      <c r="G1713" s="28" t="s">
        <v>96</v>
      </c>
      <c r="H1713" s="28" t="s">
        <v>139</v>
      </c>
      <c r="I1713" s="424" t="s">
        <v>1494</v>
      </c>
      <c r="J1713" s="36" t="s">
        <v>1495</v>
      </c>
      <c r="K1713" s="23" t="s">
        <v>2530</v>
      </c>
      <c r="L1713" s="28" t="s">
        <v>50</v>
      </c>
      <c r="M1713" s="226"/>
      <c r="N1713" s="33" t="s">
        <v>104</v>
      </c>
      <c r="O1713" s="36" t="s">
        <v>1302</v>
      </c>
      <c r="P1713" s="340"/>
      <c r="Q1713" s="468"/>
      <c r="R1713" s="468"/>
      <c r="S1713" s="468"/>
      <c r="T1713" s="468"/>
      <c r="U1713" s="468"/>
      <c r="V1713" s="468"/>
      <c r="W1713" s="468"/>
      <c r="X1713" s="468"/>
      <c r="Y1713" s="468"/>
      <c r="Z1713" s="468"/>
      <c r="AA1713" s="468"/>
      <c r="AB1713" s="468"/>
      <c r="AC1713" s="468"/>
      <c r="AD1713" s="468"/>
      <c r="AE1713" s="468"/>
      <c r="AF1713" s="468"/>
      <c r="AG1713" s="468"/>
      <c r="AH1713" s="468"/>
      <c r="AI1713" s="468"/>
    </row>
    <row r="1714">
      <c r="A1714" s="23">
        <v>1711.0</v>
      </c>
      <c r="B1714" s="225">
        <v>46141.0</v>
      </c>
      <c r="C1714" s="26">
        <v>150.0</v>
      </c>
      <c r="D1714" s="28" t="s">
        <v>45</v>
      </c>
      <c r="E1714" s="28" t="s">
        <v>94</v>
      </c>
      <c r="F1714" s="28" t="s">
        <v>95</v>
      </c>
      <c r="G1714" s="28" t="s">
        <v>96</v>
      </c>
      <c r="H1714" s="28" t="s">
        <v>87</v>
      </c>
      <c r="I1714" s="424" t="s">
        <v>3061</v>
      </c>
      <c r="J1714" s="36" t="s">
        <v>2803</v>
      </c>
      <c r="K1714" s="23" t="s">
        <v>2763</v>
      </c>
      <c r="L1714" s="28" t="s">
        <v>50</v>
      </c>
      <c r="M1714" s="226"/>
      <c r="N1714" s="33" t="s">
        <v>104</v>
      </c>
      <c r="O1714" s="36" t="s">
        <v>1302</v>
      </c>
      <c r="P1714" s="340"/>
      <c r="Q1714" s="468"/>
      <c r="R1714" s="468"/>
      <c r="S1714" s="468"/>
      <c r="T1714" s="468"/>
      <c r="U1714" s="468"/>
      <c r="V1714" s="468"/>
      <c r="W1714" s="468"/>
      <c r="X1714" s="468"/>
      <c r="Y1714" s="468"/>
      <c r="Z1714" s="468"/>
      <c r="AA1714" s="468"/>
      <c r="AB1714" s="468"/>
      <c r="AC1714" s="468"/>
      <c r="AD1714" s="468"/>
      <c r="AE1714" s="468"/>
      <c r="AF1714" s="468"/>
      <c r="AG1714" s="468"/>
      <c r="AH1714" s="468"/>
      <c r="AI1714" s="468"/>
    </row>
    <row r="1715">
      <c r="A1715" s="59">
        <v>1712.0</v>
      </c>
      <c r="B1715" s="225">
        <v>46141.0</v>
      </c>
      <c r="C1715" s="26">
        <v>150.0</v>
      </c>
      <c r="D1715" s="28" t="s">
        <v>45</v>
      </c>
      <c r="E1715" s="28" t="s">
        <v>94</v>
      </c>
      <c r="F1715" s="28" t="s">
        <v>95</v>
      </c>
      <c r="G1715" s="28" t="s">
        <v>96</v>
      </c>
      <c r="H1715" s="28" t="s">
        <v>75</v>
      </c>
      <c r="I1715" s="424" t="s">
        <v>3062</v>
      </c>
      <c r="J1715" s="36" t="s">
        <v>3063</v>
      </c>
      <c r="K1715" s="23" t="s">
        <v>2530</v>
      </c>
      <c r="L1715" s="28" t="s">
        <v>50</v>
      </c>
      <c r="M1715" s="226"/>
      <c r="N1715" s="33" t="s">
        <v>104</v>
      </c>
      <c r="O1715" s="36" t="s">
        <v>1302</v>
      </c>
      <c r="P1715" s="340"/>
      <c r="Q1715" s="468"/>
      <c r="R1715" s="468"/>
      <c r="S1715" s="468"/>
      <c r="T1715" s="468"/>
      <c r="U1715" s="468"/>
      <c r="V1715" s="468"/>
      <c r="W1715" s="468"/>
      <c r="X1715" s="468"/>
      <c r="Y1715" s="468"/>
      <c r="Z1715" s="468"/>
      <c r="AA1715" s="468"/>
      <c r="AB1715" s="468"/>
      <c r="AC1715" s="468"/>
      <c r="AD1715" s="468"/>
      <c r="AE1715" s="468"/>
      <c r="AF1715" s="468"/>
      <c r="AG1715" s="468"/>
      <c r="AH1715" s="468"/>
      <c r="AI1715" s="468"/>
    </row>
    <row r="1716">
      <c r="A1716" s="23">
        <v>1713.0</v>
      </c>
      <c r="B1716" s="225">
        <v>46141.0</v>
      </c>
      <c r="C1716" s="26">
        <v>150.0</v>
      </c>
      <c r="D1716" s="28" t="s">
        <v>45</v>
      </c>
      <c r="E1716" s="28" t="s">
        <v>94</v>
      </c>
      <c r="F1716" s="28" t="s">
        <v>95</v>
      </c>
      <c r="G1716" s="28" t="s">
        <v>96</v>
      </c>
      <c r="H1716" s="28" t="s">
        <v>75</v>
      </c>
      <c r="I1716" s="424" t="s">
        <v>1488</v>
      </c>
      <c r="J1716" s="36" t="s">
        <v>1257</v>
      </c>
      <c r="K1716" s="23" t="s">
        <v>2530</v>
      </c>
      <c r="L1716" s="28" t="s">
        <v>50</v>
      </c>
      <c r="M1716" s="226"/>
      <c r="N1716" s="33" t="s">
        <v>104</v>
      </c>
      <c r="O1716" s="36" t="s">
        <v>1302</v>
      </c>
      <c r="P1716" s="340"/>
      <c r="Q1716" s="468"/>
      <c r="R1716" s="468"/>
      <c r="S1716" s="468"/>
      <c r="T1716" s="468"/>
      <c r="U1716" s="468"/>
      <c r="V1716" s="468"/>
      <c r="W1716" s="468"/>
      <c r="X1716" s="468"/>
      <c r="Y1716" s="468"/>
      <c r="Z1716" s="468"/>
      <c r="AA1716" s="468"/>
      <c r="AB1716" s="468"/>
      <c r="AC1716" s="468"/>
      <c r="AD1716" s="468"/>
      <c r="AE1716" s="468"/>
      <c r="AF1716" s="468"/>
      <c r="AG1716" s="468"/>
      <c r="AH1716" s="468"/>
      <c r="AI1716" s="468"/>
    </row>
    <row r="1717">
      <c r="A1717" s="23">
        <v>1714.0</v>
      </c>
      <c r="B1717" s="225">
        <v>46141.0</v>
      </c>
      <c r="C1717" s="26">
        <v>150.0</v>
      </c>
      <c r="D1717" s="28" t="s">
        <v>45</v>
      </c>
      <c r="E1717" s="28" t="s">
        <v>94</v>
      </c>
      <c r="F1717" s="28" t="s">
        <v>95</v>
      </c>
      <c r="G1717" s="28" t="s">
        <v>96</v>
      </c>
      <c r="H1717" s="28" t="s">
        <v>81</v>
      </c>
      <c r="I1717" s="424" t="s">
        <v>165</v>
      </c>
      <c r="J1717" s="36" t="s">
        <v>166</v>
      </c>
      <c r="K1717" s="23" t="s">
        <v>3064</v>
      </c>
      <c r="L1717" s="28" t="s">
        <v>50</v>
      </c>
      <c r="M1717" s="226"/>
      <c r="N1717" s="33" t="s">
        <v>104</v>
      </c>
      <c r="O1717" s="36" t="s">
        <v>1302</v>
      </c>
      <c r="P1717" s="340"/>
      <c r="Q1717" s="468"/>
      <c r="R1717" s="468"/>
      <c r="S1717" s="468"/>
      <c r="T1717" s="468"/>
      <c r="U1717" s="468"/>
      <c r="V1717" s="468"/>
      <c r="W1717" s="468"/>
      <c r="X1717" s="468"/>
      <c r="Y1717" s="468"/>
      <c r="Z1717" s="468"/>
      <c r="AA1717" s="468"/>
      <c r="AB1717" s="468"/>
      <c r="AC1717" s="468"/>
      <c r="AD1717" s="468"/>
      <c r="AE1717" s="468"/>
      <c r="AF1717" s="468"/>
      <c r="AG1717" s="468"/>
      <c r="AH1717" s="468"/>
      <c r="AI1717" s="468"/>
    </row>
    <row r="1718">
      <c r="A1718" s="23">
        <v>1715.0</v>
      </c>
      <c r="B1718" s="225">
        <v>46141.0</v>
      </c>
      <c r="C1718" s="26">
        <v>150.0</v>
      </c>
      <c r="D1718" s="28" t="s">
        <v>45</v>
      </c>
      <c r="E1718" s="28" t="s">
        <v>94</v>
      </c>
      <c r="F1718" s="28" t="s">
        <v>95</v>
      </c>
      <c r="G1718" s="28" t="s">
        <v>96</v>
      </c>
      <c r="H1718" s="28" t="s">
        <v>87</v>
      </c>
      <c r="I1718" s="424" t="s">
        <v>3065</v>
      </c>
      <c r="J1718" s="36" t="s">
        <v>3066</v>
      </c>
      <c r="K1718" s="23" t="s">
        <v>2530</v>
      </c>
      <c r="L1718" s="28" t="s">
        <v>50</v>
      </c>
      <c r="M1718" s="226"/>
      <c r="N1718" s="33" t="s">
        <v>104</v>
      </c>
      <c r="O1718" s="36" t="s">
        <v>1302</v>
      </c>
      <c r="P1718" s="340"/>
      <c r="Q1718" s="468"/>
      <c r="R1718" s="468"/>
      <c r="S1718" s="468"/>
      <c r="T1718" s="468"/>
      <c r="U1718" s="468"/>
      <c r="V1718" s="468"/>
      <c r="W1718" s="468"/>
      <c r="X1718" s="468"/>
      <c r="Y1718" s="468"/>
      <c r="Z1718" s="468"/>
      <c r="AA1718" s="468"/>
      <c r="AB1718" s="468"/>
      <c r="AC1718" s="468"/>
      <c r="AD1718" s="468"/>
      <c r="AE1718" s="468"/>
      <c r="AF1718" s="468"/>
      <c r="AG1718" s="468"/>
      <c r="AH1718" s="468"/>
      <c r="AI1718" s="468"/>
    </row>
    <row r="1719">
      <c r="A1719" s="23">
        <v>1716.0</v>
      </c>
      <c r="B1719" s="225">
        <v>46141.0</v>
      </c>
      <c r="C1719" s="26">
        <v>150.0</v>
      </c>
      <c r="D1719" s="28" t="s">
        <v>45</v>
      </c>
      <c r="E1719" s="28" t="s">
        <v>94</v>
      </c>
      <c r="F1719" s="28" t="s">
        <v>95</v>
      </c>
      <c r="G1719" s="28" t="s">
        <v>96</v>
      </c>
      <c r="H1719" s="28" t="s">
        <v>81</v>
      </c>
      <c r="I1719" s="424" t="s">
        <v>3067</v>
      </c>
      <c r="J1719" s="36" t="s">
        <v>822</v>
      </c>
      <c r="K1719" s="23" t="s">
        <v>2800</v>
      </c>
      <c r="L1719" s="28" t="s">
        <v>50</v>
      </c>
      <c r="M1719" s="226"/>
      <c r="N1719" s="33" t="s">
        <v>104</v>
      </c>
      <c r="O1719" s="36" t="s">
        <v>1302</v>
      </c>
      <c r="P1719" s="340"/>
      <c r="Q1719" s="468"/>
      <c r="R1719" s="468"/>
      <c r="S1719" s="468"/>
      <c r="T1719" s="468"/>
      <c r="U1719" s="468"/>
      <c r="V1719" s="468"/>
      <c r="W1719" s="468"/>
      <c r="X1719" s="468"/>
      <c r="Y1719" s="468"/>
      <c r="Z1719" s="468"/>
      <c r="AA1719" s="468"/>
      <c r="AB1719" s="468"/>
      <c r="AC1719" s="468"/>
      <c r="AD1719" s="468"/>
      <c r="AE1719" s="468"/>
      <c r="AF1719" s="468"/>
      <c r="AG1719" s="468"/>
      <c r="AH1719" s="468"/>
      <c r="AI1719" s="468"/>
    </row>
    <row r="1720">
      <c r="A1720" s="59">
        <v>1717.0</v>
      </c>
      <c r="B1720" s="225">
        <v>46141.0</v>
      </c>
      <c r="C1720" s="26">
        <v>150.0</v>
      </c>
      <c r="D1720" s="28" t="s">
        <v>45</v>
      </c>
      <c r="E1720" s="28" t="s">
        <v>94</v>
      </c>
      <c r="F1720" s="28" t="s">
        <v>95</v>
      </c>
      <c r="G1720" s="28" t="s">
        <v>96</v>
      </c>
      <c r="H1720" s="28" t="s">
        <v>81</v>
      </c>
      <c r="I1720" s="424" t="s">
        <v>3068</v>
      </c>
      <c r="J1720" s="36" t="s">
        <v>166</v>
      </c>
      <c r="K1720" s="23" t="s">
        <v>3064</v>
      </c>
      <c r="L1720" s="28" t="s">
        <v>50</v>
      </c>
      <c r="M1720" s="226"/>
      <c r="N1720" s="33" t="s">
        <v>104</v>
      </c>
      <c r="O1720" s="36" t="s">
        <v>1302</v>
      </c>
      <c r="P1720" s="340"/>
      <c r="Q1720" s="468"/>
      <c r="R1720" s="468"/>
      <c r="S1720" s="468"/>
      <c r="T1720" s="468"/>
      <c r="U1720" s="468"/>
      <c r="V1720" s="468"/>
      <c r="W1720" s="468"/>
      <c r="X1720" s="468"/>
      <c r="Y1720" s="468"/>
      <c r="Z1720" s="468"/>
      <c r="AA1720" s="468"/>
      <c r="AB1720" s="468"/>
      <c r="AC1720" s="468"/>
      <c r="AD1720" s="468"/>
      <c r="AE1720" s="468"/>
      <c r="AF1720" s="468"/>
      <c r="AG1720" s="468"/>
      <c r="AH1720" s="468"/>
      <c r="AI1720" s="468"/>
    </row>
    <row r="1721">
      <c r="A1721" s="23">
        <v>1718.0</v>
      </c>
      <c r="B1721" s="225">
        <v>46141.0</v>
      </c>
      <c r="C1721" s="26">
        <v>150.0</v>
      </c>
      <c r="D1721" s="28" t="s">
        <v>45</v>
      </c>
      <c r="E1721" s="28" t="s">
        <v>94</v>
      </c>
      <c r="F1721" s="28" t="s">
        <v>95</v>
      </c>
      <c r="G1721" s="28" t="s">
        <v>96</v>
      </c>
      <c r="H1721" s="28" t="s">
        <v>207</v>
      </c>
      <c r="I1721" s="424" t="s">
        <v>3069</v>
      </c>
      <c r="J1721" s="36" t="s">
        <v>1095</v>
      </c>
      <c r="K1721" s="23" t="s">
        <v>2763</v>
      </c>
      <c r="L1721" s="28" t="s">
        <v>50</v>
      </c>
      <c r="M1721" s="226"/>
      <c r="N1721" s="33" t="s">
        <v>104</v>
      </c>
      <c r="O1721" s="36" t="s">
        <v>1302</v>
      </c>
      <c r="P1721" s="340"/>
      <c r="Q1721" s="468"/>
      <c r="R1721" s="468"/>
      <c r="S1721" s="468"/>
      <c r="T1721" s="468"/>
      <c r="U1721" s="468"/>
      <c r="V1721" s="468"/>
      <c r="W1721" s="468"/>
      <c r="X1721" s="468"/>
      <c r="Y1721" s="468"/>
      <c r="Z1721" s="468"/>
      <c r="AA1721" s="468"/>
      <c r="AB1721" s="468"/>
      <c r="AC1721" s="468"/>
      <c r="AD1721" s="468"/>
      <c r="AE1721" s="468"/>
      <c r="AF1721" s="468"/>
      <c r="AG1721" s="468"/>
      <c r="AH1721" s="468"/>
      <c r="AI1721" s="468"/>
    </row>
    <row r="1722">
      <c r="A1722" s="23">
        <v>1719.0</v>
      </c>
      <c r="B1722" s="225">
        <v>46141.0</v>
      </c>
      <c r="C1722" s="26">
        <v>150.0</v>
      </c>
      <c r="D1722" s="28" t="s">
        <v>45</v>
      </c>
      <c r="E1722" s="28" t="s">
        <v>94</v>
      </c>
      <c r="F1722" s="28" t="s">
        <v>95</v>
      </c>
      <c r="G1722" s="28" t="s">
        <v>96</v>
      </c>
      <c r="H1722" s="28" t="s">
        <v>98</v>
      </c>
      <c r="I1722" s="424" t="s">
        <v>174</v>
      </c>
      <c r="J1722" s="36" t="s">
        <v>175</v>
      </c>
      <c r="K1722" s="23" t="s">
        <v>3070</v>
      </c>
      <c r="L1722" s="28" t="s">
        <v>76</v>
      </c>
      <c r="M1722" s="226"/>
      <c r="N1722" s="33" t="s">
        <v>104</v>
      </c>
      <c r="O1722" s="36" t="s">
        <v>1302</v>
      </c>
      <c r="P1722" s="340"/>
      <c r="Q1722" s="468"/>
      <c r="R1722" s="468"/>
      <c r="S1722" s="468"/>
      <c r="T1722" s="468"/>
      <c r="U1722" s="468"/>
      <c r="V1722" s="468"/>
      <c r="W1722" s="468"/>
      <c r="X1722" s="468"/>
      <c r="Y1722" s="468"/>
      <c r="Z1722" s="468"/>
      <c r="AA1722" s="468"/>
      <c r="AB1722" s="468"/>
      <c r="AC1722" s="468"/>
      <c r="AD1722" s="468"/>
      <c r="AE1722" s="468"/>
      <c r="AF1722" s="468"/>
      <c r="AG1722" s="468"/>
      <c r="AH1722" s="468"/>
      <c r="AI1722" s="468"/>
    </row>
    <row r="1723">
      <c r="A1723" s="23">
        <v>1720.0</v>
      </c>
      <c r="B1723" s="225">
        <v>46141.0</v>
      </c>
      <c r="C1723" s="26">
        <v>150.0</v>
      </c>
      <c r="D1723" s="28" t="s">
        <v>45</v>
      </c>
      <c r="E1723" s="28" t="s">
        <v>94</v>
      </c>
      <c r="F1723" s="28" t="s">
        <v>95</v>
      </c>
      <c r="G1723" s="28" t="s">
        <v>96</v>
      </c>
      <c r="H1723" s="28" t="s">
        <v>194</v>
      </c>
      <c r="I1723" s="424" t="s">
        <v>3071</v>
      </c>
      <c r="J1723" s="36" t="s">
        <v>1933</v>
      </c>
      <c r="K1723" s="23" t="s">
        <v>3064</v>
      </c>
      <c r="L1723" s="28" t="s">
        <v>50</v>
      </c>
      <c r="M1723" s="226"/>
      <c r="N1723" s="33" t="s">
        <v>104</v>
      </c>
      <c r="O1723" s="36" t="s">
        <v>1302</v>
      </c>
      <c r="P1723" s="340"/>
      <c r="Q1723" s="468"/>
      <c r="R1723" s="468"/>
      <c r="S1723" s="468"/>
      <c r="T1723" s="468"/>
      <c r="U1723" s="468"/>
      <c r="V1723" s="468"/>
      <c r="W1723" s="468"/>
      <c r="X1723" s="468"/>
      <c r="Y1723" s="468"/>
      <c r="Z1723" s="468"/>
      <c r="AA1723" s="468"/>
      <c r="AB1723" s="468"/>
      <c r="AC1723" s="468"/>
      <c r="AD1723" s="468"/>
      <c r="AE1723" s="468"/>
      <c r="AF1723" s="468"/>
      <c r="AG1723" s="468"/>
      <c r="AH1723" s="468"/>
      <c r="AI1723" s="468"/>
    </row>
    <row r="1724">
      <c r="A1724" s="23">
        <v>1721.0</v>
      </c>
      <c r="B1724" s="225">
        <v>46141.0</v>
      </c>
      <c r="C1724" s="26">
        <v>150.0</v>
      </c>
      <c r="D1724" s="28" t="s">
        <v>45</v>
      </c>
      <c r="E1724" s="28" t="s">
        <v>94</v>
      </c>
      <c r="F1724" s="28" t="s">
        <v>95</v>
      </c>
      <c r="G1724" s="28" t="s">
        <v>96</v>
      </c>
      <c r="H1724" s="28" t="s">
        <v>87</v>
      </c>
      <c r="I1724" s="424" t="s">
        <v>3072</v>
      </c>
      <c r="J1724" s="36" t="s">
        <v>2026</v>
      </c>
      <c r="K1724" s="23" t="s">
        <v>3070</v>
      </c>
      <c r="L1724" s="28" t="s">
        <v>50</v>
      </c>
      <c r="M1724" s="226"/>
      <c r="N1724" s="33" t="s">
        <v>104</v>
      </c>
      <c r="O1724" s="36" t="s">
        <v>1302</v>
      </c>
      <c r="P1724" s="340"/>
      <c r="Q1724" s="468"/>
      <c r="R1724" s="468"/>
      <c r="S1724" s="468"/>
      <c r="T1724" s="468"/>
      <c r="U1724" s="468"/>
      <c r="V1724" s="468"/>
      <c r="W1724" s="468"/>
      <c r="X1724" s="468"/>
      <c r="Y1724" s="468"/>
      <c r="Z1724" s="468"/>
      <c r="AA1724" s="468"/>
      <c r="AB1724" s="468"/>
      <c r="AC1724" s="468"/>
      <c r="AD1724" s="468"/>
      <c r="AE1724" s="468"/>
      <c r="AF1724" s="468"/>
      <c r="AG1724" s="468"/>
      <c r="AH1724" s="468"/>
      <c r="AI1724" s="468"/>
    </row>
    <row r="1725">
      <c r="A1725" s="59">
        <v>1722.0</v>
      </c>
      <c r="B1725" s="225">
        <v>46141.0</v>
      </c>
      <c r="C1725" s="26">
        <v>150.0</v>
      </c>
      <c r="D1725" s="28" t="s">
        <v>45</v>
      </c>
      <c r="E1725" s="28" t="s">
        <v>94</v>
      </c>
      <c r="F1725" s="28" t="s">
        <v>95</v>
      </c>
      <c r="G1725" s="28" t="s">
        <v>96</v>
      </c>
      <c r="H1725" s="28" t="s">
        <v>81</v>
      </c>
      <c r="I1725" s="424" t="s">
        <v>3073</v>
      </c>
      <c r="J1725" s="36" t="s">
        <v>822</v>
      </c>
      <c r="K1725" s="23" t="s">
        <v>2800</v>
      </c>
      <c r="L1725" s="28" t="s">
        <v>50</v>
      </c>
      <c r="M1725" s="226"/>
      <c r="N1725" s="33" t="s">
        <v>104</v>
      </c>
      <c r="O1725" s="36" t="s">
        <v>1302</v>
      </c>
      <c r="P1725" s="340"/>
      <c r="Q1725" s="468"/>
      <c r="R1725" s="468"/>
      <c r="S1725" s="468"/>
      <c r="T1725" s="468"/>
      <c r="U1725" s="468"/>
      <c r="V1725" s="468"/>
      <c r="W1725" s="468"/>
      <c r="X1725" s="468"/>
      <c r="Y1725" s="468"/>
      <c r="Z1725" s="468"/>
      <c r="AA1725" s="468"/>
      <c r="AB1725" s="468"/>
      <c r="AC1725" s="468"/>
      <c r="AD1725" s="468"/>
      <c r="AE1725" s="468"/>
      <c r="AF1725" s="468"/>
      <c r="AG1725" s="468"/>
      <c r="AH1725" s="468"/>
      <c r="AI1725" s="468"/>
    </row>
    <row r="1726">
      <c r="A1726" s="23">
        <v>1723.0</v>
      </c>
      <c r="B1726" s="225">
        <v>46141.0</v>
      </c>
      <c r="C1726" s="26">
        <v>150.0</v>
      </c>
      <c r="D1726" s="28" t="s">
        <v>45</v>
      </c>
      <c r="E1726" s="28" t="s">
        <v>94</v>
      </c>
      <c r="F1726" s="28" t="s">
        <v>95</v>
      </c>
      <c r="G1726" s="28" t="s">
        <v>96</v>
      </c>
      <c r="H1726" s="28" t="s">
        <v>207</v>
      </c>
      <c r="I1726" s="424" t="s">
        <v>1481</v>
      </c>
      <c r="J1726" s="36" t="s">
        <v>1482</v>
      </c>
      <c r="K1726" s="23" t="s">
        <v>3070</v>
      </c>
      <c r="L1726" s="28" t="s">
        <v>50</v>
      </c>
      <c r="M1726" s="226"/>
      <c r="N1726" s="33" t="s">
        <v>104</v>
      </c>
      <c r="O1726" s="36" t="s">
        <v>1302</v>
      </c>
      <c r="P1726" s="340"/>
      <c r="Q1726" s="468"/>
      <c r="R1726" s="468"/>
      <c r="S1726" s="468"/>
      <c r="T1726" s="468"/>
      <c r="U1726" s="468"/>
      <c r="V1726" s="468"/>
      <c r="W1726" s="468"/>
      <c r="X1726" s="468"/>
      <c r="Y1726" s="468"/>
      <c r="Z1726" s="468"/>
      <c r="AA1726" s="468"/>
      <c r="AB1726" s="468"/>
      <c r="AC1726" s="468"/>
      <c r="AD1726" s="468"/>
      <c r="AE1726" s="468"/>
      <c r="AF1726" s="468"/>
      <c r="AG1726" s="468"/>
      <c r="AH1726" s="468"/>
      <c r="AI1726" s="468"/>
    </row>
    <row r="1727">
      <c r="A1727" s="23">
        <v>1724.0</v>
      </c>
      <c r="B1727" s="225">
        <v>46141.0</v>
      </c>
      <c r="C1727" s="26">
        <v>150.0</v>
      </c>
      <c r="D1727" s="28" t="s">
        <v>45</v>
      </c>
      <c r="E1727" s="28" t="s">
        <v>94</v>
      </c>
      <c r="F1727" s="28" t="s">
        <v>95</v>
      </c>
      <c r="G1727" s="28" t="s">
        <v>96</v>
      </c>
      <c r="H1727" s="28" t="s">
        <v>194</v>
      </c>
      <c r="I1727" s="424" t="s">
        <v>3074</v>
      </c>
      <c r="J1727" s="36" t="s">
        <v>2824</v>
      </c>
      <c r="K1727" s="23" t="s">
        <v>2772</v>
      </c>
      <c r="L1727" s="28" t="s">
        <v>50</v>
      </c>
      <c r="M1727" s="226"/>
      <c r="N1727" s="33" t="s">
        <v>104</v>
      </c>
      <c r="O1727" s="36" t="s">
        <v>1302</v>
      </c>
      <c r="P1727" s="340"/>
      <c r="Q1727" s="468"/>
      <c r="R1727" s="468"/>
      <c r="S1727" s="468"/>
      <c r="T1727" s="468"/>
      <c r="U1727" s="468"/>
      <c r="V1727" s="468"/>
      <c r="W1727" s="468"/>
      <c r="X1727" s="468"/>
      <c r="Y1727" s="468"/>
      <c r="Z1727" s="468"/>
      <c r="AA1727" s="468"/>
      <c r="AB1727" s="468"/>
      <c r="AC1727" s="468"/>
      <c r="AD1727" s="468"/>
      <c r="AE1727" s="468"/>
      <c r="AF1727" s="468"/>
      <c r="AG1727" s="468"/>
      <c r="AH1727" s="468"/>
      <c r="AI1727" s="468"/>
    </row>
    <row r="1728">
      <c r="A1728" s="23">
        <v>1725.0</v>
      </c>
      <c r="B1728" s="225">
        <v>46141.0</v>
      </c>
      <c r="C1728" s="26">
        <v>150.0</v>
      </c>
      <c r="D1728" s="28" t="s">
        <v>45</v>
      </c>
      <c r="E1728" s="28" t="s">
        <v>94</v>
      </c>
      <c r="F1728" s="28" t="s">
        <v>95</v>
      </c>
      <c r="G1728" s="28" t="s">
        <v>96</v>
      </c>
      <c r="H1728" s="28" t="s">
        <v>194</v>
      </c>
      <c r="I1728" s="424" t="s">
        <v>3075</v>
      </c>
      <c r="J1728" s="36" t="s">
        <v>2824</v>
      </c>
      <c r="K1728" s="23" t="s">
        <v>2772</v>
      </c>
      <c r="L1728" s="28" t="s">
        <v>50</v>
      </c>
      <c r="M1728" s="226"/>
      <c r="N1728" s="33" t="s">
        <v>104</v>
      </c>
      <c r="O1728" s="36" t="s">
        <v>1302</v>
      </c>
      <c r="P1728" s="340"/>
      <c r="Q1728" s="468"/>
      <c r="R1728" s="468"/>
      <c r="S1728" s="468"/>
      <c r="T1728" s="468"/>
      <c r="U1728" s="468"/>
      <c r="V1728" s="468"/>
      <c r="W1728" s="468"/>
      <c r="X1728" s="468"/>
      <c r="Y1728" s="468"/>
      <c r="Z1728" s="468"/>
      <c r="AA1728" s="468"/>
      <c r="AB1728" s="468"/>
      <c r="AC1728" s="468"/>
      <c r="AD1728" s="468"/>
      <c r="AE1728" s="468"/>
      <c r="AF1728" s="468"/>
      <c r="AG1728" s="468"/>
      <c r="AH1728" s="468"/>
      <c r="AI1728" s="468"/>
    </row>
    <row r="1729">
      <c r="A1729" s="23">
        <v>1726.0</v>
      </c>
      <c r="B1729" s="225">
        <v>46141.0</v>
      </c>
      <c r="C1729" s="26">
        <v>150.0</v>
      </c>
      <c r="D1729" s="28" t="s">
        <v>45</v>
      </c>
      <c r="E1729" s="28" t="s">
        <v>94</v>
      </c>
      <c r="F1729" s="28" t="s">
        <v>95</v>
      </c>
      <c r="G1729" s="28" t="s">
        <v>96</v>
      </c>
      <c r="H1729" s="28" t="s">
        <v>194</v>
      </c>
      <c r="I1729" s="424" t="s">
        <v>3076</v>
      </c>
      <c r="J1729" s="36" t="s">
        <v>3077</v>
      </c>
      <c r="K1729" s="23" t="s">
        <v>2772</v>
      </c>
      <c r="L1729" s="28" t="s">
        <v>50</v>
      </c>
      <c r="M1729" s="226"/>
      <c r="N1729" s="33" t="s">
        <v>104</v>
      </c>
      <c r="O1729" s="36" t="s">
        <v>1302</v>
      </c>
      <c r="P1729" s="340"/>
      <c r="Q1729" s="468"/>
      <c r="R1729" s="468"/>
      <c r="S1729" s="468"/>
      <c r="T1729" s="468"/>
      <c r="U1729" s="468"/>
      <c r="V1729" s="468"/>
      <c r="W1729" s="468"/>
      <c r="X1729" s="468"/>
      <c r="Y1729" s="468"/>
      <c r="Z1729" s="468"/>
      <c r="AA1729" s="468"/>
      <c r="AB1729" s="468"/>
      <c r="AC1729" s="468"/>
      <c r="AD1729" s="468"/>
      <c r="AE1729" s="468"/>
      <c r="AF1729" s="468"/>
      <c r="AG1729" s="468"/>
      <c r="AH1729" s="468"/>
      <c r="AI1729" s="468"/>
    </row>
    <row r="1730">
      <c r="A1730" s="59">
        <v>1727.0</v>
      </c>
      <c r="B1730" s="225">
        <v>46141.0</v>
      </c>
      <c r="C1730" s="26">
        <v>150.0</v>
      </c>
      <c r="D1730" s="28" t="s">
        <v>45</v>
      </c>
      <c r="E1730" s="28" t="s">
        <v>94</v>
      </c>
      <c r="F1730" s="28" t="s">
        <v>95</v>
      </c>
      <c r="G1730" s="28" t="s">
        <v>96</v>
      </c>
      <c r="H1730" s="28" t="s">
        <v>194</v>
      </c>
      <c r="I1730" s="424" t="s">
        <v>3078</v>
      </c>
      <c r="J1730" s="36" t="s">
        <v>2786</v>
      </c>
      <c r="K1730" s="23" t="s">
        <v>2800</v>
      </c>
      <c r="L1730" s="28" t="s">
        <v>50</v>
      </c>
      <c r="M1730" s="226"/>
      <c r="N1730" s="33" t="s">
        <v>104</v>
      </c>
      <c r="O1730" s="36" t="s">
        <v>1302</v>
      </c>
      <c r="P1730" s="340"/>
      <c r="Q1730" s="468"/>
      <c r="R1730" s="468"/>
      <c r="S1730" s="468"/>
      <c r="T1730" s="468"/>
      <c r="U1730" s="468"/>
      <c r="V1730" s="468"/>
      <c r="W1730" s="468"/>
      <c r="X1730" s="468"/>
      <c r="Y1730" s="468"/>
      <c r="Z1730" s="468"/>
      <c r="AA1730" s="468"/>
      <c r="AB1730" s="468"/>
      <c r="AC1730" s="468"/>
      <c r="AD1730" s="468"/>
      <c r="AE1730" s="468"/>
      <c r="AF1730" s="468"/>
      <c r="AG1730" s="468"/>
      <c r="AH1730" s="468"/>
      <c r="AI1730" s="468"/>
    </row>
    <row r="1731">
      <c r="A1731" s="23">
        <v>1728.0</v>
      </c>
      <c r="B1731" s="225">
        <v>46141.0</v>
      </c>
      <c r="C1731" s="26">
        <v>150.0</v>
      </c>
      <c r="D1731" s="28" t="s">
        <v>45</v>
      </c>
      <c r="E1731" s="28" t="s">
        <v>94</v>
      </c>
      <c r="F1731" s="28" t="s">
        <v>95</v>
      </c>
      <c r="G1731" s="28" t="s">
        <v>96</v>
      </c>
      <c r="H1731" s="28" t="s">
        <v>75</v>
      </c>
      <c r="I1731" s="424" t="s">
        <v>3079</v>
      </c>
      <c r="J1731" s="36" t="s">
        <v>3080</v>
      </c>
      <c r="K1731" s="23" t="s">
        <v>2800</v>
      </c>
      <c r="L1731" s="28" t="s">
        <v>76</v>
      </c>
      <c r="M1731" s="264" t="s">
        <v>3081</v>
      </c>
      <c r="N1731" s="33" t="s">
        <v>104</v>
      </c>
      <c r="O1731" s="36" t="s">
        <v>1302</v>
      </c>
      <c r="P1731" s="340"/>
      <c r="Q1731" s="468"/>
      <c r="R1731" s="468"/>
      <c r="S1731" s="468"/>
      <c r="T1731" s="468"/>
      <c r="U1731" s="468"/>
      <c r="V1731" s="468"/>
      <c r="W1731" s="468"/>
      <c r="X1731" s="468"/>
      <c r="Y1731" s="468"/>
      <c r="Z1731" s="468"/>
      <c r="AA1731" s="468"/>
      <c r="AB1731" s="468"/>
      <c r="AC1731" s="468"/>
      <c r="AD1731" s="468"/>
      <c r="AE1731" s="468"/>
      <c r="AF1731" s="468"/>
      <c r="AG1731" s="468"/>
      <c r="AH1731" s="468"/>
      <c r="AI1731" s="468"/>
    </row>
    <row r="1732">
      <c r="A1732" s="23">
        <v>1729.0</v>
      </c>
      <c r="B1732" s="225">
        <v>46141.0</v>
      </c>
      <c r="C1732" s="26">
        <v>151.0</v>
      </c>
      <c r="D1732" s="28" t="s">
        <v>111</v>
      </c>
      <c r="E1732" s="28" t="s">
        <v>94</v>
      </c>
      <c r="F1732" s="28" t="s">
        <v>95</v>
      </c>
      <c r="G1732" s="28" t="s">
        <v>96</v>
      </c>
      <c r="H1732" s="28" t="s">
        <v>139</v>
      </c>
      <c r="I1732" s="424" t="s">
        <v>3082</v>
      </c>
      <c r="J1732" s="36" t="s">
        <v>2796</v>
      </c>
      <c r="K1732" s="23" t="s">
        <v>2530</v>
      </c>
      <c r="L1732" s="28" t="s">
        <v>50</v>
      </c>
      <c r="M1732" s="226"/>
      <c r="N1732" s="33" t="s">
        <v>104</v>
      </c>
      <c r="O1732" s="36" t="s">
        <v>2251</v>
      </c>
      <c r="P1732" s="340"/>
      <c r="Q1732" s="468"/>
      <c r="R1732" s="468"/>
      <c r="S1732" s="468"/>
      <c r="T1732" s="468"/>
      <c r="U1732" s="468"/>
      <c r="V1732" s="468"/>
      <c r="W1732" s="468"/>
      <c r="X1732" s="468"/>
      <c r="Y1732" s="468"/>
      <c r="Z1732" s="468"/>
      <c r="AA1732" s="468"/>
      <c r="AB1732" s="468"/>
      <c r="AC1732" s="468"/>
      <c r="AD1732" s="468"/>
      <c r="AE1732" s="468"/>
      <c r="AF1732" s="468"/>
      <c r="AG1732" s="468"/>
      <c r="AH1732" s="468"/>
      <c r="AI1732" s="468"/>
    </row>
    <row r="1733">
      <c r="A1733" s="23">
        <v>1730.0</v>
      </c>
      <c r="B1733" s="225">
        <v>46141.0</v>
      </c>
      <c r="C1733" s="26">
        <v>151.0</v>
      </c>
      <c r="D1733" s="28" t="s">
        <v>111</v>
      </c>
      <c r="E1733" s="28" t="s">
        <v>94</v>
      </c>
      <c r="F1733" s="28" t="s">
        <v>95</v>
      </c>
      <c r="G1733" s="28" t="s">
        <v>96</v>
      </c>
      <c r="H1733" s="28" t="s">
        <v>87</v>
      </c>
      <c r="I1733" s="424" t="s">
        <v>119</v>
      </c>
      <c r="J1733" s="36" t="s">
        <v>1497</v>
      </c>
      <c r="K1733" s="23" t="s">
        <v>2530</v>
      </c>
      <c r="L1733" s="28" t="s">
        <v>50</v>
      </c>
      <c r="M1733" s="226"/>
      <c r="N1733" s="33" t="s">
        <v>104</v>
      </c>
      <c r="O1733" s="36" t="s">
        <v>2251</v>
      </c>
      <c r="P1733" s="340"/>
      <c r="Q1733" s="468"/>
      <c r="R1733" s="468"/>
      <c r="S1733" s="468"/>
      <c r="T1733" s="468"/>
      <c r="U1733" s="468"/>
      <c r="V1733" s="468"/>
      <c r="W1733" s="468"/>
      <c r="X1733" s="468"/>
      <c r="Y1733" s="468"/>
      <c r="Z1733" s="468"/>
      <c r="AA1733" s="468"/>
      <c r="AB1733" s="468"/>
      <c r="AC1733" s="468"/>
      <c r="AD1733" s="468"/>
      <c r="AE1733" s="468"/>
      <c r="AF1733" s="468"/>
      <c r="AG1733" s="468"/>
      <c r="AH1733" s="468"/>
      <c r="AI1733" s="468"/>
    </row>
    <row r="1734">
      <c r="A1734" s="23">
        <v>1731.0</v>
      </c>
      <c r="B1734" s="225">
        <v>46141.0</v>
      </c>
      <c r="C1734" s="26">
        <v>151.0</v>
      </c>
      <c r="D1734" s="28" t="s">
        <v>111</v>
      </c>
      <c r="E1734" s="28" t="s">
        <v>94</v>
      </c>
      <c r="F1734" s="28" t="s">
        <v>95</v>
      </c>
      <c r="G1734" s="28" t="s">
        <v>96</v>
      </c>
      <c r="H1734" s="28" t="s">
        <v>87</v>
      </c>
      <c r="I1734" s="424" t="s">
        <v>3083</v>
      </c>
      <c r="J1734" s="36" t="s">
        <v>113</v>
      </c>
      <c r="K1734" s="23" t="s">
        <v>2800</v>
      </c>
      <c r="L1734" s="28" t="s">
        <v>50</v>
      </c>
      <c r="M1734" s="226"/>
      <c r="N1734" s="33" t="s">
        <v>104</v>
      </c>
      <c r="O1734" s="36" t="s">
        <v>2251</v>
      </c>
      <c r="P1734" s="340"/>
      <c r="Q1734" s="468"/>
      <c r="R1734" s="468"/>
      <c r="S1734" s="468"/>
      <c r="T1734" s="468"/>
      <c r="U1734" s="468"/>
      <c r="V1734" s="468"/>
      <c r="W1734" s="468"/>
      <c r="X1734" s="468"/>
      <c r="Y1734" s="468"/>
      <c r="Z1734" s="468"/>
      <c r="AA1734" s="468"/>
      <c r="AB1734" s="468"/>
      <c r="AC1734" s="468"/>
      <c r="AD1734" s="468"/>
      <c r="AE1734" s="468"/>
      <c r="AF1734" s="468"/>
      <c r="AG1734" s="468"/>
      <c r="AH1734" s="468"/>
      <c r="AI1734" s="468"/>
    </row>
    <row r="1735">
      <c r="A1735" s="59">
        <v>1732.0</v>
      </c>
      <c r="B1735" s="225">
        <v>46141.0</v>
      </c>
      <c r="C1735" s="26">
        <v>151.0</v>
      </c>
      <c r="D1735" s="28" t="s">
        <v>111</v>
      </c>
      <c r="E1735" s="28" t="s">
        <v>94</v>
      </c>
      <c r="F1735" s="28" t="s">
        <v>95</v>
      </c>
      <c r="G1735" s="28" t="s">
        <v>96</v>
      </c>
      <c r="H1735" s="28" t="s">
        <v>87</v>
      </c>
      <c r="I1735" s="424" t="s">
        <v>3061</v>
      </c>
      <c r="J1735" s="36" t="s">
        <v>2803</v>
      </c>
      <c r="K1735" s="23" t="s">
        <v>2763</v>
      </c>
      <c r="L1735" s="28" t="s">
        <v>50</v>
      </c>
      <c r="M1735" s="226"/>
      <c r="N1735" s="33" t="s">
        <v>104</v>
      </c>
      <c r="O1735" s="36" t="s">
        <v>2251</v>
      </c>
      <c r="P1735" s="340"/>
      <c r="Q1735" s="468"/>
      <c r="R1735" s="468"/>
      <c r="S1735" s="468"/>
      <c r="T1735" s="468"/>
      <c r="U1735" s="468"/>
      <c r="V1735" s="468"/>
      <c r="W1735" s="468"/>
      <c r="X1735" s="468"/>
      <c r="Y1735" s="468"/>
      <c r="Z1735" s="468"/>
      <c r="AA1735" s="468"/>
      <c r="AB1735" s="468"/>
      <c r="AC1735" s="468"/>
      <c r="AD1735" s="468"/>
      <c r="AE1735" s="468"/>
      <c r="AF1735" s="468"/>
      <c r="AG1735" s="468"/>
      <c r="AH1735" s="468"/>
      <c r="AI1735" s="468"/>
    </row>
    <row r="1736">
      <c r="A1736" s="23">
        <v>1733.0</v>
      </c>
      <c r="B1736" s="225">
        <v>46141.0</v>
      </c>
      <c r="C1736" s="26">
        <v>151.0</v>
      </c>
      <c r="D1736" s="28" t="s">
        <v>111</v>
      </c>
      <c r="E1736" s="28" t="s">
        <v>94</v>
      </c>
      <c r="F1736" s="28" t="s">
        <v>95</v>
      </c>
      <c r="G1736" s="28" t="s">
        <v>96</v>
      </c>
      <c r="H1736" s="28" t="s">
        <v>75</v>
      </c>
      <c r="I1736" s="424" t="s">
        <v>3084</v>
      </c>
      <c r="J1736" s="36" t="s">
        <v>2771</v>
      </c>
      <c r="K1736" s="23" t="s">
        <v>2800</v>
      </c>
      <c r="L1736" s="28" t="s">
        <v>76</v>
      </c>
      <c r="M1736" s="226"/>
      <c r="N1736" s="33" t="s">
        <v>104</v>
      </c>
      <c r="O1736" s="36" t="s">
        <v>2251</v>
      </c>
      <c r="P1736" s="340"/>
      <c r="Q1736" s="468"/>
      <c r="R1736" s="468"/>
      <c r="S1736" s="468"/>
      <c r="T1736" s="468"/>
      <c r="U1736" s="468"/>
      <c r="V1736" s="468"/>
      <c r="W1736" s="468"/>
      <c r="X1736" s="468"/>
      <c r="Y1736" s="468"/>
      <c r="Z1736" s="468"/>
      <c r="AA1736" s="468"/>
      <c r="AB1736" s="468"/>
      <c r="AC1736" s="468"/>
      <c r="AD1736" s="468"/>
      <c r="AE1736" s="468"/>
      <c r="AF1736" s="468"/>
      <c r="AG1736" s="468"/>
      <c r="AH1736" s="468"/>
      <c r="AI1736" s="468"/>
    </row>
    <row r="1737">
      <c r="A1737" s="23">
        <v>1734.0</v>
      </c>
      <c r="B1737" s="225">
        <v>46141.0</v>
      </c>
      <c r="C1737" s="26">
        <v>151.0</v>
      </c>
      <c r="D1737" s="28" t="s">
        <v>111</v>
      </c>
      <c r="E1737" s="28" t="s">
        <v>94</v>
      </c>
      <c r="F1737" s="28" t="s">
        <v>95</v>
      </c>
      <c r="G1737" s="28" t="s">
        <v>96</v>
      </c>
      <c r="H1737" s="28" t="s">
        <v>87</v>
      </c>
      <c r="I1737" s="424" t="s">
        <v>3085</v>
      </c>
      <c r="J1737" s="36" t="s">
        <v>113</v>
      </c>
      <c r="K1737" s="23" t="s">
        <v>2800</v>
      </c>
      <c r="L1737" s="28" t="s">
        <v>76</v>
      </c>
      <c r="M1737" s="226"/>
      <c r="N1737" s="33" t="s">
        <v>104</v>
      </c>
      <c r="O1737" s="36" t="s">
        <v>2251</v>
      </c>
      <c r="P1737" s="340"/>
      <c r="Q1737" s="468"/>
      <c r="R1737" s="468"/>
      <c r="S1737" s="468"/>
      <c r="T1737" s="468"/>
      <c r="U1737" s="468"/>
      <c r="V1737" s="468"/>
      <c r="W1737" s="468"/>
      <c r="X1737" s="468"/>
      <c r="Y1737" s="468"/>
      <c r="Z1737" s="468"/>
      <c r="AA1737" s="468"/>
      <c r="AB1737" s="468"/>
      <c r="AC1737" s="468"/>
      <c r="AD1737" s="468"/>
      <c r="AE1737" s="468"/>
      <c r="AF1737" s="468"/>
      <c r="AG1737" s="468"/>
      <c r="AH1737" s="468"/>
      <c r="AI1737" s="468"/>
    </row>
    <row r="1738">
      <c r="A1738" s="23">
        <v>1735.0</v>
      </c>
      <c r="B1738" s="225">
        <v>46141.0</v>
      </c>
      <c r="C1738" s="26">
        <v>151.0</v>
      </c>
      <c r="D1738" s="28" t="s">
        <v>111</v>
      </c>
      <c r="E1738" s="28" t="s">
        <v>94</v>
      </c>
      <c r="F1738" s="28" t="s">
        <v>95</v>
      </c>
      <c r="G1738" s="28" t="s">
        <v>96</v>
      </c>
      <c r="H1738" s="28" t="s">
        <v>87</v>
      </c>
      <c r="I1738" s="424" t="s">
        <v>3086</v>
      </c>
      <c r="J1738" s="36" t="s">
        <v>1188</v>
      </c>
      <c r="K1738" s="23" t="s">
        <v>2800</v>
      </c>
      <c r="L1738" s="28" t="s">
        <v>76</v>
      </c>
      <c r="M1738" s="226"/>
      <c r="N1738" s="33" t="s">
        <v>104</v>
      </c>
      <c r="O1738" s="36" t="s">
        <v>2251</v>
      </c>
      <c r="P1738" s="340"/>
      <c r="Q1738" s="468"/>
      <c r="R1738" s="468"/>
      <c r="S1738" s="468"/>
      <c r="T1738" s="468"/>
      <c r="U1738" s="468"/>
      <c r="V1738" s="468"/>
      <c r="W1738" s="468"/>
      <c r="X1738" s="468"/>
      <c r="Y1738" s="468"/>
      <c r="Z1738" s="468"/>
      <c r="AA1738" s="468"/>
      <c r="AB1738" s="468"/>
      <c r="AC1738" s="468"/>
      <c r="AD1738" s="468"/>
      <c r="AE1738" s="468"/>
      <c r="AF1738" s="468"/>
      <c r="AG1738" s="468"/>
      <c r="AH1738" s="468"/>
      <c r="AI1738" s="468"/>
    </row>
    <row r="1739">
      <c r="A1739" s="23">
        <v>1736.0</v>
      </c>
      <c r="B1739" s="225">
        <v>46141.0</v>
      </c>
      <c r="C1739" s="26">
        <v>151.0</v>
      </c>
      <c r="D1739" s="28" t="s">
        <v>111</v>
      </c>
      <c r="E1739" s="28" t="s">
        <v>94</v>
      </c>
      <c r="F1739" s="28" t="s">
        <v>95</v>
      </c>
      <c r="G1739" s="28" t="s">
        <v>96</v>
      </c>
      <c r="H1739" s="28" t="s">
        <v>139</v>
      </c>
      <c r="I1739" s="424" t="s">
        <v>140</v>
      </c>
      <c r="J1739" s="36" t="s">
        <v>141</v>
      </c>
      <c r="K1739" s="23" t="s">
        <v>2800</v>
      </c>
      <c r="L1739" s="28" t="s">
        <v>50</v>
      </c>
      <c r="M1739" s="226"/>
      <c r="N1739" s="33" t="s">
        <v>104</v>
      </c>
      <c r="O1739" s="36" t="s">
        <v>2251</v>
      </c>
      <c r="P1739" s="340"/>
      <c r="Q1739" s="468"/>
      <c r="R1739" s="468"/>
      <c r="S1739" s="468"/>
      <c r="T1739" s="468"/>
      <c r="U1739" s="468"/>
      <c r="V1739" s="468"/>
      <c r="W1739" s="468"/>
      <c r="X1739" s="468"/>
      <c r="Y1739" s="468"/>
      <c r="Z1739" s="468"/>
      <c r="AA1739" s="468"/>
      <c r="AB1739" s="468"/>
      <c r="AC1739" s="468"/>
      <c r="AD1739" s="468"/>
      <c r="AE1739" s="468"/>
      <c r="AF1739" s="468"/>
      <c r="AG1739" s="468"/>
      <c r="AH1739" s="468"/>
      <c r="AI1739" s="468"/>
    </row>
    <row r="1740">
      <c r="A1740" s="59">
        <v>1737.0</v>
      </c>
      <c r="B1740" s="225">
        <v>46141.0</v>
      </c>
      <c r="C1740" s="26">
        <v>151.0</v>
      </c>
      <c r="D1740" s="28" t="s">
        <v>111</v>
      </c>
      <c r="E1740" s="28" t="s">
        <v>94</v>
      </c>
      <c r="F1740" s="28" t="s">
        <v>95</v>
      </c>
      <c r="G1740" s="28" t="s">
        <v>96</v>
      </c>
      <c r="H1740" s="28" t="s">
        <v>194</v>
      </c>
      <c r="I1740" s="424" t="s">
        <v>3087</v>
      </c>
      <c r="J1740" s="36" t="s">
        <v>1517</v>
      </c>
      <c r="K1740" s="23" t="s">
        <v>2800</v>
      </c>
      <c r="L1740" s="28" t="s">
        <v>76</v>
      </c>
      <c r="M1740" s="226"/>
      <c r="N1740" s="33" t="s">
        <v>104</v>
      </c>
      <c r="O1740" s="36" t="s">
        <v>2251</v>
      </c>
      <c r="P1740" s="340"/>
      <c r="Q1740" s="468"/>
      <c r="R1740" s="468"/>
      <c r="S1740" s="468"/>
      <c r="T1740" s="468"/>
      <c r="U1740" s="468"/>
      <c r="V1740" s="468"/>
      <c r="W1740" s="468"/>
      <c r="X1740" s="468"/>
      <c r="Y1740" s="468"/>
      <c r="Z1740" s="468"/>
      <c r="AA1740" s="468"/>
      <c r="AB1740" s="468"/>
      <c r="AC1740" s="468"/>
      <c r="AD1740" s="468"/>
      <c r="AE1740" s="468"/>
      <c r="AF1740" s="468"/>
      <c r="AG1740" s="468"/>
      <c r="AH1740" s="468"/>
      <c r="AI1740" s="468"/>
    </row>
    <row r="1741">
      <c r="A1741" s="23">
        <v>1738.0</v>
      </c>
      <c r="B1741" s="225">
        <v>46141.0</v>
      </c>
      <c r="C1741" s="26">
        <v>151.0</v>
      </c>
      <c r="D1741" s="28" t="s">
        <v>111</v>
      </c>
      <c r="E1741" s="28" t="s">
        <v>94</v>
      </c>
      <c r="F1741" s="28" t="s">
        <v>95</v>
      </c>
      <c r="G1741" s="28" t="s">
        <v>96</v>
      </c>
      <c r="H1741" s="28" t="s">
        <v>87</v>
      </c>
      <c r="I1741" s="424" t="s">
        <v>1507</v>
      </c>
      <c r="J1741" s="36" t="s">
        <v>1508</v>
      </c>
      <c r="K1741" s="23" t="s">
        <v>2800</v>
      </c>
      <c r="L1741" s="28" t="s">
        <v>76</v>
      </c>
      <c r="M1741" s="226"/>
      <c r="N1741" s="33" t="s">
        <v>104</v>
      </c>
      <c r="O1741" s="36" t="s">
        <v>2251</v>
      </c>
      <c r="P1741" s="340"/>
      <c r="Q1741" s="468"/>
      <c r="R1741" s="468"/>
      <c r="S1741" s="468"/>
      <c r="T1741" s="468"/>
      <c r="U1741" s="468"/>
      <c r="V1741" s="468"/>
      <c r="W1741" s="468"/>
      <c r="X1741" s="468"/>
      <c r="Y1741" s="468"/>
      <c r="Z1741" s="468"/>
      <c r="AA1741" s="468"/>
      <c r="AB1741" s="468"/>
      <c r="AC1741" s="468"/>
      <c r="AD1741" s="468"/>
      <c r="AE1741" s="468"/>
      <c r="AF1741" s="468"/>
      <c r="AG1741" s="468"/>
      <c r="AH1741" s="468"/>
      <c r="AI1741" s="468"/>
    </row>
    <row r="1742">
      <c r="A1742" s="23">
        <v>1739.0</v>
      </c>
      <c r="B1742" s="225">
        <v>46141.0</v>
      </c>
      <c r="C1742" s="26">
        <v>151.0</v>
      </c>
      <c r="D1742" s="28" t="s">
        <v>111</v>
      </c>
      <c r="E1742" s="28" t="s">
        <v>94</v>
      </c>
      <c r="F1742" s="28" t="s">
        <v>95</v>
      </c>
      <c r="G1742" s="28" t="s">
        <v>96</v>
      </c>
      <c r="H1742" s="28" t="s">
        <v>81</v>
      </c>
      <c r="I1742" s="424" t="s">
        <v>3088</v>
      </c>
      <c r="J1742" s="36" t="s">
        <v>154</v>
      </c>
      <c r="K1742" s="23" t="s">
        <v>2800</v>
      </c>
      <c r="L1742" s="28" t="s">
        <v>50</v>
      </c>
      <c r="M1742" s="226"/>
      <c r="N1742" s="33" t="s">
        <v>104</v>
      </c>
      <c r="O1742" s="36" t="s">
        <v>2251</v>
      </c>
      <c r="P1742" s="340"/>
      <c r="Q1742" s="468"/>
      <c r="R1742" s="468"/>
      <c r="S1742" s="468"/>
      <c r="T1742" s="468"/>
      <c r="U1742" s="468"/>
      <c r="V1742" s="468"/>
      <c r="W1742" s="468"/>
      <c r="X1742" s="468"/>
      <c r="Y1742" s="468"/>
      <c r="Z1742" s="468"/>
      <c r="AA1742" s="468"/>
      <c r="AB1742" s="468"/>
      <c r="AC1742" s="468"/>
      <c r="AD1742" s="468"/>
      <c r="AE1742" s="468"/>
      <c r="AF1742" s="468"/>
      <c r="AG1742" s="468"/>
      <c r="AH1742" s="468"/>
      <c r="AI1742" s="468"/>
    </row>
    <row r="1743">
      <c r="A1743" s="23">
        <v>1740.0</v>
      </c>
      <c r="B1743" s="471">
        <v>46135.0</v>
      </c>
      <c r="C1743" s="472">
        <v>152.0</v>
      </c>
      <c r="D1743" s="473" t="s">
        <v>111</v>
      </c>
      <c r="E1743" s="473" t="s">
        <v>40</v>
      </c>
      <c r="F1743" s="473" t="s">
        <v>3089</v>
      </c>
      <c r="G1743" s="473" t="s">
        <v>3089</v>
      </c>
      <c r="H1743" s="28" t="s">
        <v>87</v>
      </c>
      <c r="I1743" s="421" t="s">
        <v>3090</v>
      </c>
      <c r="J1743" s="240" t="s">
        <v>1119</v>
      </c>
      <c r="K1743" s="474">
        <v>46162.0</v>
      </c>
      <c r="L1743" s="28" t="s">
        <v>50</v>
      </c>
      <c r="M1743" s="475"/>
      <c r="N1743" s="169" t="s">
        <v>287</v>
      </c>
      <c r="O1743" s="444" t="s">
        <v>115</v>
      </c>
      <c r="P1743" s="476"/>
      <c r="Q1743" s="477"/>
      <c r="R1743" s="477"/>
      <c r="S1743" s="477"/>
      <c r="T1743" s="477"/>
      <c r="U1743" s="477"/>
      <c r="V1743" s="477"/>
      <c r="W1743" s="477"/>
      <c r="X1743" s="477"/>
      <c r="Y1743" s="477"/>
      <c r="Z1743" s="477"/>
      <c r="AA1743" s="477"/>
      <c r="AB1743" s="477"/>
      <c r="AC1743" s="477"/>
      <c r="AD1743" s="477"/>
      <c r="AE1743" s="477"/>
      <c r="AF1743" s="477"/>
      <c r="AG1743" s="477"/>
      <c r="AH1743" s="477"/>
      <c r="AI1743" s="477"/>
    </row>
    <row r="1744">
      <c r="A1744" s="23">
        <v>1741.0</v>
      </c>
      <c r="B1744" s="440">
        <v>46135.0</v>
      </c>
      <c r="C1744" s="26">
        <v>152.0</v>
      </c>
      <c r="D1744" s="28" t="s">
        <v>111</v>
      </c>
      <c r="E1744" s="28" t="s">
        <v>40</v>
      </c>
      <c r="F1744" s="28" t="s">
        <v>3089</v>
      </c>
      <c r="G1744" s="28" t="s">
        <v>3089</v>
      </c>
      <c r="H1744" s="28" t="s">
        <v>87</v>
      </c>
      <c r="I1744" s="421" t="s">
        <v>1120</v>
      </c>
      <c r="J1744" s="240" t="s">
        <v>1866</v>
      </c>
      <c r="K1744" s="474">
        <v>46162.0</v>
      </c>
      <c r="L1744" s="28" t="s">
        <v>50</v>
      </c>
      <c r="M1744" s="226"/>
      <c r="N1744" s="169" t="s">
        <v>287</v>
      </c>
      <c r="O1744" s="444" t="s">
        <v>115</v>
      </c>
      <c r="P1744" s="340"/>
      <c r="Q1744" s="468"/>
      <c r="R1744" s="468"/>
      <c r="S1744" s="468"/>
      <c r="T1744" s="468"/>
      <c r="U1744" s="468"/>
      <c r="V1744" s="468"/>
      <c r="W1744" s="468"/>
      <c r="X1744" s="468"/>
      <c r="Y1744" s="468"/>
      <c r="Z1744" s="468"/>
      <c r="AA1744" s="468"/>
      <c r="AB1744" s="468"/>
      <c r="AC1744" s="468"/>
      <c r="AD1744" s="468"/>
      <c r="AE1744" s="468"/>
      <c r="AF1744" s="468"/>
      <c r="AG1744" s="468"/>
      <c r="AH1744" s="468"/>
      <c r="AI1744" s="468"/>
    </row>
    <row r="1745">
      <c r="A1745" s="59">
        <v>1742.0</v>
      </c>
      <c r="B1745" s="440">
        <v>46135.0</v>
      </c>
      <c r="C1745" s="26">
        <v>152.0</v>
      </c>
      <c r="D1745" s="28" t="s">
        <v>111</v>
      </c>
      <c r="E1745" s="28" t="s">
        <v>40</v>
      </c>
      <c r="F1745" s="28" t="s">
        <v>3089</v>
      </c>
      <c r="G1745" s="28" t="s">
        <v>3089</v>
      </c>
      <c r="H1745" s="28" t="s">
        <v>87</v>
      </c>
      <c r="I1745" s="422" t="s">
        <v>3091</v>
      </c>
      <c r="J1745" s="240" t="s">
        <v>3092</v>
      </c>
      <c r="K1745" s="474">
        <v>46162.0</v>
      </c>
      <c r="L1745" s="28" t="s">
        <v>76</v>
      </c>
      <c r="M1745" s="226"/>
      <c r="N1745" s="169" t="s">
        <v>287</v>
      </c>
      <c r="O1745" s="444" t="s">
        <v>115</v>
      </c>
      <c r="P1745" s="340"/>
      <c r="Q1745" s="468"/>
      <c r="R1745" s="468"/>
      <c r="S1745" s="468"/>
      <c r="T1745" s="468"/>
      <c r="U1745" s="468"/>
      <c r="V1745" s="468"/>
      <c r="W1745" s="468"/>
      <c r="X1745" s="468"/>
      <c r="Y1745" s="468"/>
      <c r="Z1745" s="468"/>
      <c r="AA1745" s="468"/>
      <c r="AB1745" s="468"/>
      <c r="AC1745" s="468"/>
      <c r="AD1745" s="468"/>
      <c r="AE1745" s="468"/>
      <c r="AF1745" s="468"/>
      <c r="AG1745" s="468"/>
      <c r="AH1745" s="468"/>
      <c r="AI1745" s="468"/>
    </row>
    <row r="1746">
      <c r="A1746" s="23">
        <v>1743.0</v>
      </c>
      <c r="B1746" s="440">
        <v>46135.0</v>
      </c>
      <c r="C1746" s="26">
        <v>152.0</v>
      </c>
      <c r="D1746" s="28" t="s">
        <v>111</v>
      </c>
      <c r="E1746" s="28" t="s">
        <v>40</v>
      </c>
      <c r="F1746" s="28" t="s">
        <v>3089</v>
      </c>
      <c r="G1746" s="28" t="s">
        <v>3089</v>
      </c>
      <c r="H1746" s="28" t="s">
        <v>207</v>
      </c>
      <c r="I1746" s="422" t="s">
        <v>3093</v>
      </c>
      <c r="J1746" s="240" t="s">
        <v>3094</v>
      </c>
      <c r="K1746" s="474">
        <v>46162.0</v>
      </c>
      <c r="L1746" s="28" t="s">
        <v>50</v>
      </c>
      <c r="M1746" s="226"/>
      <c r="N1746" s="169" t="s">
        <v>287</v>
      </c>
      <c r="O1746" s="444" t="s">
        <v>115</v>
      </c>
      <c r="P1746" s="340"/>
      <c r="Q1746" s="468"/>
      <c r="R1746" s="468"/>
      <c r="S1746" s="468"/>
      <c r="T1746" s="468"/>
      <c r="U1746" s="468"/>
      <c r="V1746" s="468"/>
      <c r="W1746" s="468"/>
      <c r="X1746" s="468"/>
      <c r="Y1746" s="468"/>
      <c r="Z1746" s="468"/>
      <c r="AA1746" s="468"/>
      <c r="AB1746" s="468"/>
      <c r="AC1746" s="468"/>
      <c r="AD1746" s="468"/>
      <c r="AE1746" s="468"/>
      <c r="AF1746" s="468"/>
      <c r="AG1746" s="468"/>
      <c r="AH1746" s="468"/>
      <c r="AI1746" s="468"/>
    </row>
    <row r="1747">
      <c r="A1747" s="23">
        <v>1744.0</v>
      </c>
      <c r="B1747" s="440">
        <v>46135.0</v>
      </c>
      <c r="C1747" s="26">
        <v>152.0</v>
      </c>
      <c r="D1747" s="28" t="s">
        <v>111</v>
      </c>
      <c r="E1747" s="28" t="s">
        <v>40</v>
      </c>
      <c r="F1747" s="28" t="s">
        <v>3089</v>
      </c>
      <c r="G1747" s="28" t="s">
        <v>3089</v>
      </c>
      <c r="H1747" s="28" t="s">
        <v>207</v>
      </c>
      <c r="I1747" s="422" t="s">
        <v>3095</v>
      </c>
      <c r="J1747" s="240" t="s">
        <v>3094</v>
      </c>
      <c r="K1747" s="474">
        <v>46162.0</v>
      </c>
      <c r="L1747" s="28" t="s">
        <v>76</v>
      </c>
      <c r="M1747" s="226"/>
      <c r="N1747" s="169" t="s">
        <v>287</v>
      </c>
      <c r="O1747" s="444" t="s">
        <v>115</v>
      </c>
      <c r="P1747" s="340"/>
      <c r="Q1747" s="468"/>
      <c r="R1747" s="468"/>
      <c r="S1747" s="468"/>
      <c r="T1747" s="468"/>
      <c r="U1747" s="468"/>
      <c r="V1747" s="468"/>
      <c r="W1747" s="468"/>
      <c r="X1747" s="468"/>
      <c r="Y1747" s="468"/>
      <c r="Z1747" s="468"/>
      <c r="AA1747" s="468"/>
      <c r="AB1747" s="468"/>
      <c r="AC1747" s="468"/>
      <c r="AD1747" s="468"/>
      <c r="AE1747" s="468"/>
      <c r="AF1747" s="468"/>
      <c r="AG1747" s="468"/>
      <c r="AH1747" s="468"/>
      <c r="AI1747" s="468"/>
    </row>
    <row r="1748">
      <c r="A1748" s="23">
        <v>1745.0</v>
      </c>
      <c r="B1748" s="440">
        <v>46135.0</v>
      </c>
      <c r="C1748" s="26">
        <v>152.0</v>
      </c>
      <c r="D1748" s="28" t="s">
        <v>111</v>
      </c>
      <c r="E1748" s="28" t="s">
        <v>40</v>
      </c>
      <c r="F1748" s="28" t="s">
        <v>3089</v>
      </c>
      <c r="G1748" s="28" t="s">
        <v>3089</v>
      </c>
      <c r="H1748" s="28" t="s">
        <v>207</v>
      </c>
      <c r="I1748" s="421" t="s">
        <v>3096</v>
      </c>
      <c r="J1748" s="169" t="s">
        <v>3097</v>
      </c>
      <c r="K1748" s="474">
        <v>46162.0</v>
      </c>
      <c r="L1748" s="28" t="s">
        <v>50</v>
      </c>
      <c r="M1748" s="226"/>
      <c r="N1748" s="169" t="s">
        <v>287</v>
      </c>
      <c r="O1748" s="444" t="s">
        <v>115</v>
      </c>
      <c r="P1748" s="340"/>
      <c r="Q1748" s="468"/>
      <c r="R1748" s="468"/>
      <c r="S1748" s="468"/>
      <c r="T1748" s="468"/>
      <c r="U1748" s="468"/>
      <c r="V1748" s="468"/>
      <c r="W1748" s="468"/>
      <c r="X1748" s="468"/>
      <c r="Y1748" s="468"/>
      <c r="Z1748" s="468"/>
      <c r="AA1748" s="468"/>
      <c r="AB1748" s="468"/>
      <c r="AC1748" s="468"/>
      <c r="AD1748" s="468"/>
      <c r="AE1748" s="468"/>
      <c r="AF1748" s="468"/>
      <c r="AG1748" s="468"/>
      <c r="AH1748" s="468"/>
      <c r="AI1748" s="468"/>
    </row>
    <row r="1749">
      <c r="A1749" s="23">
        <v>1746.0</v>
      </c>
      <c r="B1749" s="440">
        <v>46135.0</v>
      </c>
      <c r="C1749" s="26">
        <v>152.0</v>
      </c>
      <c r="D1749" s="28" t="s">
        <v>111</v>
      </c>
      <c r="E1749" s="28" t="s">
        <v>40</v>
      </c>
      <c r="F1749" s="28" t="s">
        <v>3089</v>
      </c>
      <c r="G1749" s="28" t="s">
        <v>3089</v>
      </c>
      <c r="H1749" s="28" t="s">
        <v>87</v>
      </c>
      <c r="I1749" s="421" t="s">
        <v>3098</v>
      </c>
      <c r="J1749" s="240" t="s">
        <v>3099</v>
      </c>
      <c r="K1749" s="474">
        <v>46162.0</v>
      </c>
      <c r="L1749" s="28" t="s">
        <v>50</v>
      </c>
      <c r="M1749" s="226"/>
      <c r="N1749" s="169" t="s">
        <v>287</v>
      </c>
      <c r="O1749" s="444" t="s">
        <v>115</v>
      </c>
      <c r="P1749" s="340"/>
      <c r="Q1749" s="468"/>
      <c r="R1749" s="468"/>
      <c r="S1749" s="468"/>
      <c r="T1749" s="468"/>
      <c r="U1749" s="468"/>
      <c r="V1749" s="468"/>
      <c r="W1749" s="468"/>
      <c r="X1749" s="468"/>
      <c r="Y1749" s="468"/>
      <c r="Z1749" s="468"/>
      <c r="AA1749" s="468"/>
      <c r="AB1749" s="468"/>
      <c r="AC1749" s="468"/>
      <c r="AD1749" s="468"/>
      <c r="AE1749" s="468"/>
      <c r="AF1749" s="468"/>
      <c r="AG1749" s="468"/>
      <c r="AH1749" s="468"/>
      <c r="AI1749" s="468"/>
    </row>
    <row r="1750">
      <c r="A1750" s="59">
        <v>1747.0</v>
      </c>
      <c r="B1750" s="440">
        <v>46135.0</v>
      </c>
      <c r="C1750" s="26">
        <v>152.0</v>
      </c>
      <c r="D1750" s="28" t="s">
        <v>111</v>
      </c>
      <c r="E1750" s="28" t="s">
        <v>40</v>
      </c>
      <c r="F1750" s="28" t="s">
        <v>3089</v>
      </c>
      <c r="G1750" s="28" t="s">
        <v>3089</v>
      </c>
      <c r="H1750" s="28" t="s">
        <v>87</v>
      </c>
      <c r="I1750" s="421" t="s">
        <v>3100</v>
      </c>
      <c r="J1750" s="240" t="s">
        <v>3101</v>
      </c>
      <c r="K1750" s="474">
        <v>46162.0</v>
      </c>
      <c r="L1750" s="28" t="s">
        <v>76</v>
      </c>
      <c r="M1750" s="226"/>
      <c r="N1750" s="169" t="s">
        <v>287</v>
      </c>
      <c r="O1750" s="444" t="s">
        <v>115</v>
      </c>
      <c r="P1750" s="340"/>
      <c r="Q1750" s="468"/>
      <c r="R1750" s="468"/>
      <c r="S1750" s="468"/>
      <c r="T1750" s="468"/>
      <c r="U1750" s="468"/>
      <c r="V1750" s="468"/>
      <c r="W1750" s="468"/>
      <c r="X1750" s="468"/>
      <c r="Y1750" s="468"/>
      <c r="Z1750" s="468"/>
      <c r="AA1750" s="468"/>
      <c r="AB1750" s="468"/>
      <c r="AC1750" s="468"/>
      <c r="AD1750" s="468"/>
      <c r="AE1750" s="468"/>
      <c r="AF1750" s="468"/>
      <c r="AG1750" s="468"/>
      <c r="AH1750" s="468"/>
      <c r="AI1750" s="468"/>
    </row>
    <row r="1751">
      <c r="A1751" s="23">
        <v>1748.0</v>
      </c>
      <c r="B1751" s="440">
        <v>46135.0</v>
      </c>
      <c r="C1751" s="26">
        <v>152.0</v>
      </c>
      <c r="D1751" s="28" t="s">
        <v>111</v>
      </c>
      <c r="E1751" s="28" t="s">
        <v>40</v>
      </c>
      <c r="F1751" s="28" t="s">
        <v>3089</v>
      </c>
      <c r="G1751" s="28" t="s">
        <v>3089</v>
      </c>
      <c r="H1751" s="28" t="s">
        <v>81</v>
      </c>
      <c r="I1751" s="422" t="s">
        <v>3102</v>
      </c>
      <c r="J1751" s="240" t="s">
        <v>3103</v>
      </c>
      <c r="K1751" s="474">
        <v>46162.0</v>
      </c>
      <c r="L1751" s="28" t="s">
        <v>76</v>
      </c>
      <c r="M1751" s="226"/>
      <c r="N1751" s="169" t="s">
        <v>287</v>
      </c>
      <c r="O1751" s="444" t="s">
        <v>115</v>
      </c>
      <c r="P1751" s="340"/>
      <c r="Q1751" s="468"/>
      <c r="R1751" s="468"/>
      <c r="S1751" s="468"/>
      <c r="T1751" s="468"/>
      <c r="U1751" s="468"/>
      <c r="V1751" s="468"/>
      <c r="W1751" s="468"/>
      <c r="X1751" s="468"/>
      <c r="Y1751" s="468"/>
      <c r="Z1751" s="468"/>
      <c r="AA1751" s="468"/>
      <c r="AB1751" s="468"/>
      <c r="AC1751" s="468"/>
      <c r="AD1751" s="468"/>
      <c r="AE1751" s="468"/>
      <c r="AF1751" s="468"/>
      <c r="AG1751" s="468"/>
      <c r="AH1751" s="468"/>
      <c r="AI1751" s="468"/>
    </row>
    <row r="1752">
      <c r="A1752" s="23">
        <v>1749.0</v>
      </c>
      <c r="B1752" s="440">
        <v>46135.0</v>
      </c>
      <c r="C1752" s="26">
        <v>152.0</v>
      </c>
      <c r="D1752" s="28" t="s">
        <v>111</v>
      </c>
      <c r="E1752" s="28" t="s">
        <v>40</v>
      </c>
      <c r="F1752" s="28" t="s">
        <v>3089</v>
      </c>
      <c r="G1752" s="28" t="s">
        <v>3089</v>
      </c>
      <c r="H1752" s="28" t="s">
        <v>87</v>
      </c>
      <c r="I1752" s="422" t="s">
        <v>3104</v>
      </c>
      <c r="J1752" s="240" t="s">
        <v>3105</v>
      </c>
      <c r="K1752" s="474">
        <v>46162.0</v>
      </c>
      <c r="L1752" s="28" t="s">
        <v>50</v>
      </c>
      <c r="M1752" s="226"/>
      <c r="N1752" s="169" t="s">
        <v>287</v>
      </c>
      <c r="O1752" s="444" t="s">
        <v>115</v>
      </c>
      <c r="P1752" s="340"/>
      <c r="Q1752" s="468"/>
      <c r="R1752" s="468"/>
      <c r="S1752" s="468"/>
      <c r="T1752" s="468"/>
      <c r="U1752" s="468"/>
      <c r="V1752" s="468"/>
      <c r="W1752" s="468"/>
      <c r="X1752" s="468"/>
      <c r="Y1752" s="468"/>
      <c r="Z1752" s="468"/>
      <c r="AA1752" s="468"/>
      <c r="AB1752" s="468"/>
      <c r="AC1752" s="468"/>
      <c r="AD1752" s="468"/>
      <c r="AE1752" s="468"/>
      <c r="AF1752" s="468"/>
      <c r="AG1752" s="468"/>
      <c r="AH1752" s="468"/>
      <c r="AI1752" s="468"/>
    </row>
    <row r="1753">
      <c r="A1753" s="23">
        <v>1750.0</v>
      </c>
      <c r="B1753" s="440">
        <v>46135.0</v>
      </c>
      <c r="C1753" s="26">
        <v>152.0</v>
      </c>
      <c r="D1753" s="28" t="s">
        <v>111</v>
      </c>
      <c r="E1753" s="28" t="s">
        <v>40</v>
      </c>
      <c r="F1753" s="28" t="s">
        <v>3089</v>
      </c>
      <c r="G1753" s="28" t="s">
        <v>3089</v>
      </c>
      <c r="H1753" s="28" t="s">
        <v>81</v>
      </c>
      <c r="I1753" s="422" t="s">
        <v>3106</v>
      </c>
      <c r="J1753" s="240" t="s">
        <v>3107</v>
      </c>
      <c r="K1753" s="474">
        <v>46162.0</v>
      </c>
      <c r="L1753" s="28" t="s">
        <v>50</v>
      </c>
      <c r="M1753" s="226"/>
      <c r="N1753" s="169" t="s">
        <v>287</v>
      </c>
      <c r="O1753" s="444" t="s">
        <v>115</v>
      </c>
      <c r="P1753" s="340"/>
      <c r="Q1753" s="468"/>
      <c r="R1753" s="468"/>
      <c r="S1753" s="468"/>
      <c r="T1753" s="468"/>
      <c r="U1753" s="468"/>
      <c r="V1753" s="468"/>
      <c r="W1753" s="468"/>
      <c r="X1753" s="468"/>
      <c r="Y1753" s="468"/>
      <c r="Z1753" s="468"/>
      <c r="AA1753" s="468"/>
      <c r="AB1753" s="468"/>
      <c r="AC1753" s="468"/>
      <c r="AD1753" s="468"/>
      <c r="AE1753" s="468"/>
      <c r="AF1753" s="468"/>
      <c r="AG1753" s="468"/>
      <c r="AH1753" s="468"/>
      <c r="AI1753" s="468"/>
    </row>
    <row r="1754">
      <c r="A1754" s="23">
        <v>1751.0</v>
      </c>
      <c r="B1754" s="440">
        <v>46135.0</v>
      </c>
      <c r="C1754" s="26">
        <v>152.0</v>
      </c>
      <c r="D1754" s="28" t="s">
        <v>111</v>
      </c>
      <c r="E1754" s="28" t="s">
        <v>40</v>
      </c>
      <c r="F1754" s="28" t="s">
        <v>3089</v>
      </c>
      <c r="G1754" s="28" t="s">
        <v>3089</v>
      </c>
      <c r="H1754" s="28" t="s">
        <v>87</v>
      </c>
      <c r="I1754" s="422" t="s">
        <v>3108</v>
      </c>
      <c r="J1754" s="240" t="s">
        <v>3109</v>
      </c>
      <c r="K1754" s="474">
        <v>46162.0</v>
      </c>
      <c r="L1754" s="28" t="s">
        <v>50</v>
      </c>
      <c r="M1754" s="226"/>
      <c r="N1754" s="169" t="s">
        <v>287</v>
      </c>
      <c r="O1754" s="444" t="s">
        <v>115</v>
      </c>
      <c r="P1754" s="340"/>
      <c r="Q1754" s="468"/>
      <c r="R1754" s="468"/>
      <c r="S1754" s="468"/>
      <c r="T1754" s="468"/>
      <c r="U1754" s="468"/>
      <c r="V1754" s="468"/>
      <c r="W1754" s="468"/>
      <c r="X1754" s="468"/>
      <c r="Y1754" s="468"/>
      <c r="Z1754" s="468"/>
      <c r="AA1754" s="468"/>
      <c r="AB1754" s="468"/>
      <c r="AC1754" s="468"/>
      <c r="AD1754" s="468"/>
      <c r="AE1754" s="468"/>
      <c r="AF1754" s="468"/>
      <c r="AG1754" s="468"/>
      <c r="AH1754" s="468"/>
      <c r="AI1754" s="468"/>
    </row>
    <row r="1755">
      <c r="A1755" s="59">
        <v>1752.0</v>
      </c>
      <c r="B1755" s="440">
        <v>46135.0</v>
      </c>
      <c r="C1755" s="26">
        <v>152.0</v>
      </c>
      <c r="D1755" s="28" t="s">
        <v>111</v>
      </c>
      <c r="E1755" s="28" t="s">
        <v>40</v>
      </c>
      <c r="F1755" s="28" t="s">
        <v>3089</v>
      </c>
      <c r="G1755" s="28" t="s">
        <v>3089</v>
      </c>
      <c r="H1755" s="28" t="s">
        <v>139</v>
      </c>
      <c r="I1755" s="422" t="s">
        <v>3110</v>
      </c>
      <c r="J1755" s="240" t="s">
        <v>3111</v>
      </c>
      <c r="K1755" s="474">
        <v>46162.0</v>
      </c>
      <c r="L1755" s="28" t="s">
        <v>76</v>
      </c>
      <c r="M1755" s="226"/>
      <c r="N1755" s="169" t="s">
        <v>287</v>
      </c>
      <c r="O1755" s="444" t="s">
        <v>115</v>
      </c>
      <c r="P1755" s="340"/>
      <c r="Q1755" s="468"/>
      <c r="R1755" s="468"/>
      <c r="S1755" s="468"/>
      <c r="T1755" s="468"/>
      <c r="U1755" s="468"/>
      <c r="V1755" s="468"/>
      <c r="W1755" s="468"/>
      <c r="X1755" s="468"/>
      <c r="Y1755" s="468"/>
      <c r="Z1755" s="468"/>
      <c r="AA1755" s="468"/>
      <c r="AB1755" s="468"/>
      <c r="AC1755" s="468"/>
      <c r="AD1755" s="468"/>
      <c r="AE1755" s="468"/>
      <c r="AF1755" s="468"/>
      <c r="AG1755" s="468"/>
      <c r="AH1755" s="468"/>
      <c r="AI1755" s="468"/>
    </row>
    <row r="1756">
      <c r="A1756" s="23">
        <v>1753.0</v>
      </c>
      <c r="B1756" s="440">
        <v>46135.0</v>
      </c>
      <c r="C1756" s="26">
        <v>152.0</v>
      </c>
      <c r="D1756" s="28" t="s">
        <v>111</v>
      </c>
      <c r="E1756" s="28" t="s">
        <v>40</v>
      </c>
      <c r="F1756" s="28" t="s">
        <v>3089</v>
      </c>
      <c r="G1756" s="28" t="s">
        <v>3089</v>
      </c>
      <c r="H1756" s="28" t="s">
        <v>87</v>
      </c>
      <c r="I1756" s="422" t="s">
        <v>3112</v>
      </c>
      <c r="J1756" s="240" t="s">
        <v>3113</v>
      </c>
      <c r="K1756" s="474">
        <v>46162.0</v>
      </c>
      <c r="L1756" s="28" t="s">
        <v>50</v>
      </c>
      <c r="M1756" s="226"/>
      <c r="N1756" s="169" t="s">
        <v>287</v>
      </c>
      <c r="O1756" s="444" t="s">
        <v>115</v>
      </c>
      <c r="P1756" s="340"/>
      <c r="Q1756" s="468"/>
      <c r="R1756" s="468"/>
      <c r="S1756" s="468"/>
      <c r="T1756" s="468"/>
      <c r="U1756" s="468"/>
      <c r="V1756" s="468"/>
      <c r="W1756" s="468"/>
      <c r="X1756" s="468"/>
      <c r="Y1756" s="468"/>
      <c r="Z1756" s="468"/>
      <c r="AA1756" s="468"/>
      <c r="AB1756" s="468"/>
      <c r="AC1756" s="468"/>
      <c r="AD1756" s="468"/>
      <c r="AE1756" s="468"/>
      <c r="AF1756" s="468"/>
      <c r="AG1756" s="468"/>
      <c r="AH1756" s="468"/>
      <c r="AI1756" s="468"/>
    </row>
    <row r="1757">
      <c r="A1757" s="23">
        <v>1754.0</v>
      </c>
      <c r="B1757" s="440">
        <v>46135.0</v>
      </c>
      <c r="C1757" s="26">
        <v>152.0</v>
      </c>
      <c r="D1757" s="28" t="s">
        <v>111</v>
      </c>
      <c r="E1757" s="28" t="s">
        <v>40</v>
      </c>
      <c r="F1757" s="28" t="s">
        <v>3089</v>
      </c>
      <c r="G1757" s="28" t="s">
        <v>3089</v>
      </c>
      <c r="H1757" s="28" t="s">
        <v>87</v>
      </c>
      <c r="I1757" s="422" t="s">
        <v>3114</v>
      </c>
      <c r="J1757" s="240" t="s">
        <v>3115</v>
      </c>
      <c r="K1757" s="474">
        <v>46162.0</v>
      </c>
      <c r="L1757" s="28" t="s">
        <v>76</v>
      </c>
      <c r="M1757" s="226"/>
      <c r="N1757" s="169" t="s">
        <v>287</v>
      </c>
      <c r="O1757" s="444" t="s">
        <v>115</v>
      </c>
      <c r="P1757" s="340"/>
      <c r="Q1757" s="468"/>
      <c r="R1757" s="468"/>
      <c r="S1757" s="468"/>
      <c r="T1757" s="468"/>
      <c r="U1757" s="468"/>
      <c r="V1757" s="468"/>
      <c r="W1757" s="468"/>
      <c r="X1757" s="468"/>
      <c r="Y1757" s="468"/>
      <c r="Z1757" s="468"/>
      <c r="AA1757" s="468"/>
      <c r="AB1757" s="468"/>
      <c r="AC1757" s="468"/>
      <c r="AD1757" s="468"/>
      <c r="AE1757" s="468"/>
      <c r="AF1757" s="468"/>
      <c r="AG1757" s="468"/>
      <c r="AH1757" s="468"/>
      <c r="AI1757" s="468"/>
    </row>
    <row r="1758">
      <c r="A1758" s="23">
        <v>1755.0</v>
      </c>
      <c r="B1758" s="440">
        <v>46135.0</v>
      </c>
      <c r="C1758" s="26">
        <v>152.0</v>
      </c>
      <c r="D1758" s="28" t="s">
        <v>111</v>
      </c>
      <c r="E1758" s="28" t="s">
        <v>40</v>
      </c>
      <c r="F1758" s="28" t="s">
        <v>3089</v>
      </c>
      <c r="G1758" s="28" t="s">
        <v>3089</v>
      </c>
      <c r="H1758" s="28" t="s">
        <v>87</v>
      </c>
      <c r="I1758" s="422" t="s">
        <v>3116</v>
      </c>
      <c r="J1758" s="240" t="s">
        <v>3117</v>
      </c>
      <c r="K1758" s="474">
        <v>46162.0</v>
      </c>
      <c r="L1758" s="28" t="s">
        <v>50</v>
      </c>
      <c r="M1758" s="226"/>
      <c r="N1758" s="169" t="s">
        <v>287</v>
      </c>
      <c r="O1758" s="444" t="s">
        <v>115</v>
      </c>
      <c r="P1758" s="340"/>
      <c r="Q1758" s="468"/>
      <c r="R1758" s="468"/>
      <c r="S1758" s="468"/>
      <c r="T1758" s="468"/>
      <c r="U1758" s="468"/>
      <c r="V1758" s="468"/>
      <c r="W1758" s="468"/>
      <c r="X1758" s="468"/>
      <c r="Y1758" s="468"/>
      <c r="Z1758" s="468"/>
      <c r="AA1758" s="468"/>
      <c r="AB1758" s="468"/>
      <c r="AC1758" s="468"/>
      <c r="AD1758" s="468"/>
      <c r="AE1758" s="468"/>
      <c r="AF1758" s="468"/>
      <c r="AG1758" s="468"/>
      <c r="AH1758" s="468"/>
      <c r="AI1758" s="468"/>
    </row>
    <row r="1759">
      <c r="A1759" s="23">
        <v>1756.0</v>
      </c>
      <c r="B1759" s="440">
        <v>46135.0</v>
      </c>
      <c r="C1759" s="26">
        <v>152.0</v>
      </c>
      <c r="D1759" s="28" t="s">
        <v>111</v>
      </c>
      <c r="E1759" s="28" t="s">
        <v>40</v>
      </c>
      <c r="F1759" s="28" t="s">
        <v>3089</v>
      </c>
      <c r="G1759" s="28" t="s">
        <v>3089</v>
      </c>
      <c r="H1759" s="28" t="s">
        <v>87</v>
      </c>
      <c r="I1759" s="422" t="s">
        <v>3118</v>
      </c>
      <c r="J1759" s="240" t="s">
        <v>3119</v>
      </c>
      <c r="K1759" s="474">
        <v>46162.0</v>
      </c>
      <c r="L1759" s="28" t="s">
        <v>50</v>
      </c>
      <c r="M1759" s="226"/>
      <c r="N1759" s="169" t="s">
        <v>287</v>
      </c>
      <c r="O1759" s="444" t="s">
        <v>115</v>
      </c>
      <c r="P1759" s="340"/>
      <c r="Q1759" s="468"/>
      <c r="R1759" s="468"/>
      <c r="S1759" s="468"/>
      <c r="T1759" s="468"/>
      <c r="U1759" s="468"/>
      <c r="V1759" s="468"/>
      <c r="W1759" s="468"/>
      <c r="X1759" s="468"/>
      <c r="Y1759" s="468"/>
      <c r="Z1759" s="468"/>
      <c r="AA1759" s="468"/>
      <c r="AB1759" s="468"/>
      <c r="AC1759" s="468"/>
      <c r="AD1759" s="468"/>
      <c r="AE1759" s="468"/>
      <c r="AF1759" s="468"/>
      <c r="AG1759" s="468"/>
      <c r="AH1759" s="468"/>
      <c r="AI1759" s="468"/>
    </row>
    <row r="1760">
      <c r="A1760" s="59">
        <v>1757.0</v>
      </c>
      <c r="B1760" s="440">
        <v>46135.0</v>
      </c>
      <c r="C1760" s="26">
        <v>152.0</v>
      </c>
      <c r="D1760" s="28" t="s">
        <v>111</v>
      </c>
      <c r="E1760" s="28" t="s">
        <v>40</v>
      </c>
      <c r="F1760" s="28" t="s">
        <v>3089</v>
      </c>
      <c r="G1760" s="28" t="s">
        <v>3089</v>
      </c>
      <c r="H1760" s="28" t="s">
        <v>87</v>
      </c>
      <c r="I1760" s="422" t="s">
        <v>3120</v>
      </c>
      <c r="J1760" s="240" t="s">
        <v>2249</v>
      </c>
      <c r="K1760" s="474">
        <v>46162.0</v>
      </c>
      <c r="L1760" s="28" t="s">
        <v>76</v>
      </c>
      <c r="M1760" s="226"/>
      <c r="N1760" s="169" t="s">
        <v>287</v>
      </c>
      <c r="O1760" s="444" t="s">
        <v>115</v>
      </c>
      <c r="P1760" s="340"/>
      <c r="Q1760" s="468"/>
      <c r="R1760" s="468"/>
      <c r="S1760" s="468"/>
      <c r="T1760" s="468"/>
      <c r="U1760" s="468"/>
      <c r="V1760" s="468"/>
      <c r="W1760" s="468"/>
      <c r="X1760" s="468"/>
      <c r="Y1760" s="468"/>
      <c r="Z1760" s="468"/>
      <c r="AA1760" s="468"/>
      <c r="AB1760" s="468"/>
      <c r="AC1760" s="468"/>
      <c r="AD1760" s="468"/>
      <c r="AE1760" s="468"/>
      <c r="AF1760" s="468"/>
      <c r="AG1760" s="468"/>
      <c r="AH1760" s="468"/>
      <c r="AI1760" s="468"/>
    </row>
    <row r="1761">
      <c r="A1761" s="23">
        <v>1758.0</v>
      </c>
      <c r="B1761" s="440">
        <v>46135.0</v>
      </c>
      <c r="C1761" s="26">
        <v>152.0</v>
      </c>
      <c r="D1761" s="28" t="s">
        <v>111</v>
      </c>
      <c r="E1761" s="28" t="s">
        <v>40</v>
      </c>
      <c r="F1761" s="28" t="s">
        <v>3089</v>
      </c>
      <c r="G1761" s="28" t="s">
        <v>3089</v>
      </c>
      <c r="H1761" s="28" t="s">
        <v>87</v>
      </c>
      <c r="I1761" s="422" t="s">
        <v>3121</v>
      </c>
      <c r="J1761" s="240" t="s">
        <v>1025</v>
      </c>
      <c r="K1761" s="474">
        <v>46162.0</v>
      </c>
      <c r="L1761" s="28" t="s">
        <v>76</v>
      </c>
      <c r="M1761" s="226"/>
      <c r="N1761" s="169" t="s">
        <v>287</v>
      </c>
      <c r="O1761" s="444" t="s">
        <v>115</v>
      </c>
      <c r="P1761" s="340"/>
      <c r="Q1761" s="468"/>
      <c r="R1761" s="468"/>
      <c r="S1761" s="468"/>
      <c r="T1761" s="468"/>
      <c r="U1761" s="468"/>
      <c r="V1761" s="468"/>
      <c r="W1761" s="468"/>
      <c r="X1761" s="468"/>
      <c r="Y1761" s="468"/>
      <c r="Z1761" s="468"/>
      <c r="AA1761" s="468"/>
      <c r="AB1761" s="468"/>
      <c r="AC1761" s="468"/>
      <c r="AD1761" s="468"/>
      <c r="AE1761" s="468"/>
      <c r="AF1761" s="468"/>
      <c r="AG1761" s="468"/>
      <c r="AH1761" s="468"/>
      <c r="AI1761" s="468"/>
    </row>
    <row r="1762">
      <c r="A1762" s="23">
        <v>1759.0</v>
      </c>
      <c r="B1762" s="440">
        <v>46135.0</v>
      </c>
      <c r="C1762" s="26">
        <v>152.0</v>
      </c>
      <c r="D1762" s="28" t="s">
        <v>111</v>
      </c>
      <c r="E1762" s="28" t="s">
        <v>40</v>
      </c>
      <c r="F1762" s="28" t="s">
        <v>3089</v>
      </c>
      <c r="G1762" s="28" t="s">
        <v>3089</v>
      </c>
      <c r="H1762" s="28" t="s">
        <v>81</v>
      </c>
      <c r="I1762" s="422" t="s">
        <v>2712</v>
      </c>
      <c r="J1762" s="240" t="s">
        <v>1178</v>
      </c>
      <c r="K1762" s="474">
        <v>46162.0</v>
      </c>
      <c r="L1762" s="28" t="s">
        <v>76</v>
      </c>
      <c r="M1762" s="226"/>
      <c r="N1762" s="169" t="s">
        <v>287</v>
      </c>
      <c r="O1762" s="444" t="s">
        <v>115</v>
      </c>
      <c r="P1762" s="340"/>
      <c r="Q1762" s="468"/>
      <c r="R1762" s="468"/>
      <c r="S1762" s="468"/>
      <c r="T1762" s="468"/>
      <c r="U1762" s="468"/>
      <c r="V1762" s="468"/>
      <c r="W1762" s="468"/>
      <c r="X1762" s="468"/>
      <c r="Y1762" s="468"/>
      <c r="Z1762" s="468"/>
      <c r="AA1762" s="468"/>
      <c r="AB1762" s="468"/>
      <c r="AC1762" s="468"/>
      <c r="AD1762" s="468"/>
      <c r="AE1762" s="468"/>
      <c r="AF1762" s="468"/>
      <c r="AG1762" s="468"/>
      <c r="AH1762" s="468"/>
      <c r="AI1762" s="468"/>
    </row>
    <row r="1763">
      <c r="A1763" s="23">
        <v>1760.0</v>
      </c>
      <c r="B1763" s="440">
        <v>46135.0</v>
      </c>
      <c r="C1763" s="26">
        <v>152.0</v>
      </c>
      <c r="D1763" s="28" t="s">
        <v>111</v>
      </c>
      <c r="E1763" s="28" t="s">
        <v>40</v>
      </c>
      <c r="F1763" s="28" t="s">
        <v>3089</v>
      </c>
      <c r="G1763" s="28" t="s">
        <v>3089</v>
      </c>
      <c r="H1763" s="28" t="s">
        <v>207</v>
      </c>
      <c r="I1763" s="422" t="s">
        <v>3122</v>
      </c>
      <c r="J1763" s="240" t="s">
        <v>3123</v>
      </c>
      <c r="K1763" s="474">
        <v>46162.0</v>
      </c>
      <c r="L1763" s="28" t="s">
        <v>76</v>
      </c>
      <c r="M1763" s="226"/>
      <c r="N1763" s="169" t="s">
        <v>287</v>
      </c>
      <c r="O1763" s="444" t="s">
        <v>115</v>
      </c>
      <c r="P1763" s="340"/>
      <c r="Q1763" s="468"/>
      <c r="R1763" s="468"/>
      <c r="S1763" s="468"/>
      <c r="T1763" s="468"/>
      <c r="U1763" s="468"/>
      <c r="V1763" s="468"/>
      <c r="W1763" s="468"/>
      <c r="X1763" s="468"/>
      <c r="Y1763" s="468"/>
      <c r="Z1763" s="468"/>
      <c r="AA1763" s="468"/>
      <c r="AB1763" s="468"/>
      <c r="AC1763" s="468"/>
      <c r="AD1763" s="468"/>
      <c r="AE1763" s="468"/>
      <c r="AF1763" s="468"/>
      <c r="AG1763" s="468"/>
      <c r="AH1763" s="468"/>
      <c r="AI1763" s="468"/>
    </row>
    <row r="1764">
      <c r="A1764" s="23">
        <v>1761.0</v>
      </c>
      <c r="B1764" s="440">
        <v>46135.0</v>
      </c>
      <c r="C1764" s="26">
        <v>152.0</v>
      </c>
      <c r="D1764" s="28" t="s">
        <v>111</v>
      </c>
      <c r="E1764" s="28" t="s">
        <v>40</v>
      </c>
      <c r="F1764" s="28" t="s">
        <v>3089</v>
      </c>
      <c r="G1764" s="28" t="s">
        <v>3089</v>
      </c>
      <c r="H1764" s="28" t="s">
        <v>207</v>
      </c>
      <c r="I1764" s="422" t="s">
        <v>2588</v>
      </c>
      <c r="J1764" s="240" t="s">
        <v>3124</v>
      </c>
      <c r="K1764" s="474">
        <v>46162.0</v>
      </c>
      <c r="L1764" s="28" t="s">
        <v>50</v>
      </c>
      <c r="M1764" s="226"/>
      <c r="N1764" s="169" t="s">
        <v>287</v>
      </c>
      <c r="O1764" s="444" t="s">
        <v>115</v>
      </c>
      <c r="P1764" s="340"/>
      <c r="Q1764" s="468"/>
      <c r="R1764" s="468"/>
      <c r="S1764" s="468"/>
      <c r="T1764" s="468"/>
      <c r="U1764" s="468"/>
      <c r="V1764" s="468"/>
      <c r="W1764" s="468"/>
      <c r="X1764" s="468"/>
      <c r="Y1764" s="468"/>
      <c r="Z1764" s="468"/>
      <c r="AA1764" s="468"/>
      <c r="AB1764" s="468"/>
      <c r="AC1764" s="468"/>
      <c r="AD1764" s="468"/>
      <c r="AE1764" s="468"/>
      <c r="AF1764" s="468"/>
      <c r="AG1764" s="468"/>
      <c r="AH1764" s="468"/>
      <c r="AI1764" s="468"/>
    </row>
    <row r="1765">
      <c r="A1765" s="59">
        <v>1762.0</v>
      </c>
      <c r="B1765" s="440">
        <v>46135.0</v>
      </c>
      <c r="C1765" s="26">
        <v>152.0</v>
      </c>
      <c r="D1765" s="28" t="s">
        <v>111</v>
      </c>
      <c r="E1765" s="28" t="s">
        <v>40</v>
      </c>
      <c r="F1765" s="28" t="s">
        <v>3089</v>
      </c>
      <c r="G1765" s="28" t="s">
        <v>3089</v>
      </c>
      <c r="H1765" s="28" t="s">
        <v>207</v>
      </c>
      <c r="I1765" s="422" t="s">
        <v>3125</v>
      </c>
      <c r="J1765" s="240" t="s">
        <v>1224</v>
      </c>
      <c r="K1765" s="474">
        <v>46162.0</v>
      </c>
      <c r="L1765" s="28" t="s">
        <v>50</v>
      </c>
      <c r="M1765" s="226"/>
      <c r="N1765" s="169" t="s">
        <v>287</v>
      </c>
      <c r="O1765" s="444" t="s">
        <v>115</v>
      </c>
      <c r="P1765" s="340"/>
      <c r="Q1765" s="468"/>
      <c r="R1765" s="468"/>
      <c r="S1765" s="468"/>
      <c r="T1765" s="468"/>
      <c r="U1765" s="468"/>
      <c r="V1765" s="468"/>
      <c r="W1765" s="468"/>
      <c r="X1765" s="468"/>
      <c r="Y1765" s="468"/>
      <c r="Z1765" s="468"/>
      <c r="AA1765" s="468"/>
      <c r="AB1765" s="468"/>
      <c r="AC1765" s="468"/>
      <c r="AD1765" s="468"/>
      <c r="AE1765" s="468"/>
      <c r="AF1765" s="468"/>
      <c r="AG1765" s="468"/>
      <c r="AH1765" s="468"/>
      <c r="AI1765" s="468"/>
    </row>
    <row r="1766">
      <c r="A1766" s="23">
        <v>1763.0</v>
      </c>
      <c r="B1766" s="440">
        <v>46135.0</v>
      </c>
      <c r="C1766" s="26">
        <v>152.0</v>
      </c>
      <c r="D1766" s="28" t="s">
        <v>111</v>
      </c>
      <c r="E1766" s="28" t="s">
        <v>40</v>
      </c>
      <c r="F1766" s="28" t="s">
        <v>3089</v>
      </c>
      <c r="G1766" s="28" t="s">
        <v>3089</v>
      </c>
      <c r="H1766" s="28" t="s">
        <v>207</v>
      </c>
      <c r="I1766" s="422" t="s">
        <v>3126</v>
      </c>
      <c r="J1766" s="240" t="s">
        <v>3127</v>
      </c>
      <c r="K1766" s="474">
        <v>46162.0</v>
      </c>
      <c r="L1766" s="28" t="s">
        <v>76</v>
      </c>
      <c r="M1766" s="226"/>
      <c r="N1766" s="169" t="s">
        <v>287</v>
      </c>
      <c r="O1766" s="444" t="s">
        <v>115</v>
      </c>
      <c r="P1766" s="340"/>
      <c r="Q1766" s="468"/>
      <c r="R1766" s="468"/>
      <c r="S1766" s="468"/>
      <c r="T1766" s="468"/>
      <c r="U1766" s="468"/>
      <c r="V1766" s="468"/>
      <c r="W1766" s="468"/>
      <c r="X1766" s="468"/>
      <c r="Y1766" s="468"/>
      <c r="Z1766" s="468"/>
      <c r="AA1766" s="468"/>
      <c r="AB1766" s="468"/>
      <c r="AC1766" s="468"/>
      <c r="AD1766" s="468"/>
      <c r="AE1766" s="468"/>
      <c r="AF1766" s="468"/>
      <c r="AG1766" s="468"/>
      <c r="AH1766" s="468"/>
      <c r="AI1766" s="468"/>
    </row>
    <row r="1767">
      <c r="A1767" s="23">
        <v>1764.0</v>
      </c>
      <c r="B1767" s="440">
        <v>46135.0</v>
      </c>
      <c r="C1767" s="26">
        <v>152.0</v>
      </c>
      <c r="D1767" s="28" t="s">
        <v>111</v>
      </c>
      <c r="E1767" s="28" t="s">
        <v>40</v>
      </c>
      <c r="F1767" s="28" t="s">
        <v>3089</v>
      </c>
      <c r="G1767" s="28" t="s">
        <v>3089</v>
      </c>
      <c r="H1767" s="28" t="s">
        <v>207</v>
      </c>
      <c r="I1767" s="422" t="s">
        <v>2550</v>
      </c>
      <c r="J1767" s="240" t="s">
        <v>3128</v>
      </c>
      <c r="K1767" s="474">
        <v>46162.0</v>
      </c>
      <c r="L1767" s="28" t="s">
        <v>76</v>
      </c>
      <c r="M1767" s="226"/>
      <c r="N1767" s="169" t="s">
        <v>287</v>
      </c>
      <c r="O1767" s="444" t="s">
        <v>115</v>
      </c>
      <c r="P1767" s="340"/>
      <c r="Q1767" s="468"/>
      <c r="R1767" s="468"/>
      <c r="S1767" s="468"/>
      <c r="T1767" s="468"/>
      <c r="U1767" s="468"/>
      <c r="V1767" s="468"/>
      <c r="W1767" s="468"/>
      <c r="X1767" s="468"/>
      <c r="Y1767" s="468"/>
      <c r="Z1767" s="468"/>
      <c r="AA1767" s="468"/>
      <c r="AB1767" s="468"/>
      <c r="AC1767" s="468"/>
      <c r="AD1767" s="468"/>
      <c r="AE1767" s="468"/>
      <c r="AF1767" s="468"/>
      <c r="AG1767" s="468"/>
      <c r="AH1767" s="468"/>
      <c r="AI1767" s="468"/>
    </row>
    <row r="1768">
      <c r="A1768" s="23">
        <v>1765.0</v>
      </c>
      <c r="B1768" s="440">
        <v>46135.0</v>
      </c>
      <c r="C1768" s="26">
        <v>152.0</v>
      </c>
      <c r="D1768" s="28" t="s">
        <v>111</v>
      </c>
      <c r="E1768" s="28" t="s">
        <v>40</v>
      </c>
      <c r="F1768" s="28" t="s">
        <v>3089</v>
      </c>
      <c r="G1768" s="28" t="s">
        <v>3089</v>
      </c>
      <c r="H1768" s="28" t="s">
        <v>207</v>
      </c>
      <c r="I1768" s="422" t="s">
        <v>825</v>
      </c>
      <c r="J1768" s="240" t="s">
        <v>3129</v>
      </c>
      <c r="K1768" s="474">
        <v>46162.0</v>
      </c>
      <c r="L1768" s="28" t="s">
        <v>76</v>
      </c>
      <c r="M1768" s="226"/>
      <c r="N1768" s="169" t="s">
        <v>287</v>
      </c>
      <c r="O1768" s="444" t="s">
        <v>115</v>
      </c>
      <c r="P1768" s="340"/>
      <c r="Q1768" s="468"/>
      <c r="R1768" s="468"/>
      <c r="S1768" s="468"/>
      <c r="T1768" s="468"/>
      <c r="U1768" s="468"/>
      <c r="V1768" s="468"/>
      <c r="W1768" s="468"/>
      <c r="X1768" s="468"/>
      <c r="Y1768" s="468"/>
      <c r="Z1768" s="468"/>
      <c r="AA1768" s="468"/>
      <c r="AB1768" s="468"/>
      <c r="AC1768" s="468"/>
      <c r="AD1768" s="468"/>
      <c r="AE1768" s="468"/>
      <c r="AF1768" s="468"/>
      <c r="AG1768" s="468"/>
      <c r="AH1768" s="468"/>
      <c r="AI1768" s="468"/>
    </row>
    <row r="1769">
      <c r="A1769" s="23">
        <v>1766.0</v>
      </c>
      <c r="B1769" s="440">
        <v>46135.0</v>
      </c>
      <c r="C1769" s="26">
        <v>152.0</v>
      </c>
      <c r="D1769" s="28" t="s">
        <v>111</v>
      </c>
      <c r="E1769" s="28" t="s">
        <v>40</v>
      </c>
      <c r="F1769" s="28" t="s">
        <v>3089</v>
      </c>
      <c r="G1769" s="28" t="s">
        <v>3089</v>
      </c>
      <c r="H1769" s="28" t="s">
        <v>207</v>
      </c>
      <c r="I1769" s="422" t="s">
        <v>3130</v>
      </c>
      <c r="J1769" s="240" t="s">
        <v>3131</v>
      </c>
      <c r="K1769" s="474">
        <v>46162.0</v>
      </c>
      <c r="L1769" s="28" t="s">
        <v>76</v>
      </c>
      <c r="M1769" s="226"/>
      <c r="N1769" s="169" t="s">
        <v>287</v>
      </c>
      <c r="O1769" s="444" t="s">
        <v>115</v>
      </c>
      <c r="P1769" s="340"/>
      <c r="Q1769" s="468"/>
      <c r="R1769" s="468"/>
      <c r="S1769" s="468"/>
      <c r="T1769" s="468"/>
      <c r="U1769" s="468"/>
      <c r="V1769" s="468"/>
      <c r="W1769" s="468"/>
      <c r="X1769" s="468"/>
      <c r="Y1769" s="468"/>
      <c r="Z1769" s="468"/>
      <c r="AA1769" s="468"/>
      <c r="AB1769" s="468"/>
      <c r="AC1769" s="468"/>
      <c r="AD1769" s="468"/>
      <c r="AE1769" s="468"/>
      <c r="AF1769" s="468"/>
      <c r="AG1769" s="468"/>
      <c r="AH1769" s="468"/>
      <c r="AI1769" s="468"/>
    </row>
    <row r="1770">
      <c r="A1770" s="59">
        <v>1767.0</v>
      </c>
      <c r="B1770" s="440">
        <v>46135.0</v>
      </c>
      <c r="C1770" s="26">
        <v>152.0</v>
      </c>
      <c r="D1770" s="28" t="s">
        <v>111</v>
      </c>
      <c r="E1770" s="28" t="s">
        <v>40</v>
      </c>
      <c r="F1770" s="28" t="s">
        <v>3089</v>
      </c>
      <c r="G1770" s="28" t="s">
        <v>3089</v>
      </c>
      <c r="H1770" s="28" t="s">
        <v>207</v>
      </c>
      <c r="I1770" s="422" t="s">
        <v>3132</v>
      </c>
      <c r="J1770" s="240" t="s">
        <v>2548</v>
      </c>
      <c r="K1770" s="474">
        <v>46162.0</v>
      </c>
      <c r="L1770" s="28" t="s">
        <v>76</v>
      </c>
      <c r="M1770" s="226"/>
      <c r="N1770" s="169" t="s">
        <v>287</v>
      </c>
      <c r="O1770" s="444" t="s">
        <v>115</v>
      </c>
      <c r="P1770" s="340"/>
      <c r="Q1770" s="468"/>
      <c r="R1770" s="468"/>
      <c r="S1770" s="468"/>
      <c r="T1770" s="468"/>
      <c r="U1770" s="468"/>
      <c r="V1770" s="468"/>
      <c r="W1770" s="468"/>
      <c r="X1770" s="468"/>
      <c r="Y1770" s="468"/>
      <c r="Z1770" s="468"/>
      <c r="AA1770" s="468"/>
      <c r="AB1770" s="468"/>
      <c r="AC1770" s="468"/>
      <c r="AD1770" s="468"/>
      <c r="AE1770" s="468"/>
      <c r="AF1770" s="468"/>
      <c r="AG1770" s="468"/>
      <c r="AH1770" s="468"/>
      <c r="AI1770" s="468"/>
    </row>
    <row r="1771">
      <c r="A1771" s="23">
        <v>1768.0</v>
      </c>
      <c r="B1771" s="440">
        <v>46135.0</v>
      </c>
      <c r="C1771" s="26">
        <v>152.0</v>
      </c>
      <c r="D1771" s="28" t="s">
        <v>111</v>
      </c>
      <c r="E1771" s="28" t="s">
        <v>40</v>
      </c>
      <c r="F1771" s="28" t="s">
        <v>3089</v>
      </c>
      <c r="G1771" s="28" t="s">
        <v>3089</v>
      </c>
      <c r="H1771" s="28" t="s">
        <v>207</v>
      </c>
      <c r="I1771" s="422" t="s">
        <v>3133</v>
      </c>
      <c r="J1771" s="240" t="s">
        <v>3134</v>
      </c>
      <c r="K1771" s="474">
        <v>46162.0</v>
      </c>
      <c r="L1771" s="28" t="s">
        <v>76</v>
      </c>
      <c r="M1771" s="226"/>
      <c r="N1771" s="169" t="s">
        <v>287</v>
      </c>
      <c r="O1771" s="444" t="s">
        <v>115</v>
      </c>
      <c r="P1771" s="340"/>
      <c r="Q1771" s="468"/>
      <c r="R1771" s="468"/>
      <c r="S1771" s="468"/>
      <c r="T1771" s="468"/>
      <c r="U1771" s="468"/>
      <c r="V1771" s="468"/>
      <c r="W1771" s="468"/>
      <c r="X1771" s="468"/>
      <c r="Y1771" s="468"/>
      <c r="Z1771" s="468"/>
      <c r="AA1771" s="468"/>
      <c r="AB1771" s="468"/>
      <c r="AC1771" s="468"/>
      <c r="AD1771" s="468"/>
      <c r="AE1771" s="468"/>
      <c r="AF1771" s="468"/>
      <c r="AG1771" s="468"/>
      <c r="AH1771" s="468"/>
      <c r="AI1771" s="468"/>
    </row>
    <row r="1772">
      <c r="A1772" s="23">
        <v>1769.0</v>
      </c>
      <c r="B1772" s="440">
        <v>46135.0</v>
      </c>
      <c r="C1772" s="26">
        <v>152.0</v>
      </c>
      <c r="D1772" s="28" t="s">
        <v>111</v>
      </c>
      <c r="E1772" s="28" t="s">
        <v>40</v>
      </c>
      <c r="F1772" s="28" t="s">
        <v>3089</v>
      </c>
      <c r="G1772" s="28" t="s">
        <v>3089</v>
      </c>
      <c r="H1772" s="28" t="s">
        <v>207</v>
      </c>
      <c r="I1772" s="422" t="s">
        <v>2552</v>
      </c>
      <c r="J1772" s="240" t="s">
        <v>3135</v>
      </c>
      <c r="K1772" s="474">
        <v>46162.0</v>
      </c>
      <c r="L1772" s="28" t="s">
        <v>76</v>
      </c>
      <c r="M1772" s="226"/>
      <c r="N1772" s="169" t="s">
        <v>287</v>
      </c>
      <c r="O1772" s="444" t="s">
        <v>115</v>
      </c>
      <c r="P1772" s="340"/>
      <c r="Q1772" s="468"/>
      <c r="R1772" s="468"/>
      <c r="S1772" s="468"/>
      <c r="T1772" s="468"/>
      <c r="U1772" s="468"/>
      <c r="V1772" s="468"/>
      <c r="W1772" s="468"/>
      <c r="X1772" s="468"/>
      <c r="Y1772" s="468"/>
      <c r="Z1772" s="468"/>
      <c r="AA1772" s="468"/>
      <c r="AB1772" s="468"/>
      <c r="AC1772" s="468"/>
      <c r="AD1772" s="468"/>
      <c r="AE1772" s="468"/>
      <c r="AF1772" s="468"/>
      <c r="AG1772" s="468"/>
      <c r="AH1772" s="468"/>
      <c r="AI1772" s="468"/>
    </row>
    <row r="1773">
      <c r="A1773" s="23">
        <v>1770.0</v>
      </c>
      <c r="B1773" s="478">
        <v>46135.0</v>
      </c>
      <c r="C1773" s="479">
        <v>152.0</v>
      </c>
      <c r="D1773" s="480" t="s">
        <v>111</v>
      </c>
      <c r="E1773" s="480" t="s">
        <v>40</v>
      </c>
      <c r="F1773" s="480" t="s">
        <v>3089</v>
      </c>
      <c r="G1773" s="480" t="s">
        <v>3089</v>
      </c>
      <c r="H1773" s="480" t="s">
        <v>207</v>
      </c>
      <c r="I1773" s="422" t="s">
        <v>3136</v>
      </c>
      <c r="J1773" s="240" t="s">
        <v>3137</v>
      </c>
      <c r="K1773" s="481">
        <v>46162.0</v>
      </c>
      <c r="L1773" s="480" t="s">
        <v>76</v>
      </c>
      <c r="M1773" s="482"/>
      <c r="N1773" s="483" t="s">
        <v>287</v>
      </c>
      <c r="O1773" s="484" t="s">
        <v>115</v>
      </c>
      <c r="P1773" s="340"/>
      <c r="Q1773" s="468"/>
      <c r="R1773" s="468"/>
      <c r="S1773" s="468"/>
      <c r="T1773" s="468"/>
      <c r="U1773" s="468"/>
      <c r="V1773" s="468"/>
      <c r="W1773" s="468"/>
      <c r="X1773" s="468"/>
      <c r="Y1773" s="468"/>
      <c r="Z1773" s="468"/>
      <c r="AA1773" s="468"/>
      <c r="AB1773" s="468"/>
      <c r="AC1773" s="468"/>
      <c r="AD1773" s="468"/>
      <c r="AE1773" s="468"/>
      <c r="AF1773" s="468"/>
      <c r="AG1773" s="468"/>
      <c r="AH1773" s="468"/>
      <c r="AI1773" s="468"/>
    </row>
    <row r="1774">
      <c r="A1774" s="23">
        <v>1771.0</v>
      </c>
      <c r="B1774" s="440">
        <v>46135.0</v>
      </c>
      <c r="C1774" s="26">
        <v>152.0</v>
      </c>
      <c r="D1774" s="28" t="s">
        <v>111</v>
      </c>
      <c r="E1774" s="28" t="s">
        <v>40</v>
      </c>
      <c r="F1774" s="28" t="s">
        <v>3089</v>
      </c>
      <c r="G1774" s="28" t="s">
        <v>3089</v>
      </c>
      <c r="H1774" s="28" t="s">
        <v>207</v>
      </c>
      <c r="I1774" s="422" t="s">
        <v>3138</v>
      </c>
      <c r="J1774" s="240" t="s">
        <v>3139</v>
      </c>
      <c r="K1774" s="474">
        <v>46162.0</v>
      </c>
      <c r="L1774" s="28" t="s">
        <v>50</v>
      </c>
      <c r="M1774" s="226"/>
      <c r="N1774" s="169" t="s">
        <v>287</v>
      </c>
      <c r="O1774" s="444" t="s">
        <v>115</v>
      </c>
      <c r="P1774" s="340"/>
      <c r="Q1774" s="468"/>
      <c r="R1774" s="468"/>
      <c r="S1774" s="468"/>
      <c r="T1774" s="468"/>
      <c r="U1774" s="468"/>
      <c r="V1774" s="468"/>
      <c r="W1774" s="468"/>
      <c r="X1774" s="468"/>
      <c r="Y1774" s="468"/>
      <c r="Z1774" s="468"/>
      <c r="AA1774" s="468"/>
      <c r="AB1774" s="468"/>
      <c r="AC1774" s="468"/>
      <c r="AD1774" s="468"/>
      <c r="AE1774" s="468"/>
      <c r="AF1774" s="468"/>
      <c r="AG1774" s="468"/>
      <c r="AH1774" s="468"/>
      <c r="AI1774" s="468"/>
    </row>
    <row r="1775">
      <c r="A1775" s="59">
        <v>1772.0</v>
      </c>
      <c r="B1775" s="440">
        <v>46135.0</v>
      </c>
      <c r="C1775" s="26">
        <v>152.0</v>
      </c>
      <c r="D1775" s="28" t="s">
        <v>111</v>
      </c>
      <c r="E1775" s="28" t="s">
        <v>40</v>
      </c>
      <c r="F1775" s="28" t="s">
        <v>3089</v>
      </c>
      <c r="G1775" s="28" t="s">
        <v>3089</v>
      </c>
      <c r="H1775" s="28" t="s">
        <v>87</v>
      </c>
      <c r="I1775" s="421" t="s">
        <v>3140</v>
      </c>
      <c r="J1775" s="169" t="s">
        <v>3141</v>
      </c>
      <c r="K1775" s="474">
        <v>46162.0</v>
      </c>
      <c r="L1775" s="28" t="s">
        <v>50</v>
      </c>
      <c r="M1775" s="226"/>
      <c r="N1775" s="169" t="s">
        <v>287</v>
      </c>
      <c r="O1775" s="444" t="s">
        <v>115</v>
      </c>
      <c r="P1775" s="340"/>
      <c r="Q1775" s="468"/>
      <c r="R1775" s="468"/>
      <c r="S1775" s="468"/>
      <c r="T1775" s="468"/>
      <c r="U1775" s="468"/>
      <c r="V1775" s="468"/>
      <c r="W1775" s="468"/>
      <c r="X1775" s="468"/>
      <c r="Y1775" s="468"/>
      <c r="Z1775" s="468"/>
      <c r="AA1775" s="468"/>
      <c r="AB1775" s="468"/>
      <c r="AC1775" s="468"/>
      <c r="AD1775" s="468"/>
      <c r="AE1775" s="468"/>
      <c r="AF1775" s="468"/>
      <c r="AG1775" s="468"/>
      <c r="AH1775" s="468"/>
      <c r="AI1775" s="468"/>
    </row>
    <row r="1776">
      <c r="A1776" s="23">
        <v>1773.0</v>
      </c>
      <c r="B1776" s="440">
        <v>46136.0</v>
      </c>
      <c r="C1776" s="26">
        <v>153.0</v>
      </c>
      <c r="D1776" s="28" t="s">
        <v>45</v>
      </c>
      <c r="E1776" s="28" t="s">
        <v>40</v>
      </c>
      <c r="F1776" s="28" t="s">
        <v>3089</v>
      </c>
      <c r="G1776" s="28" t="s">
        <v>3089</v>
      </c>
      <c r="H1776" s="28" t="s">
        <v>75</v>
      </c>
      <c r="I1776" s="485" t="s">
        <v>3142</v>
      </c>
      <c r="J1776" s="486" t="s">
        <v>3143</v>
      </c>
      <c r="K1776" s="28" t="s">
        <v>3144</v>
      </c>
      <c r="L1776" s="28" t="s">
        <v>50</v>
      </c>
      <c r="M1776" s="43"/>
      <c r="N1776" s="33" t="s">
        <v>287</v>
      </c>
      <c r="O1776" s="36" t="s">
        <v>3145</v>
      </c>
      <c r="P1776" s="49"/>
      <c r="Q1776" s="470"/>
      <c r="R1776" s="470"/>
      <c r="S1776" s="470"/>
      <c r="T1776" s="470"/>
      <c r="U1776" s="470"/>
      <c r="V1776" s="470"/>
      <c r="W1776" s="470"/>
      <c r="X1776" s="470"/>
      <c r="Y1776" s="470"/>
      <c r="Z1776" s="470"/>
      <c r="AA1776" s="470"/>
      <c r="AB1776" s="470"/>
      <c r="AC1776" s="470"/>
      <c r="AD1776" s="470"/>
      <c r="AE1776" s="470"/>
      <c r="AF1776" s="470"/>
      <c r="AG1776" s="470"/>
      <c r="AH1776" s="470"/>
      <c r="AI1776" s="470"/>
    </row>
    <row r="1777">
      <c r="A1777" s="23">
        <v>1774.0</v>
      </c>
      <c r="B1777" s="440">
        <v>46136.0</v>
      </c>
      <c r="C1777" s="26">
        <v>153.0</v>
      </c>
      <c r="D1777" s="28" t="s">
        <v>45</v>
      </c>
      <c r="E1777" s="28" t="s">
        <v>40</v>
      </c>
      <c r="F1777" s="28" t="s">
        <v>3089</v>
      </c>
      <c r="G1777" s="28" t="s">
        <v>3089</v>
      </c>
      <c r="H1777" s="28" t="s">
        <v>87</v>
      </c>
      <c r="I1777" s="485" t="s">
        <v>3146</v>
      </c>
      <c r="J1777" s="486" t="s">
        <v>3147</v>
      </c>
      <c r="K1777" s="28" t="s">
        <v>3144</v>
      </c>
      <c r="L1777" s="28" t="s">
        <v>50</v>
      </c>
      <c r="M1777" s="226"/>
      <c r="N1777" s="33" t="s">
        <v>287</v>
      </c>
      <c r="O1777" s="36" t="s">
        <v>3145</v>
      </c>
      <c r="P1777" s="340"/>
      <c r="Q1777" s="468"/>
      <c r="R1777" s="468"/>
      <c r="S1777" s="468"/>
      <c r="T1777" s="468"/>
      <c r="U1777" s="468"/>
      <c r="V1777" s="468"/>
      <c r="W1777" s="468"/>
      <c r="X1777" s="468"/>
      <c r="Y1777" s="468"/>
      <c r="Z1777" s="468"/>
      <c r="AA1777" s="468"/>
      <c r="AB1777" s="468"/>
      <c r="AC1777" s="468"/>
      <c r="AD1777" s="468"/>
      <c r="AE1777" s="468"/>
      <c r="AF1777" s="468"/>
      <c r="AG1777" s="468"/>
      <c r="AH1777" s="468"/>
      <c r="AI1777" s="468"/>
    </row>
    <row r="1778">
      <c r="A1778" s="23">
        <v>1775.0</v>
      </c>
      <c r="B1778" s="440">
        <v>46136.0</v>
      </c>
      <c r="C1778" s="26">
        <v>153.0</v>
      </c>
      <c r="D1778" s="28" t="s">
        <v>45</v>
      </c>
      <c r="E1778" s="28" t="s">
        <v>40</v>
      </c>
      <c r="F1778" s="28" t="s">
        <v>3089</v>
      </c>
      <c r="G1778" s="28" t="s">
        <v>3089</v>
      </c>
      <c r="H1778" s="28" t="s">
        <v>87</v>
      </c>
      <c r="I1778" s="485" t="s">
        <v>3148</v>
      </c>
      <c r="J1778" s="487" t="s">
        <v>3149</v>
      </c>
      <c r="K1778" s="28" t="s">
        <v>3144</v>
      </c>
      <c r="L1778" s="28" t="s">
        <v>50</v>
      </c>
      <c r="M1778" s="226"/>
      <c r="N1778" s="33" t="s">
        <v>287</v>
      </c>
      <c r="O1778" s="36" t="s">
        <v>3145</v>
      </c>
      <c r="P1778" s="340"/>
      <c r="Q1778" s="468"/>
      <c r="R1778" s="468"/>
      <c r="S1778" s="468"/>
      <c r="T1778" s="468"/>
      <c r="U1778" s="468"/>
      <c r="V1778" s="468"/>
      <c r="W1778" s="468"/>
      <c r="X1778" s="468"/>
      <c r="Y1778" s="468"/>
      <c r="Z1778" s="468"/>
      <c r="AA1778" s="468"/>
      <c r="AB1778" s="468"/>
      <c r="AC1778" s="468"/>
      <c r="AD1778" s="468"/>
      <c r="AE1778" s="468"/>
      <c r="AF1778" s="468"/>
      <c r="AG1778" s="468"/>
      <c r="AH1778" s="468"/>
      <c r="AI1778" s="468"/>
    </row>
    <row r="1779">
      <c r="A1779" s="23">
        <v>1776.0</v>
      </c>
      <c r="B1779" s="440">
        <v>46136.0</v>
      </c>
      <c r="C1779" s="26">
        <v>153.0</v>
      </c>
      <c r="D1779" s="28" t="s">
        <v>45</v>
      </c>
      <c r="E1779" s="28" t="s">
        <v>40</v>
      </c>
      <c r="F1779" s="28" t="s">
        <v>3089</v>
      </c>
      <c r="G1779" s="28" t="s">
        <v>3089</v>
      </c>
      <c r="H1779" s="28" t="s">
        <v>75</v>
      </c>
      <c r="I1779" s="485" t="s">
        <v>3150</v>
      </c>
      <c r="J1779" s="486" t="s">
        <v>3151</v>
      </c>
      <c r="K1779" s="28" t="s">
        <v>3144</v>
      </c>
      <c r="L1779" s="28" t="s">
        <v>50</v>
      </c>
      <c r="M1779" s="226"/>
      <c r="N1779" s="33" t="s">
        <v>287</v>
      </c>
      <c r="O1779" s="36" t="s">
        <v>3145</v>
      </c>
      <c r="P1779" s="340"/>
      <c r="Q1779" s="468"/>
      <c r="R1779" s="468"/>
      <c r="S1779" s="468"/>
      <c r="T1779" s="468"/>
      <c r="U1779" s="468"/>
      <c r="V1779" s="468"/>
      <c r="W1779" s="468"/>
      <c r="X1779" s="468"/>
      <c r="Y1779" s="468"/>
      <c r="Z1779" s="468"/>
      <c r="AA1779" s="468"/>
      <c r="AB1779" s="468"/>
      <c r="AC1779" s="468"/>
      <c r="AD1779" s="468"/>
      <c r="AE1779" s="468"/>
      <c r="AF1779" s="468"/>
      <c r="AG1779" s="468"/>
      <c r="AH1779" s="468"/>
      <c r="AI1779" s="468"/>
    </row>
    <row r="1780">
      <c r="A1780" s="59">
        <v>1777.0</v>
      </c>
      <c r="B1780" s="440">
        <v>46136.0</v>
      </c>
      <c r="C1780" s="26">
        <v>153.0</v>
      </c>
      <c r="D1780" s="28" t="s">
        <v>45</v>
      </c>
      <c r="E1780" s="28" t="s">
        <v>40</v>
      </c>
      <c r="F1780" s="28" t="s">
        <v>3089</v>
      </c>
      <c r="G1780" s="28" t="s">
        <v>3089</v>
      </c>
      <c r="H1780" s="28" t="s">
        <v>87</v>
      </c>
      <c r="I1780" s="485" t="s">
        <v>3152</v>
      </c>
      <c r="J1780" s="488" t="s">
        <v>3153</v>
      </c>
      <c r="K1780" s="28" t="s">
        <v>3144</v>
      </c>
      <c r="L1780" s="28" t="s">
        <v>50</v>
      </c>
      <c r="M1780" s="226"/>
      <c r="N1780" s="33" t="s">
        <v>287</v>
      </c>
      <c r="O1780" s="36" t="s">
        <v>3145</v>
      </c>
      <c r="P1780" s="340"/>
      <c r="Q1780" s="468"/>
      <c r="R1780" s="468"/>
      <c r="S1780" s="468"/>
      <c r="T1780" s="468"/>
      <c r="U1780" s="468"/>
      <c r="V1780" s="468"/>
      <c r="W1780" s="468"/>
      <c r="X1780" s="468"/>
      <c r="Y1780" s="468"/>
      <c r="Z1780" s="468"/>
      <c r="AA1780" s="468"/>
      <c r="AB1780" s="468"/>
      <c r="AC1780" s="468"/>
      <c r="AD1780" s="468"/>
      <c r="AE1780" s="468"/>
      <c r="AF1780" s="468"/>
      <c r="AG1780" s="468"/>
      <c r="AH1780" s="468"/>
      <c r="AI1780" s="468"/>
    </row>
    <row r="1781">
      <c r="A1781" s="23">
        <v>1778.0</v>
      </c>
      <c r="B1781" s="440">
        <v>46136.0</v>
      </c>
      <c r="C1781" s="26">
        <v>153.0</v>
      </c>
      <c r="D1781" s="28" t="s">
        <v>45</v>
      </c>
      <c r="E1781" s="28" t="s">
        <v>40</v>
      </c>
      <c r="F1781" s="28" t="s">
        <v>3089</v>
      </c>
      <c r="G1781" s="28" t="s">
        <v>3089</v>
      </c>
      <c r="H1781" s="28" t="s">
        <v>81</v>
      </c>
      <c r="I1781" s="485" t="s">
        <v>2712</v>
      </c>
      <c r="J1781" s="489" t="s">
        <v>1178</v>
      </c>
      <c r="K1781" s="28" t="s">
        <v>3144</v>
      </c>
      <c r="L1781" s="28" t="s">
        <v>50</v>
      </c>
      <c r="M1781" s="226"/>
      <c r="N1781" s="33" t="s">
        <v>287</v>
      </c>
      <c r="O1781" s="36" t="s">
        <v>3145</v>
      </c>
      <c r="P1781" s="340"/>
      <c r="Q1781" s="468"/>
      <c r="R1781" s="468"/>
      <c r="S1781" s="468"/>
      <c r="T1781" s="468"/>
      <c r="U1781" s="468"/>
      <c r="V1781" s="468"/>
      <c r="W1781" s="468"/>
      <c r="X1781" s="468"/>
      <c r="Y1781" s="468"/>
      <c r="Z1781" s="468"/>
      <c r="AA1781" s="468"/>
      <c r="AB1781" s="468"/>
      <c r="AC1781" s="468"/>
      <c r="AD1781" s="468"/>
      <c r="AE1781" s="468"/>
      <c r="AF1781" s="468"/>
      <c r="AG1781" s="468"/>
      <c r="AH1781" s="468"/>
      <c r="AI1781" s="468"/>
    </row>
    <row r="1782">
      <c r="A1782" s="23">
        <v>1779.0</v>
      </c>
      <c r="B1782" s="440">
        <v>46136.0</v>
      </c>
      <c r="C1782" s="26">
        <v>153.0</v>
      </c>
      <c r="D1782" s="28" t="s">
        <v>45</v>
      </c>
      <c r="E1782" s="28" t="s">
        <v>40</v>
      </c>
      <c r="F1782" s="28" t="s">
        <v>3089</v>
      </c>
      <c r="G1782" s="28" t="s">
        <v>3089</v>
      </c>
      <c r="H1782" s="28" t="s">
        <v>43</v>
      </c>
      <c r="I1782" s="485" t="s">
        <v>2550</v>
      </c>
      <c r="J1782" s="489" t="s">
        <v>3154</v>
      </c>
      <c r="K1782" s="28" t="s">
        <v>3144</v>
      </c>
      <c r="L1782" s="28" t="s">
        <v>50</v>
      </c>
      <c r="M1782" s="226"/>
      <c r="N1782" s="33" t="s">
        <v>287</v>
      </c>
      <c r="O1782" s="36" t="s">
        <v>3145</v>
      </c>
      <c r="P1782" s="340"/>
      <c r="Q1782" s="468"/>
      <c r="R1782" s="468"/>
      <c r="S1782" s="468"/>
      <c r="T1782" s="468"/>
      <c r="U1782" s="468"/>
      <c r="V1782" s="468"/>
      <c r="W1782" s="468"/>
      <c r="X1782" s="468"/>
      <c r="Y1782" s="468"/>
      <c r="Z1782" s="468"/>
      <c r="AA1782" s="468"/>
      <c r="AB1782" s="468"/>
      <c r="AC1782" s="468"/>
      <c r="AD1782" s="468"/>
      <c r="AE1782" s="468"/>
      <c r="AF1782" s="468"/>
      <c r="AG1782" s="468"/>
      <c r="AH1782" s="468"/>
      <c r="AI1782" s="468"/>
    </row>
    <row r="1783">
      <c r="A1783" s="23">
        <v>1780.0</v>
      </c>
      <c r="B1783" s="440">
        <v>46136.0</v>
      </c>
      <c r="C1783" s="26">
        <v>153.0</v>
      </c>
      <c r="D1783" s="28" t="s">
        <v>45</v>
      </c>
      <c r="E1783" s="28" t="s">
        <v>40</v>
      </c>
      <c r="F1783" s="28" t="s">
        <v>3089</v>
      </c>
      <c r="G1783" s="28" t="s">
        <v>3089</v>
      </c>
      <c r="H1783" s="28" t="s">
        <v>43</v>
      </c>
      <c r="I1783" s="485" t="s">
        <v>2552</v>
      </c>
      <c r="J1783" s="489" t="s">
        <v>3135</v>
      </c>
      <c r="K1783" s="28" t="s">
        <v>3144</v>
      </c>
      <c r="L1783" s="28" t="s">
        <v>50</v>
      </c>
      <c r="M1783" s="226"/>
      <c r="N1783" s="33" t="s">
        <v>287</v>
      </c>
      <c r="O1783" s="36" t="s">
        <v>3145</v>
      </c>
      <c r="P1783" s="340"/>
      <c r="Q1783" s="468"/>
      <c r="R1783" s="468"/>
      <c r="S1783" s="468"/>
      <c r="T1783" s="468"/>
      <c r="U1783" s="468"/>
      <c r="V1783" s="468"/>
      <c r="W1783" s="468"/>
      <c r="X1783" s="468"/>
      <c r="Y1783" s="468"/>
      <c r="Z1783" s="468"/>
      <c r="AA1783" s="468"/>
      <c r="AB1783" s="468"/>
      <c r="AC1783" s="468"/>
      <c r="AD1783" s="468"/>
      <c r="AE1783" s="468"/>
      <c r="AF1783" s="468"/>
      <c r="AG1783" s="468"/>
      <c r="AH1783" s="468"/>
      <c r="AI1783" s="468"/>
    </row>
    <row r="1784">
      <c r="A1784" s="23">
        <v>1781.0</v>
      </c>
      <c r="B1784" s="440">
        <v>46136.0</v>
      </c>
      <c r="C1784" s="26">
        <v>153.0</v>
      </c>
      <c r="D1784" s="28" t="s">
        <v>45</v>
      </c>
      <c r="E1784" s="28" t="s">
        <v>40</v>
      </c>
      <c r="F1784" s="28" t="s">
        <v>3089</v>
      </c>
      <c r="G1784" s="28" t="s">
        <v>3089</v>
      </c>
      <c r="H1784" s="28" t="s">
        <v>207</v>
      </c>
      <c r="I1784" s="485" t="s">
        <v>3155</v>
      </c>
      <c r="J1784" s="489" t="s">
        <v>1107</v>
      </c>
      <c r="K1784" s="28" t="s">
        <v>3144</v>
      </c>
      <c r="L1784" s="28" t="s">
        <v>50</v>
      </c>
      <c r="M1784" s="226"/>
      <c r="N1784" s="33" t="s">
        <v>287</v>
      </c>
      <c r="O1784" s="36" t="s">
        <v>3145</v>
      </c>
      <c r="P1784" s="340"/>
      <c r="Q1784" s="468"/>
      <c r="R1784" s="468"/>
      <c r="S1784" s="468"/>
      <c r="T1784" s="468"/>
      <c r="U1784" s="468"/>
      <c r="V1784" s="468"/>
      <c r="W1784" s="468"/>
      <c r="X1784" s="468"/>
      <c r="Y1784" s="468"/>
      <c r="Z1784" s="468"/>
      <c r="AA1784" s="468"/>
      <c r="AB1784" s="468"/>
      <c r="AC1784" s="468"/>
      <c r="AD1784" s="468"/>
      <c r="AE1784" s="468"/>
      <c r="AF1784" s="468"/>
      <c r="AG1784" s="468"/>
      <c r="AH1784" s="468"/>
      <c r="AI1784" s="468"/>
    </row>
    <row r="1785">
      <c r="A1785" s="59">
        <v>1782.0</v>
      </c>
      <c r="B1785" s="440">
        <v>46136.0</v>
      </c>
      <c r="C1785" s="26">
        <v>153.0</v>
      </c>
      <c r="D1785" s="28" t="s">
        <v>45</v>
      </c>
      <c r="E1785" s="28" t="s">
        <v>40</v>
      </c>
      <c r="F1785" s="28" t="s">
        <v>3089</v>
      </c>
      <c r="G1785" s="28" t="s">
        <v>3089</v>
      </c>
      <c r="H1785" s="28" t="s">
        <v>233</v>
      </c>
      <c r="I1785" s="485" t="s">
        <v>3156</v>
      </c>
      <c r="J1785" s="489" t="s">
        <v>3157</v>
      </c>
      <c r="K1785" s="28" t="s">
        <v>3144</v>
      </c>
      <c r="L1785" s="28" t="s">
        <v>50</v>
      </c>
      <c r="M1785" s="226"/>
      <c r="N1785" s="33" t="s">
        <v>287</v>
      </c>
      <c r="O1785" s="36" t="s">
        <v>3145</v>
      </c>
      <c r="P1785" s="340"/>
      <c r="Q1785" s="468"/>
      <c r="R1785" s="468"/>
      <c r="S1785" s="468"/>
      <c r="T1785" s="468"/>
      <c r="U1785" s="468"/>
      <c r="V1785" s="468"/>
      <c r="W1785" s="468"/>
      <c r="X1785" s="468"/>
      <c r="Y1785" s="468"/>
      <c r="Z1785" s="468"/>
      <c r="AA1785" s="468"/>
      <c r="AB1785" s="468"/>
      <c r="AC1785" s="468"/>
      <c r="AD1785" s="468"/>
      <c r="AE1785" s="468"/>
      <c r="AF1785" s="468"/>
      <c r="AG1785" s="468"/>
      <c r="AH1785" s="468"/>
      <c r="AI1785" s="468"/>
    </row>
    <row r="1786">
      <c r="A1786" s="23">
        <v>1783.0</v>
      </c>
      <c r="B1786" s="440">
        <v>46139.0</v>
      </c>
      <c r="C1786" s="26">
        <v>154.0</v>
      </c>
      <c r="D1786" s="28" t="s">
        <v>129</v>
      </c>
      <c r="E1786" s="28" t="s">
        <v>40</v>
      </c>
      <c r="F1786" s="28" t="s">
        <v>3089</v>
      </c>
      <c r="G1786" s="28" t="s">
        <v>3089</v>
      </c>
      <c r="H1786" s="28" t="s">
        <v>75</v>
      </c>
      <c r="I1786" s="490" t="s">
        <v>1203</v>
      </c>
      <c r="J1786" s="401" t="s">
        <v>3158</v>
      </c>
      <c r="K1786" s="491">
        <v>46147.0</v>
      </c>
      <c r="L1786" s="28" t="s">
        <v>50</v>
      </c>
      <c r="M1786" s="226"/>
      <c r="N1786" s="33" t="s">
        <v>287</v>
      </c>
      <c r="O1786" s="36" t="s">
        <v>3159</v>
      </c>
      <c r="P1786" s="340"/>
      <c r="Q1786" s="468"/>
      <c r="R1786" s="468"/>
      <c r="S1786" s="468"/>
      <c r="T1786" s="468"/>
      <c r="U1786" s="468"/>
      <c r="V1786" s="468"/>
      <c r="W1786" s="468"/>
      <c r="X1786" s="468"/>
      <c r="Y1786" s="468"/>
      <c r="Z1786" s="468"/>
      <c r="AA1786" s="468"/>
      <c r="AB1786" s="468"/>
      <c r="AC1786" s="468"/>
      <c r="AD1786" s="468"/>
      <c r="AE1786" s="468"/>
      <c r="AF1786" s="468"/>
      <c r="AG1786" s="468"/>
      <c r="AH1786" s="468"/>
      <c r="AI1786" s="468"/>
    </row>
    <row r="1787">
      <c r="A1787" s="23">
        <v>1784.0</v>
      </c>
      <c r="B1787" s="440">
        <v>46139.0</v>
      </c>
      <c r="C1787" s="26">
        <v>154.0</v>
      </c>
      <c r="D1787" s="28" t="s">
        <v>129</v>
      </c>
      <c r="E1787" s="28" t="s">
        <v>40</v>
      </c>
      <c r="F1787" s="28" t="s">
        <v>3089</v>
      </c>
      <c r="G1787" s="28" t="s">
        <v>3089</v>
      </c>
      <c r="H1787" s="28" t="s">
        <v>207</v>
      </c>
      <c r="I1787" s="485" t="s">
        <v>2632</v>
      </c>
      <c r="J1787" s="492" t="s">
        <v>3160</v>
      </c>
      <c r="K1787" s="491">
        <v>46147.0</v>
      </c>
      <c r="L1787" s="28" t="s">
        <v>50</v>
      </c>
      <c r="M1787" s="226"/>
      <c r="N1787" s="33" t="s">
        <v>287</v>
      </c>
      <c r="O1787" s="36" t="s">
        <v>3159</v>
      </c>
      <c r="P1787" s="340"/>
      <c r="Q1787" s="468"/>
      <c r="R1787" s="468"/>
      <c r="S1787" s="468"/>
      <c r="T1787" s="468"/>
      <c r="U1787" s="468"/>
      <c r="V1787" s="468"/>
      <c r="W1787" s="468"/>
      <c r="X1787" s="468"/>
      <c r="Y1787" s="468"/>
      <c r="Z1787" s="468"/>
      <c r="AA1787" s="468"/>
      <c r="AB1787" s="468"/>
      <c r="AC1787" s="468"/>
      <c r="AD1787" s="468"/>
      <c r="AE1787" s="468"/>
      <c r="AF1787" s="468"/>
      <c r="AG1787" s="468"/>
      <c r="AH1787" s="468"/>
      <c r="AI1787" s="468"/>
    </row>
    <row r="1788">
      <c r="A1788" s="23">
        <v>1785.0</v>
      </c>
      <c r="B1788" s="440">
        <v>46139.0</v>
      </c>
      <c r="C1788" s="26">
        <v>154.0</v>
      </c>
      <c r="D1788" s="28" t="s">
        <v>129</v>
      </c>
      <c r="E1788" s="28" t="s">
        <v>40</v>
      </c>
      <c r="F1788" s="28" t="s">
        <v>3089</v>
      </c>
      <c r="G1788" s="28" t="s">
        <v>3089</v>
      </c>
      <c r="H1788" s="28" t="s">
        <v>87</v>
      </c>
      <c r="I1788" s="485" t="s">
        <v>3161</v>
      </c>
      <c r="J1788" s="401" t="s">
        <v>3162</v>
      </c>
      <c r="K1788" s="491">
        <v>46147.0</v>
      </c>
      <c r="L1788" s="28" t="s">
        <v>50</v>
      </c>
      <c r="M1788" s="226"/>
      <c r="N1788" s="33" t="s">
        <v>287</v>
      </c>
      <c r="O1788" s="36" t="s">
        <v>3159</v>
      </c>
      <c r="P1788" s="340"/>
      <c r="Q1788" s="468"/>
      <c r="R1788" s="468"/>
      <c r="S1788" s="468"/>
      <c r="T1788" s="468"/>
      <c r="U1788" s="468"/>
      <c r="V1788" s="468"/>
      <c r="W1788" s="468"/>
      <c r="X1788" s="468"/>
      <c r="Y1788" s="468"/>
      <c r="Z1788" s="468"/>
      <c r="AA1788" s="468"/>
      <c r="AB1788" s="468"/>
      <c r="AC1788" s="468"/>
      <c r="AD1788" s="468"/>
      <c r="AE1788" s="468"/>
      <c r="AF1788" s="468"/>
      <c r="AG1788" s="468"/>
      <c r="AH1788" s="468"/>
      <c r="AI1788" s="468"/>
    </row>
    <row r="1789">
      <c r="A1789" s="23">
        <v>1786.0</v>
      </c>
      <c r="B1789" s="440">
        <v>46139.0</v>
      </c>
      <c r="C1789" s="26">
        <v>154.0</v>
      </c>
      <c r="D1789" s="28" t="s">
        <v>129</v>
      </c>
      <c r="E1789" s="28" t="s">
        <v>40</v>
      </c>
      <c r="F1789" s="28" t="s">
        <v>3089</v>
      </c>
      <c r="G1789" s="28" t="s">
        <v>3089</v>
      </c>
      <c r="H1789" s="28" t="s">
        <v>87</v>
      </c>
      <c r="I1789" s="485" t="s">
        <v>1213</v>
      </c>
      <c r="J1789" s="492" t="s">
        <v>3163</v>
      </c>
      <c r="K1789" s="491">
        <v>46147.0</v>
      </c>
      <c r="L1789" s="28" t="s">
        <v>50</v>
      </c>
      <c r="M1789" s="226"/>
      <c r="N1789" s="33" t="s">
        <v>287</v>
      </c>
      <c r="O1789" s="36" t="s">
        <v>3159</v>
      </c>
      <c r="P1789" s="340"/>
      <c r="Q1789" s="468"/>
      <c r="R1789" s="468"/>
      <c r="S1789" s="468"/>
      <c r="T1789" s="468"/>
      <c r="U1789" s="468"/>
      <c r="V1789" s="468"/>
      <c r="W1789" s="468"/>
      <c r="X1789" s="468"/>
      <c r="Y1789" s="468"/>
      <c r="Z1789" s="468"/>
      <c r="AA1789" s="468"/>
      <c r="AB1789" s="468"/>
      <c r="AC1789" s="468"/>
      <c r="AD1789" s="468"/>
      <c r="AE1789" s="468"/>
      <c r="AF1789" s="468"/>
      <c r="AG1789" s="468"/>
      <c r="AH1789" s="468"/>
      <c r="AI1789" s="468"/>
    </row>
    <row r="1790">
      <c r="A1790" s="59">
        <v>1787.0</v>
      </c>
      <c r="B1790" s="440">
        <v>46139.0</v>
      </c>
      <c r="C1790" s="26">
        <v>154.0</v>
      </c>
      <c r="D1790" s="28" t="s">
        <v>129</v>
      </c>
      <c r="E1790" s="28" t="s">
        <v>40</v>
      </c>
      <c r="F1790" s="28" t="s">
        <v>3089</v>
      </c>
      <c r="G1790" s="28" t="s">
        <v>3089</v>
      </c>
      <c r="H1790" s="28" t="s">
        <v>81</v>
      </c>
      <c r="I1790" s="485" t="s">
        <v>1214</v>
      </c>
      <c r="J1790" s="492" t="s">
        <v>3164</v>
      </c>
      <c r="K1790" s="491">
        <v>46147.0</v>
      </c>
      <c r="L1790" s="28" t="s">
        <v>50</v>
      </c>
      <c r="M1790" s="226"/>
      <c r="N1790" s="33" t="s">
        <v>287</v>
      </c>
      <c r="O1790" s="36" t="s">
        <v>3159</v>
      </c>
      <c r="P1790" s="340"/>
      <c r="Q1790" s="468"/>
      <c r="R1790" s="468"/>
      <c r="S1790" s="468"/>
      <c r="T1790" s="468"/>
      <c r="U1790" s="468"/>
      <c r="V1790" s="468"/>
      <c r="W1790" s="468"/>
      <c r="X1790" s="468"/>
      <c r="Y1790" s="468"/>
      <c r="Z1790" s="468"/>
      <c r="AA1790" s="468"/>
      <c r="AB1790" s="468"/>
      <c r="AC1790" s="468"/>
      <c r="AD1790" s="468"/>
      <c r="AE1790" s="468"/>
      <c r="AF1790" s="468"/>
      <c r="AG1790" s="468"/>
      <c r="AH1790" s="468"/>
      <c r="AI1790" s="468"/>
    </row>
    <row r="1791">
      <c r="A1791" s="23">
        <v>1788.0</v>
      </c>
      <c r="B1791" s="440">
        <v>46139.0</v>
      </c>
      <c r="C1791" s="26">
        <v>154.0</v>
      </c>
      <c r="D1791" s="28" t="s">
        <v>129</v>
      </c>
      <c r="E1791" s="28" t="s">
        <v>40</v>
      </c>
      <c r="F1791" s="28" t="s">
        <v>3089</v>
      </c>
      <c r="G1791" s="28" t="s">
        <v>3089</v>
      </c>
      <c r="H1791" s="28" t="s">
        <v>233</v>
      </c>
      <c r="I1791" s="485" t="s">
        <v>3165</v>
      </c>
      <c r="J1791" s="493" t="s">
        <v>3166</v>
      </c>
      <c r="K1791" s="491">
        <v>46147.0</v>
      </c>
      <c r="L1791" s="28" t="s">
        <v>50</v>
      </c>
      <c r="M1791" s="226"/>
      <c r="N1791" s="33" t="s">
        <v>287</v>
      </c>
      <c r="O1791" s="36" t="s">
        <v>3159</v>
      </c>
      <c r="P1791" s="340"/>
      <c r="Q1791" s="468"/>
      <c r="R1791" s="468"/>
      <c r="S1791" s="468"/>
      <c r="T1791" s="468"/>
      <c r="U1791" s="468"/>
      <c r="V1791" s="468"/>
      <c r="W1791" s="468"/>
      <c r="X1791" s="468"/>
      <c r="Y1791" s="468"/>
      <c r="Z1791" s="468"/>
      <c r="AA1791" s="468"/>
      <c r="AB1791" s="468"/>
      <c r="AC1791" s="468"/>
      <c r="AD1791" s="468"/>
      <c r="AE1791" s="468"/>
      <c r="AF1791" s="468"/>
      <c r="AG1791" s="468"/>
      <c r="AH1791" s="468"/>
      <c r="AI1791" s="468"/>
    </row>
    <row r="1792">
      <c r="A1792" s="23">
        <v>1789.0</v>
      </c>
      <c r="B1792" s="440">
        <v>46139.0</v>
      </c>
      <c r="C1792" s="26">
        <v>154.0</v>
      </c>
      <c r="D1792" s="28" t="s">
        <v>129</v>
      </c>
      <c r="E1792" s="28" t="s">
        <v>40</v>
      </c>
      <c r="F1792" s="28" t="s">
        <v>3089</v>
      </c>
      <c r="G1792" s="28" t="s">
        <v>3089</v>
      </c>
      <c r="H1792" s="28" t="s">
        <v>43</v>
      </c>
      <c r="I1792" s="494" t="s">
        <v>2550</v>
      </c>
      <c r="J1792" s="492" t="s">
        <v>3167</v>
      </c>
      <c r="K1792" s="491">
        <v>46147.0</v>
      </c>
      <c r="L1792" s="28" t="s">
        <v>50</v>
      </c>
      <c r="M1792" s="226"/>
      <c r="N1792" s="33" t="s">
        <v>287</v>
      </c>
      <c r="O1792" s="36" t="s">
        <v>3159</v>
      </c>
      <c r="P1792" s="340"/>
      <c r="Q1792" s="468"/>
      <c r="R1792" s="468"/>
      <c r="S1792" s="468"/>
      <c r="T1792" s="468"/>
      <c r="U1792" s="468"/>
      <c r="V1792" s="468"/>
      <c r="W1792" s="468"/>
      <c r="X1792" s="468"/>
      <c r="Y1792" s="468"/>
      <c r="Z1792" s="468"/>
      <c r="AA1792" s="468"/>
      <c r="AB1792" s="468"/>
      <c r="AC1792" s="468"/>
      <c r="AD1792" s="468"/>
      <c r="AE1792" s="468"/>
      <c r="AF1792" s="468"/>
      <c r="AG1792" s="468"/>
      <c r="AH1792" s="468"/>
      <c r="AI1792" s="468"/>
    </row>
    <row r="1793">
      <c r="A1793" s="23">
        <v>1790.0</v>
      </c>
      <c r="B1793" s="440">
        <v>46139.0</v>
      </c>
      <c r="C1793" s="26">
        <v>154.0</v>
      </c>
      <c r="D1793" s="28" t="s">
        <v>129</v>
      </c>
      <c r="E1793" s="28" t="s">
        <v>40</v>
      </c>
      <c r="F1793" s="28" t="s">
        <v>3089</v>
      </c>
      <c r="G1793" s="28" t="s">
        <v>3089</v>
      </c>
      <c r="H1793" s="28" t="s">
        <v>207</v>
      </c>
      <c r="I1793" s="485" t="s">
        <v>3168</v>
      </c>
      <c r="J1793" s="492" t="s">
        <v>3169</v>
      </c>
      <c r="K1793" s="491">
        <v>46147.0</v>
      </c>
      <c r="L1793" s="28" t="s">
        <v>50</v>
      </c>
      <c r="M1793" s="226"/>
      <c r="N1793" s="33" t="s">
        <v>287</v>
      </c>
      <c r="O1793" s="36" t="s">
        <v>3159</v>
      </c>
      <c r="P1793" s="340"/>
      <c r="Q1793" s="468"/>
      <c r="R1793" s="468"/>
      <c r="S1793" s="468"/>
      <c r="T1793" s="468"/>
      <c r="U1793" s="468"/>
      <c r="V1793" s="468"/>
      <c r="W1793" s="468"/>
      <c r="X1793" s="468"/>
      <c r="Y1793" s="468"/>
      <c r="Z1793" s="468"/>
      <c r="AA1793" s="468"/>
      <c r="AB1793" s="468"/>
      <c r="AC1793" s="468"/>
      <c r="AD1793" s="468"/>
      <c r="AE1793" s="468"/>
      <c r="AF1793" s="468"/>
      <c r="AG1793" s="468"/>
      <c r="AH1793" s="468"/>
      <c r="AI1793" s="468"/>
    </row>
    <row r="1794">
      <c r="A1794" s="23">
        <v>1791.0</v>
      </c>
      <c r="B1794" s="440">
        <v>46139.0</v>
      </c>
      <c r="C1794" s="26">
        <v>154.0</v>
      </c>
      <c r="D1794" s="28" t="s">
        <v>129</v>
      </c>
      <c r="E1794" s="28" t="s">
        <v>40</v>
      </c>
      <c r="F1794" s="28" t="s">
        <v>3089</v>
      </c>
      <c r="G1794" s="28" t="s">
        <v>3089</v>
      </c>
      <c r="H1794" s="28" t="s">
        <v>207</v>
      </c>
      <c r="I1794" s="485" t="s">
        <v>3170</v>
      </c>
      <c r="J1794" s="492" t="s">
        <v>2690</v>
      </c>
      <c r="K1794" s="491">
        <v>46147.0</v>
      </c>
      <c r="L1794" s="28" t="s">
        <v>50</v>
      </c>
      <c r="M1794" s="226"/>
      <c r="N1794" s="33" t="s">
        <v>287</v>
      </c>
      <c r="O1794" s="36" t="s">
        <v>3159</v>
      </c>
      <c r="P1794" s="340"/>
      <c r="Q1794" s="468"/>
      <c r="R1794" s="468"/>
      <c r="S1794" s="468"/>
      <c r="T1794" s="468"/>
      <c r="U1794" s="468"/>
      <c r="V1794" s="468"/>
      <c r="W1794" s="468"/>
      <c r="X1794" s="468"/>
      <c r="Y1794" s="468"/>
      <c r="Z1794" s="468"/>
      <c r="AA1794" s="468"/>
      <c r="AB1794" s="468"/>
      <c r="AC1794" s="468"/>
      <c r="AD1794" s="468"/>
      <c r="AE1794" s="468"/>
      <c r="AF1794" s="468"/>
      <c r="AG1794" s="468"/>
      <c r="AH1794" s="468"/>
      <c r="AI1794" s="468"/>
    </row>
    <row r="1795">
      <c r="A1795" s="59">
        <v>1792.0</v>
      </c>
      <c r="B1795" s="440">
        <v>46139.0</v>
      </c>
      <c r="C1795" s="26">
        <v>154.0</v>
      </c>
      <c r="D1795" s="28" t="s">
        <v>129</v>
      </c>
      <c r="E1795" s="28" t="s">
        <v>40</v>
      </c>
      <c r="F1795" s="28" t="s">
        <v>3089</v>
      </c>
      <c r="G1795" s="28" t="s">
        <v>3089</v>
      </c>
      <c r="H1795" s="28" t="s">
        <v>207</v>
      </c>
      <c r="I1795" s="485" t="s">
        <v>3171</v>
      </c>
      <c r="J1795" s="401" t="s">
        <v>3172</v>
      </c>
      <c r="K1795" s="491">
        <v>46147.0</v>
      </c>
      <c r="L1795" s="28" t="s">
        <v>50</v>
      </c>
      <c r="M1795" s="226"/>
      <c r="N1795" s="33" t="s">
        <v>287</v>
      </c>
      <c r="O1795" s="36" t="s">
        <v>3159</v>
      </c>
      <c r="P1795" s="340"/>
      <c r="Q1795" s="468"/>
      <c r="R1795" s="468"/>
      <c r="S1795" s="468"/>
      <c r="T1795" s="468"/>
      <c r="U1795" s="468"/>
      <c r="V1795" s="468"/>
      <c r="W1795" s="468"/>
      <c r="X1795" s="468"/>
      <c r="Y1795" s="468"/>
      <c r="Z1795" s="468"/>
      <c r="AA1795" s="468"/>
      <c r="AB1795" s="468"/>
      <c r="AC1795" s="468"/>
      <c r="AD1795" s="468"/>
      <c r="AE1795" s="468"/>
      <c r="AF1795" s="468"/>
      <c r="AG1795" s="468"/>
      <c r="AH1795" s="468"/>
      <c r="AI1795" s="468"/>
    </row>
    <row r="1796">
      <c r="A1796" s="23">
        <v>1793.0</v>
      </c>
      <c r="B1796" s="440">
        <v>46139.0</v>
      </c>
      <c r="C1796" s="26">
        <v>154.0</v>
      </c>
      <c r="D1796" s="28" t="s">
        <v>129</v>
      </c>
      <c r="E1796" s="28" t="s">
        <v>40</v>
      </c>
      <c r="F1796" s="28" t="s">
        <v>3089</v>
      </c>
      <c r="G1796" s="28" t="s">
        <v>3089</v>
      </c>
      <c r="H1796" s="28" t="s">
        <v>207</v>
      </c>
      <c r="I1796" s="485" t="s">
        <v>3173</v>
      </c>
      <c r="J1796" s="492" t="s">
        <v>3174</v>
      </c>
      <c r="K1796" s="491">
        <v>46147.0</v>
      </c>
      <c r="L1796" s="28" t="s">
        <v>50</v>
      </c>
      <c r="M1796" s="226"/>
      <c r="N1796" s="33" t="s">
        <v>287</v>
      </c>
      <c r="O1796" s="36" t="s">
        <v>3159</v>
      </c>
      <c r="P1796" s="340"/>
      <c r="Q1796" s="468"/>
      <c r="R1796" s="468"/>
      <c r="S1796" s="468"/>
      <c r="T1796" s="468"/>
      <c r="U1796" s="468"/>
      <c r="V1796" s="468"/>
      <c r="W1796" s="468"/>
      <c r="X1796" s="468"/>
      <c r="Y1796" s="468"/>
      <c r="Z1796" s="468"/>
      <c r="AA1796" s="468"/>
      <c r="AB1796" s="468"/>
      <c r="AC1796" s="468"/>
      <c r="AD1796" s="468"/>
      <c r="AE1796" s="468"/>
      <c r="AF1796" s="468"/>
      <c r="AG1796" s="468"/>
      <c r="AH1796" s="468"/>
      <c r="AI1796" s="468"/>
    </row>
    <row r="1797">
      <c r="A1797" s="23">
        <v>1794.0</v>
      </c>
      <c r="B1797" s="440">
        <v>46139.0</v>
      </c>
      <c r="C1797" s="26">
        <v>154.0</v>
      </c>
      <c r="D1797" s="28" t="s">
        <v>129</v>
      </c>
      <c r="E1797" s="28" t="s">
        <v>40</v>
      </c>
      <c r="F1797" s="28" t="s">
        <v>3089</v>
      </c>
      <c r="G1797" s="28" t="s">
        <v>3089</v>
      </c>
      <c r="H1797" s="28" t="s">
        <v>43</v>
      </c>
      <c r="I1797" s="485" t="s">
        <v>2550</v>
      </c>
      <c r="J1797" s="492" t="s">
        <v>3128</v>
      </c>
      <c r="K1797" s="491">
        <v>46147.0</v>
      </c>
      <c r="L1797" s="28" t="s">
        <v>50</v>
      </c>
      <c r="M1797" s="226"/>
      <c r="N1797" s="33" t="s">
        <v>287</v>
      </c>
      <c r="O1797" s="36" t="s">
        <v>3159</v>
      </c>
      <c r="P1797" s="340"/>
      <c r="Q1797" s="468"/>
      <c r="R1797" s="468"/>
      <c r="S1797" s="468"/>
      <c r="T1797" s="468"/>
      <c r="U1797" s="468"/>
      <c r="V1797" s="468"/>
      <c r="W1797" s="468"/>
      <c r="X1797" s="468"/>
      <c r="Y1797" s="468"/>
      <c r="Z1797" s="468"/>
      <c r="AA1797" s="468"/>
      <c r="AB1797" s="468"/>
      <c r="AC1797" s="468"/>
      <c r="AD1797" s="468"/>
      <c r="AE1797" s="468"/>
      <c r="AF1797" s="468"/>
      <c r="AG1797" s="468"/>
      <c r="AH1797" s="468"/>
      <c r="AI1797" s="468"/>
    </row>
    <row r="1798">
      <c r="A1798" s="23">
        <v>1795.0</v>
      </c>
      <c r="B1798" s="440">
        <v>46139.0</v>
      </c>
      <c r="C1798" s="26">
        <v>154.0</v>
      </c>
      <c r="D1798" s="28" t="s">
        <v>129</v>
      </c>
      <c r="E1798" s="28" t="s">
        <v>40</v>
      </c>
      <c r="F1798" s="28" t="s">
        <v>3089</v>
      </c>
      <c r="G1798" s="28" t="s">
        <v>3089</v>
      </c>
      <c r="H1798" s="28" t="s">
        <v>43</v>
      </c>
      <c r="I1798" s="485" t="s">
        <v>2552</v>
      </c>
      <c r="J1798" s="492" t="s">
        <v>3175</v>
      </c>
      <c r="K1798" s="491">
        <v>46147.0</v>
      </c>
      <c r="L1798" s="28" t="s">
        <v>50</v>
      </c>
      <c r="M1798" s="226"/>
      <c r="N1798" s="33" t="s">
        <v>287</v>
      </c>
      <c r="O1798" s="36" t="s">
        <v>3159</v>
      </c>
      <c r="P1798" s="340"/>
      <c r="Q1798" s="468"/>
      <c r="R1798" s="468"/>
      <c r="S1798" s="468"/>
      <c r="T1798" s="468"/>
      <c r="U1798" s="468"/>
      <c r="V1798" s="468"/>
      <c r="W1798" s="468"/>
      <c r="X1798" s="468"/>
      <c r="Y1798" s="468"/>
      <c r="Z1798" s="468"/>
      <c r="AA1798" s="468"/>
      <c r="AB1798" s="468"/>
      <c r="AC1798" s="468"/>
      <c r="AD1798" s="468"/>
      <c r="AE1798" s="468"/>
      <c r="AF1798" s="468"/>
      <c r="AG1798" s="468"/>
      <c r="AH1798" s="468"/>
      <c r="AI1798" s="468"/>
    </row>
    <row r="1799">
      <c r="A1799" s="23">
        <v>1796.0</v>
      </c>
      <c r="B1799" s="440">
        <v>46139.0</v>
      </c>
      <c r="C1799" s="26">
        <v>154.0</v>
      </c>
      <c r="D1799" s="28" t="s">
        <v>129</v>
      </c>
      <c r="E1799" s="28" t="s">
        <v>40</v>
      </c>
      <c r="F1799" s="28" t="s">
        <v>3089</v>
      </c>
      <c r="G1799" s="28" t="s">
        <v>3089</v>
      </c>
      <c r="H1799" s="28" t="s">
        <v>207</v>
      </c>
      <c r="I1799" s="485" t="s">
        <v>3176</v>
      </c>
      <c r="J1799" s="492" t="s">
        <v>3177</v>
      </c>
      <c r="K1799" s="491">
        <v>46147.0</v>
      </c>
      <c r="L1799" s="28" t="s">
        <v>50</v>
      </c>
      <c r="M1799" s="226"/>
      <c r="N1799" s="33" t="s">
        <v>287</v>
      </c>
      <c r="O1799" s="36" t="s">
        <v>3159</v>
      </c>
      <c r="P1799" s="340"/>
      <c r="Q1799" s="468"/>
      <c r="R1799" s="468"/>
      <c r="S1799" s="468"/>
      <c r="T1799" s="468"/>
      <c r="U1799" s="468"/>
      <c r="V1799" s="468"/>
      <c r="W1799" s="468"/>
      <c r="X1799" s="468"/>
      <c r="Y1799" s="468"/>
      <c r="Z1799" s="468"/>
      <c r="AA1799" s="468"/>
      <c r="AB1799" s="468"/>
      <c r="AC1799" s="468"/>
      <c r="AD1799" s="468"/>
      <c r="AE1799" s="468"/>
      <c r="AF1799" s="468"/>
      <c r="AG1799" s="468"/>
      <c r="AH1799" s="468"/>
      <c r="AI1799" s="468"/>
    </row>
    <row r="1800">
      <c r="A1800" s="59">
        <v>1797.0</v>
      </c>
      <c r="B1800" s="440">
        <v>46139.0</v>
      </c>
      <c r="C1800" s="26">
        <v>154.0</v>
      </c>
      <c r="D1800" s="28" t="s">
        <v>129</v>
      </c>
      <c r="E1800" s="28" t="s">
        <v>40</v>
      </c>
      <c r="F1800" s="28" t="s">
        <v>3089</v>
      </c>
      <c r="G1800" s="28" t="s">
        <v>3089</v>
      </c>
      <c r="H1800" s="28" t="s">
        <v>81</v>
      </c>
      <c r="I1800" s="485" t="s">
        <v>3178</v>
      </c>
      <c r="J1800" s="492" t="s">
        <v>2878</v>
      </c>
      <c r="K1800" s="491">
        <v>46147.0</v>
      </c>
      <c r="L1800" s="28" t="s">
        <v>50</v>
      </c>
      <c r="M1800" s="226"/>
      <c r="N1800" s="33" t="s">
        <v>287</v>
      </c>
      <c r="O1800" s="36" t="s">
        <v>3159</v>
      </c>
      <c r="P1800" s="340"/>
      <c r="Q1800" s="468"/>
      <c r="R1800" s="468"/>
      <c r="S1800" s="468"/>
      <c r="T1800" s="468"/>
      <c r="U1800" s="468"/>
      <c r="V1800" s="468"/>
      <c r="W1800" s="468"/>
      <c r="X1800" s="468"/>
      <c r="Y1800" s="468"/>
      <c r="Z1800" s="468"/>
      <c r="AA1800" s="468"/>
      <c r="AB1800" s="468"/>
      <c r="AC1800" s="468"/>
      <c r="AD1800" s="468"/>
      <c r="AE1800" s="468"/>
      <c r="AF1800" s="468"/>
      <c r="AG1800" s="468"/>
      <c r="AH1800" s="468"/>
      <c r="AI1800" s="468"/>
    </row>
    <row r="1801">
      <c r="A1801" s="23">
        <v>1798.0</v>
      </c>
      <c r="B1801" s="440">
        <v>46142.0</v>
      </c>
      <c r="C1801" s="26">
        <v>155.0</v>
      </c>
      <c r="D1801" s="28" t="s">
        <v>45</v>
      </c>
      <c r="E1801" s="28" t="s">
        <v>40</v>
      </c>
      <c r="F1801" s="28" t="s">
        <v>3089</v>
      </c>
      <c r="G1801" s="28" t="s">
        <v>3089</v>
      </c>
      <c r="H1801" s="28" t="s">
        <v>87</v>
      </c>
      <c r="I1801" s="485" t="s">
        <v>3090</v>
      </c>
      <c r="J1801" s="401" t="s">
        <v>1119</v>
      </c>
      <c r="K1801" s="23" t="s">
        <v>3179</v>
      </c>
      <c r="L1801" s="28" t="s">
        <v>50</v>
      </c>
      <c r="M1801" s="264" t="s">
        <v>3179</v>
      </c>
      <c r="N1801" s="33" t="s">
        <v>287</v>
      </c>
      <c r="O1801" s="36" t="s">
        <v>3145</v>
      </c>
      <c r="P1801" s="340"/>
      <c r="Q1801" s="468"/>
      <c r="R1801" s="468"/>
      <c r="S1801" s="468"/>
      <c r="T1801" s="468"/>
      <c r="U1801" s="468"/>
      <c r="V1801" s="468"/>
      <c r="W1801" s="468"/>
      <c r="X1801" s="468"/>
      <c r="Y1801" s="468"/>
      <c r="Z1801" s="468"/>
      <c r="AA1801" s="468"/>
      <c r="AB1801" s="468"/>
      <c r="AC1801" s="468"/>
      <c r="AD1801" s="468"/>
      <c r="AE1801" s="468"/>
      <c r="AF1801" s="468"/>
      <c r="AG1801" s="468"/>
      <c r="AH1801" s="468"/>
      <c r="AI1801" s="468"/>
    </row>
    <row r="1802">
      <c r="A1802" s="23">
        <v>1799.0</v>
      </c>
      <c r="B1802" s="440">
        <v>46142.0</v>
      </c>
      <c r="C1802" s="26">
        <v>155.0</v>
      </c>
      <c r="D1802" s="28" t="s">
        <v>45</v>
      </c>
      <c r="E1802" s="28" t="s">
        <v>40</v>
      </c>
      <c r="F1802" s="28" t="s">
        <v>3089</v>
      </c>
      <c r="G1802" s="28" t="s">
        <v>3089</v>
      </c>
      <c r="H1802" s="28" t="s">
        <v>207</v>
      </c>
      <c r="I1802" s="485" t="s">
        <v>516</v>
      </c>
      <c r="J1802" s="492" t="s">
        <v>2439</v>
      </c>
      <c r="K1802" s="29" t="s">
        <v>3180</v>
      </c>
      <c r="L1802" s="28" t="s">
        <v>50</v>
      </c>
      <c r="M1802" s="226"/>
      <c r="N1802" s="33" t="s">
        <v>287</v>
      </c>
      <c r="O1802" s="36" t="s">
        <v>3145</v>
      </c>
      <c r="P1802" s="340"/>
      <c r="Q1802" s="468"/>
      <c r="R1802" s="468"/>
      <c r="S1802" s="468"/>
      <c r="T1802" s="468"/>
      <c r="U1802" s="468"/>
      <c r="V1802" s="468"/>
      <c r="W1802" s="468"/>
      <c r="X1802" s="468"/>
      <c r="Y1802" s="468"/>
      <c r="Z1802" s="468"/>
      <c r="AA1802" s="468"/>
      <c r="AB1802" s="468"/>
      <c r="AC1802" s="468"/>
      <c r="AD1802" s="468"/>
      <c r="AE1802" s="468"/>
      <c r="AF1802" s="468"/>
      <c r="AG1802" s="468"/>
      <c r="AH1802" s="468"/>
      <c r="AI1802" s="468"/>
    </row>
    <row r="1803">
      <c r="A1803" s="23">
        <v>1800.0</v>
      </c>
      <c r="B1803" s="440">
        <v>46142.0</v>
      </c>
      <c r="C1803" s="26">
        <v>155.0</v>
      </c>
      <c r="D1803" s="28" t="s">
        <v>45</v>
      </c>
      <c r="E1803" s="28" t="s">
        <v>40</v>
      </c>
      <c r="F1803" s="28" t="s">
        <v>3089</v>
      </c>
      <c r="G1803" s="28" t="s">
        <v>3089</v>
      </c>
      <c r="H1803" s="28" t="s">
        <v>75</v>
      </c>
      <c r="I1803" s="485" t="s">
        <v>3181</v>
      </c>
      <c r="J1803" s="495" t="s">
        <v>3182</v>
      </c>
      <c r="K1803" s="29" t="s">
        <v>3180</v>
      </c>
      <c r="L1803" s="28" t="s">
        <v>50</v>
      </c>
      <c r="M1803" s="226"/>
      <c r="N1803" s="33" t="s">
        <v>287</v>
      </c>
      <c r="O1803" s="36" t="s">
        <v>3145</v>
      </c>
      <c r="P1803" s="340"/>
      <c r="Q1803" s="468"/>
      <c r="R1803" s="468"/>
      <c r="S1803" s="468"/>
      <c r="T1803" s="468"/>
      <c r="U1803" s="468"/>
      <c r="V1803" s="468"/>
      <c r="W1803" s="468"/>
      <c r="X1803" s="468"/>
      <c r="Y1803" s="468"/>
      <c r="Z1803" s="468"/>
      <c r="AA1803" s="468"/>
      <c r="AB1803" s="468"/>
      <c r="AC1803" s="468"/>
      <c r="AD1803" s="468"/>
      <c r="AE1803" s="468"/>
      <c r="AF1803" s="468"/>
      <c r="AG1803" s="468"/>
      <c r="AH1803" s="468"/>
      <c r="AI1803" s="468"/>
    </row>
    <row r="1804">
      <c r="A1804" s="23">
        <v>1801.0</v>
      </c>
      <c r="B1804" s="440">
        <v>46142.0</v>
      </c>
      <c r="C1804" s="26">
        <v>155.0</v>
      </c>
      <c r="D1804" s="28" t="s">
        <v>45</v>
      </c>
      <c r="E1804" s="28" t="s">
        <v>40</v>
      </c>
      <c r="F1804" s="28" t="s">
        <v>3089</v>
      </c>
      <c r="G1804" s="28" t="s">
        <v>3089</v>
      </c>
      <c r="H1804" s="28" t="s">
        <v>75</v>
      </c>
      <c r="I1804" s="485" t="s">
        <v>3183</v>
      </c>
      <c r="J1804" s="495" t="s">
        <v>3184</v>
      </c>
      <c r="K1804" s="29" t="s">
        <v>3180</v>
      </c>
      <c r="L1804" s="28" t="s">
        <v>50</v>
      </c>
      <c r="M1804" s="226"/>
      <c r="N1804" s="33" t="s">
        <v>287</v>
      </c>
      <c r="O1804" s="36" t="s">
        <v>3145</v>
      </c>
      <c r="P1804" s="340"/>
      <c r="Q1804" s="468"/>
      <c r="R1804" s="468"/>
      <c r="S1804" s="468"/>
      <c r="T1804" s="468"/>
      <c r="U1804" s="468"/>
      <c r="V1804" s="468"/>
      <c r="W1804" s="468"/>
      <c r="X1804" s="468"/>
      <c r="Y1804" s="468"/>
      <c r="Z1804" s="468"/>
      <c r="AA1804" s="468"/>
      <c r="AB1804" s="468"/>
      <c r="AC1804" s="468"/>
      <c r="AD1804" s="468"/>
      <c r="AE1804" s="468"/>
      <c r="AF1804" s="468"/>
      <c r="AG1804" s="468"/>
      <c r="AH1804" s="468"/>
      <c r="AI1804" s="468"/>
    </row>
    <row r="1805">
      <c r="A1805" s="59">
        <v>1802.0</v>
      </c>
      <c r="B1805" s="440">
        <v>46142.0</v>
      </c>
      <c r="C1805" s="26">
        <v>155.0</v>
      </c>
      <c r="D1805" s="28" t="s">
        <v>45</v>
      </c>
      <c r="E1805" s="28" t="s">
        <v>40</v>
      </c>
      <c r="F1805" s="28" t="s">
        <v>3089</v>
      </c>
      <c r="G1805" s="28" t="s">
        <v>3089</v>
      </c>
      <c r="H1805" s="28" t="s">
        <v>194</v>
      </c>
      <c r="I1805" s="494" t="s">
        <v>3185</v>
      </c>
      <c r="J1805" s="401" t="s">
        <v>3186</v>
      </c>
      <c r="K1805" s="23" t="s">
        <v>3179</v>
      </c>
      <c r="L1805" s="28" t="s">
        <v>50</v>
      </c>
      <c r="M1805" s="264" t="s">
        <v>3179</v>
      </c>
      <c r="N1805" s="33" t="s">
        <v>287</v>
      </c>
      <c r="O1805" s="36" t="s">
        <v>3145</v>
      </c>
      <c r="P1805" s="340"/>
      <c r="Q1805" s="468"/>
      <c r="R1805" s="468"/>
      <c r="S1805" s="468"/>
      <c r="T1805" s="468"/>
      <c r="U1805" s="468"/>
      <c r="V1805" s="468"/>
      <c r="W1805" s="468"/>
      <c r="X1805" s="468"/>
      <c r="Y1805" s="468"/>
      <c r="Z1805" s="468"/>
      <c r="AA1805" s="468"/>
      <c r="AB1805" s="468"/>
      <c r="AC1805" s="468"/>
      <c r="AD1805" s="468"/>
      <c r="AE1805" s="468"/>
      <c r="AF1805" s="468"/>
      <c r="AG1805" s="468"/>
      <c r="AH1805" s="468"/>
      <c r="AI1805" s="468"/>
    </row>
    <row r="1806">
      <c r="A1806" s="23">
        <v>1803.0</v>
      </c>
      <c r="B1806" s="440">
        <v>46142.0</v>
      </c>
      <c r="C1806" s="26">
        <v>155.0</v>
      </c>
      <c r="D1806" s="28" t="s">
        <v>45</v>
      </c>
      <c r="E1806" s="28" t="s">
        <v>40</v>
      </c>
      <c r="F1806" s="28" t="s">
        <v>3089</v>
      </c>
      <c r="G1806" s="28" t="s">
        <v>3089</v>
      </c>
      <c r="H1806" s="28" t="s">
        <v>194</v>
      </c>
      <c r="I1806" s="485" t="s">
        <v>3187</v>
      </c>
      <c r="J1806" s="492" t="s">
        <v>3188</v>
      </c>
      <c r="K1806" s="23" t="s">
        <v>3179</v>
      </c>
      <c r="L1806" s="28" t="s">
        <v>50</v>
      </c>
      <c r="M1806" s="264" t="s">
        <v>3179</v>
      </c>
      <c r="N1806" s="33" t="s">
        <v>287</v>
      </c>
      <c r="O1806" s="36" t="s">
        <v>3145</v>
      </c>
      <c r="P1806" s="340"/>
      <c r="Q1806" s="468"/>
      <c r="R1806" s="468"/>
      <c r="S1806" s="468"/>
      <c r="T1806" s="468"/>
      <c r="U1806" s="468"/>
      <c r="V1806" s="468"/>
      <c r="W1806" s="468"/>
      <c r="X1806" s="468"/>
      <c r="Y1806" s="468"/>
      <c r="Z1806" s="468"/>
      <c r="AA1806" s="468"/>
      <c r="AB1806" s="468"/>
      <c r="AC1806" s="468"/>
      <c r="AD1806" s="468"/>
      <c r="AE1806" s="468"/>
      <c r="AF1806" s="468"/>
      <c r="AG1806" s="468"/>
      <c r="AH1806" s="468"/>
      <c r="AI1806" s="468"/>
    </row>
    <row r="1807">
      <c r="A1807" s="23">
        <v>1804.0</v>
      </c>
      <c r="B1807" s="440">
        <v>46142.0</v>
      </c>
      <c r="C1807" s="26">
        <v>155.0</v>
      </c>
      <c r="D1807" s="28" t="s">
        <v>45</v>
      </c>
      <c r="E1807" s="28" t="s">
        <v>40</v>
      </c>
      <c r="F1807" s="28" t="s">
        <v>3089</v>
      </c>
      <c r="G1807" s="28" t="s">
        <v>3089</v>
      </c>
      <c r="H1807" s="28" t="s">
        <v>194</v>
      </c>
      <c r="I1807" s="485" t="s">
        <v>3189</v>
      </c>
      <c r="J1807" s="492" t="s">
        <v>3190</v>
      </c>
      <c r="K1807" s="23" t="s">
        <v>3179</v>
      </c>
      <c r="L1807" s="28" t="s">
        <v>50</v>
      </c>
      <c r="M1807" s="264" t="s">
        <v>3179</v>
      </c>
      <c r="N1807" s="33" t="s">
        <v>287</v>
      </c>
      <c r="O1807" s="36" t="s">
        <v>3145</v>
      </c>
      <c r="P1807" s="340"/>
      <c r="Q1807" s="468"/>
      <c r="R1807" s="468"/>
      <c r="S1807" s="468"/>
      <c r="T1807" s="468"/>
      <c r="U1807" s="468"/>
      <c r="V1807" s="468"/>
      <c r="W1807" s="468"/>
      <c r="X1807" s="468"/>
      <c r="Y1807" s="468"/>
      <c r="Z1807" s="468"/>
      <c r="AA1807" s="468"/>
      <c r="AB1807" s="468"/>
      <c r="AC1807" s="468"/>
      <c r="AD1807" s="468"/>
      <c r="AE1807" s="468"/>
      <c r="AF1807" s="468"/>
      <c r="AG1807" s="468"/>
      <c r="AH1807" s="468"/>
      <c r="AI1807" s="468"/>
    </row>
    <row r="1808">
      <c r="A1808" s="23">
        <v>1805.0</v>
      </c>
      <c r="B1808" s="440">
        <v>46142.0</v>
      </c>
      <c r="C1808" s="26">
        <v>156.0</v>
      </c>
      <c r="D1808" s="28" t="s">
        <v>172</v>
      </c>
      <c r="E1808" s="28" t="s">
        <v>94</v>
      </c>
      <c r="F1808" s="28" t="s">
        <v>369</v>
      </c>
      <c r="G1808" s="28" t="s">
        <v>369</v>
      </c>
      <c r="H1808" s="28" t="s">
        <v>207</v>
      </c>
      <c r="I1808" s="494" t="s">
        <v>3191</v>
      </c>
      <c r="J1808" s="401" t="s">
        <v>1280</v>
      </c>
      <c r="K1808" s="496" t="s">
        <v>3192</v>
      </c>
      <c r="L1808" s="28" t="s">
        <v>50</v>
      </c>
      <c r="M1808" s="226"/>
      <c r="N1808" s="33" t="s">
        <v>277</v>
      </c>
      <c r="O1808" s="36" t="s">
        <v>3193</v>
      </c>
      <c r="P1808" s="340"/>
      <c r="Q1808" s="468"/>
      <c r="R1808" s="468"/>
      <c r="S1808" s="468"/>
      <c r="T1808" s="468"/>
      <c r="U1808" s="468"/>
      <c r="V1808" s="468"/>
      <c r="W1808" s="468"/>
      <c r="X1808" s="468"/>
      <c r="Y1808" s="468"/>
      <c r="Z1808" s="468"/>
      <c r="AA1808" s="468"/>
      <c r="AB1808" s="468"/>
      <c r="AC1808" s="468"/>
      <c r="AD1808" s="468"/>
      <c r="AE1808" s="468"/>
      <c r="AF1808" s="468"/>
      <c r="AG1808" s="468"/>
      <c r="AH1808" s="468"/>
      <c r="AI1808" s="468"/>
    </row>
    <row r="1809">
      <c r="A1809" s="23">
        <v>1806.0</v>
      </c>
      <c r="B1809" s="440">
        <v>46142.0</v>
      </c>
      <c r="C1809" s="26">
        <v>156.0</v>
      </c>
      <c r="D1809" s="28" t="s">
        <v>172</v>
      </c>
      <c r="E1809" s="28" t="s">
        <v>94</v>
      </c>
      <c r="F1809" s="28" t="s">
        <v>369</v>
      </c>
      <c r="G1809" s="28" t="s">
        <v>369</v>
      </c>
      <c r="H1809" s="28" t="s">
        <v>81</v>
      </c>
      <c r="I1809" s="497" t="s">
        <v>3194</v>
      </c>
      <c r="J1809" s="401" t="s">
        <v>822</v>
      </c>
      <c r="K1809" s="496" t="s">
        <v>3192</v>
      </c>
      <c r="L1809" s="28" t="s">
        <v>50</v>
      </c>
      <c r="M1809" s="226"/>
      <c r="N1809" s="33" t="s">
        <v>277</v>
      </c>
      <c r="O1809" s="36" t="s">
        <v>3193</v>
      </c>
      <c r="P1809" s="340"/>
      <c r="Q1809" s="468"/>
      <c r="R1809" s="468"/>
      <c r="S1809" s="468"/>
      <c r="T1809" s="468"/>
      <c r="U1809" s="468"/>
      <c r="V1809" s="468"/>
      <c r="W1809" s="468"/>
      <c r="X1809" s="468"/>
      <c r="Y1809" s="468"/>
      <c r="Z1809" s="468"/>
      <c r="AA1809" s="468"/>
      <c r="AB1809" s="468"/>
      <c r="AC1809" s="468"/>
      <c r="AD1809" s="468"/>
      <c r="AE1809" s="468"/>
      <c r="AF1809" s="468"/>
      <c r="AG1809" s="468"/>
      <c r="AH1809" s="468"/>
      <c r="AI1809" s="468"/>
    </row>
    <row r="1810">
      <c r="A1810" s="59">
        <v>1807.0</v>
      </c>
      <c r="B1810" s="440">
        <v>46142.0</v>
      </c>
      <c r="C1810" s="26">
        <v>156.0</v>
      </c>
      <c r="D1810" s="28" t="s">
        <v>172</v>
      </c>
      <c r="E1810" s="28" t="s">
        <v>94</v>
      </c>
      <c r="F1810" s="28" t="s">
        <v>369</v>
      </c>
      <c r="G1810" s="28" t="s">
        <v>369</v>
      </c>
      <c r="H1810" s="28" t="s">
        <v>87</v>
      </c>
      <c r="I1810" s="497" t="s">
        <v>2935</v>
      </c>
      <c r="J1810" s="498" t="s">
        <v>501</v>
      </c>
      <c r="K1810" s="496" t="s">
        <v>3192</v>
      </c>
      <c r="L1810" s="28" t="s">
        <v>50</v>
      </c>
      <c r="M1810" s="226"/>
      <c r="N1810" s="33" t="s">
        <v>277</v>
      </c>
      <c r="O1810" s="36" t="s">
        <v>3193</v>
      </c>
      <c r="P1810" s="340"/>
      <c r="Q1810" s="468"/>
      <c r="R1810" s="468"/>
      <c r="S1810" s="468"/>
      <c r="T1810" s="468"/>
      <c r="U1810" s="468"/>
      <c r="V1810" s="468"/>
      <c r="W1810" s="468"/>
      <c r="X1810" s="468"/>
      <c r="Y1810" s="468"/>
      <c r="Z1810" s="468"/>
      <c r="AA1810" s="468"/>
      <c r="AB1810" s="468"/>
      <c r="AC1810" s="468"/>
      <c r="AD1810" s="468"/>
      <c r="AE1810" s="468"/>
      <c r="AF1810" s="468"/>
      <c r="AG1810" s="468"/>
      <c r="AH1810" s="468"/>
      <c r="AI1810" s="468"/>
    </row>
    <row r="1811">
      <c r="A1811" s="23">
        <v>1808.0</v>
      </c>
      <c r="B1811" s="440">
        <v>46142.0</v>
      </c>
      <c r="C1811" s="26">
        <v>156.0</v>
      </c>
      <c r="D1811" s="28" t="s">
        <v>172</v>
      </c>
      <c r="E1811" s="28" t="s">
        <v>94</v>
      </c>
      <c r="F1811" s="28" t="s">
        <v>369</v>
      </c>
      <c r="G1811" s="28" t="s">
        <v>369</v>
      </c>
      <c r="H1811" s="28" t="s">
        <v>207</v>
      </c>
      <c r="I1811" s="499" t="s">
        <v>1682</v>
      </c>
      <c r="J1811" s="401" t="s">
        <v>1704</v>
      </c>
      <c r="K1811" s="496" t="s">
        <v>3192</v>
      </c>
      <c r="L1811" s="28" t="s">
        <v>50</v>
      </c>
      <c r="M1811" s="226"/>
      <c r="N1811" s="33" t="s">
        <v>277</v>
      </c>
      <c r="O1811" s="36" t="s">
        <v>3193</v>
      </c>
      <c r="P1811" s="340"/>
      <c r="Q1811" s="468"/>
      <c r="R1811" s="468"/>
      <c r="S1811" s="468"/>
      <c r="T1811" s="468"/>
      <c r="U1811" s="468"/>
      <c r="V1811" s="468"/>
      <c r="W1811" s="468"/>
      <c r="X1811" s="468"/>
      <c r="Y1811" s="468"/>
      <c r="Z1811" s="468"/>
      <c r="AA1811" s="468"/>
      <c r="AB1811" s="468"/>
      <c r="AC1811" s="468"/>
      <c r="AD1811" s="468"/>
      <c r="AE1811" s="468"/>
      <c r="AF1811" s="468"/>
      <c r="AG1811" s="468"/>
      <c r="AH1811" s="468"/>
      <c r="AI1811" s="468"/>
    </row>
    <row r="1812">
      <c r="A1812" s="23">
        <v>1809.0</v>
      </c>
      <c r="B1812" s="440">
        <v>46142.0</v>
      </c>
      <c r="C1812" s="26">
        <v>156.0</v>
      </c>
      <c r="D1812" s="28" t="s">
        <v>172</v>
      </c>
      <c r="E1812" s="28" t="s">
        <v>94</v>
      </c>
      <c r="F1812" s="28" t="s">
        <v>369</v>
      </c>
      <c r="G1812" s="28" t="s">
        <v>369</v>
      </c>
      <c r="H1812" s="28" t="s">
        <v>43</v>
      </c>
      <c r="I1812" s="497" t="s">
        <v>3195</v>
      </c>
      <c r="J1812" s="405" t="s">
        <v>2218</v>
      </c>
      <c r="K1812" s="496" t="s">
        <v>3192</v>
      </c>
      <c r="L1812" s="28" t="s">
        <v>50</v>
      </c>
      <c r="M1812" s="226"/>
      <c r="N1812" s="33" t="s">
        <v>277</v>
      </c>
      <c r="O1812" s="36" t="s">
        <v>3193</v>
      </c>
      <c r="P1812" s="340"/>
      <c r="Q1812" s="468"/>
      <c r="R1812" s="468"/>
      <c r="S1812" s="468"/>
      <c r="T1812" s="468"/>
      <c r="U1812" s="468"/>
      <c r="V1812" s="468"/>
      <c r="W1812" s="468"/>
      <c r="X1812" s="468"/>
      <c r="Y1812" s="468"/>
      <c r="Z1812" s="468"/>
      <c r="AA1812" s="468"/>
      <c r="AB1812" s="468"/>
      <c r="AC1812" s="468"/>
      <c r="AD1812" s="468"/>
      <c r="AE1812" s="468"/>
      <c r="AF1812" s="468"/>
      <c r="AG1812" s="468"/>
      <c r="AH1812" s="468"/>
      <c r="AI1812" s="468"/>
    </row>
    <row r="1813">
      <c r="A1813" s="23">
        <v>1810.0</v>
      </c>
      <c r="B1813" s="440">
        <v>46142.0</v>
      </c>
      <c r="C1813" s="26">
        <v>157.0</v>
      </c>
      <c r="D1813" s="28" t="s">
        <v>118</v>
      </c>
      <c r="E1813" s="28" t="s">
        <v>94</v>
      </c>
      <c r="F1813" s="28" t="s">
        <v>369</v>
      </c>
      <c r="G1813" s="28" t="s">
        <v>369</v>
      </c>
      <c r="H1813" s="28" t="s">
        <v>43</v>
      </c>
      <c r="I1813" s="430" t="s">
        <v>3196</v>
      </c>
      <c r="J1813" s="430" t="s">
        <v>3197</v>
      </c>
      <c r="K1813" s="240" t="s">
        <v>3056</v>
      </c>
      <c r="L1813" s="28" t="s">
        <v>50</v>
      </c>
      <c r="M1813" s="43"/>
      <c r="N1813" s="33" t="s">
        <v>271</v>
      </c>
      <c r="O1813" s="36" t="s">
        <v>487</v>
      </c>
      <c r="P1813" s="49"/>
      <c r="Q1813" s="470"/>
      <c r="R1813" s="470"/>
      <c r="S1813" s="470"/>
      <c r="T1813" s="470"/>
      <c r="U1813" s="470"/>
      <c r="V1813" s="470"/>
      <c r="W1813" s="470"/>
      <c r="X1813" s="470"/>
      <c r="Y1813" s="470"/>
      <c r="Z1813" s="470"/>
      <c r="AA1813" s="470"/>
      <c r="AB1813" s="470"/>
      <c r="AC1813" s="470"/>
      <c r="AD1813" s="470"/>
      <c r="AE1813" s="470"/>
      <c r="AF1813" s="470"/>
      <c r="AG1813" s="470"/>
      <c r="AH1813" s="470"/>
      <c r="AI1813" s="470"/>
    </row>
    <row r="1814">
      <c r="A1814" s="23">
        <v>1811.0</v>
      </c>
      <c r="B1814" s="440">
        <v>46142.0</v>
      </c>
      <c r="C1814" s="26">
        <v>157.0</v>
      </c>
      <c r="D1814" s="28" t="s">
        <v>118</v>
      </c>
      <c r="E1814" s="28" t="s">
        <v>94</v>
      </c>
      <c r="F1814" s="28" t="s">
        <v>369</v>
      </c>
      <c r="G1814" s="28" t="s">
        <v>369</v>
      </c>
      <c r="H1814" s="28" t="s">
        <v>43</v>
      </c>
      <c r="I1814" s="430" t="s">
        <v>3198</v>
      </c>
      <c r="J1814" s="430" t="s">
        <v>3199</v>
      </c>
      <c r="K1814" s="240" t="s">
        <v>3056</v>
      </c>
      <c r="L1814" s="28" t="s">
        <v>50</v>
      </c>
      <c r="M1814" s="43"/>
      <c r="N1814" s="33" t="s">
        <v>271</v>
      </c>
      <c r="O1814" s="36" t="s">
        <v>487</v>
      </c>
      <c r="P1814" s="49"/>
      <c r="Q1814" s="470"/>
      <c r="R1814" s="470"/>
      <c r="S1814" s="470"/>
      <c r="T1814" s="470"/>
      <c r="U1814" s="470"/>
      <c r="V1814" s="470"/>
      <c r="W1814" s="470"/>
      <c r="X1814" s="470"/>
      <c r="Y1814" s="470"/>
      <c r="Z1814" s="470"/>
      <c r="AA1814" s="470"/>
      <c r="AB1814" s="470"/>
      <c r="AC1814" s="470"/>
      <c r="AD1814" s="470"/>
      <c r="AE1814" s="470"/>
      <c r="AF1814" s="470"/>
      <c r="AG1814" s="470"/>
      <c r="AH1814" s="470"/>
      <c r="AI1814" s="470"/>
    </row>
    <row r="1815">
      <c r="A1815" s="59">
        <v>1812.0</v>
      </c>
      <c r="B1815" s="440">
        <v>46142.0</v>
      </c>
      <c r="C1815" s="26">
        <v>157.0</v>
      </c>
      <c r="D1815" s="28" t="s">
        <v>118</v>
      </c>
      <c r="E1815" s="28" t="s">
        <v>94</v>
      </c>
      <c r="F1815" s="28" t="s">
        <v>369</v>
      </c>
      <c r="G1815" s="28" t="s">
        <v>369</v>
      </c>
      <c r="H1815" s="28" t="s">
        <v>75</v>
      </c>
      <c r="I1815" s="430" t="s">
        <v>2274</v>
      </c>
      <c r="J1815" s="430" t="s">
        <v>2211</v>
      </c>
      <c r="K1815" s="240" t="s">
        <v>3056</v>
      </c>
      <c r="L1815" s="28" t="s">
        <v>50</v>
      </c>
      <c r="M1815" s="43"/>
      <c r="N1815" s="33" t="s">
        <v>271</v>
      </c>
      <c r="O1815" s="36" t="s">
        <v>487</v>
      </c>
      <c r="P1815" s="49"/>
      <c r="Q1815" s="470"/>
      <c r="R1815" s="470"/>
      <c r="S1815" s="470"/>
      <c r="T1815" s="470"/>
      <c r="U1815" s="470"/>
      <c r="V1815" s="470"/>
      <c r="W1815" s="470"/>
      <c r="X1815" s="470"/>
      <c r="Y1815" s="470"/>
      <c r="Z1815" s="470"/>
      <c r="AA1815" s="470"/>
      <c r="AB1815" s="470"/>
      <c r="AC1815" s="470"/>
      <c r="AD1815" s="470"/>
      <c r="AE1815" s="470"/>
      <c r="AF1815" s="470"/>
      <c r="AG1815" s="470"/>
      <c r="AH1815" s="470"/>
      <c r="AI1815" s="470"/>
    </row>
    <row r="1816">
      <c r="A1816" s="23">
        <v>1813.0</v>
      </c>
      <c r="B1816" s="440">
        <v>46142.0</v>
      </c>
      <c r="C1816" s="26">
        <v>157.0</v>
      </c>
      <c r="D1816" s="28" t="s">
        <v>118</v>
      </c>
      <c r="E1816" s="28" t="s">
        <v>94</v>
      </c>
      <c r="F1816" s="28" t="s">
        <v>369</v>
      </c>
      <c r="G1816" s="28" t="s">
        <v>369</v>
      </c>
      <c r="H1816" s="28" t="s">
        <v>207</v>
      </c>
      <c r="I1816" s="430" t="s">
        <v>2275</v>
      </c>
      <c r="J1816" s="430" t="s">
        <v>2276</v>
      </c>
      <c r="K1816" s="240" t="s">
        <v>3032</v>
      </c>
      <c r="L1816" s="28" t="s">
        <v>50</v>
      </c>
      <c r="M1816" s="43"/>
      <c r="N1816" s="33" t="s">
        <v>271</v>
      </c>
      <c r="O1816" s="36" t="s">
        <v>487</v>
      </c>
      <c r="P1816" s="49"/>
      <c r="Q1816" s="470"/>
      <c r="R1816" s="470"/>
      <c r="S1816" s="470"/>
      <c r="T1816" s="470"/>
      <c r="U1816" s="470"/>
      <c r="V1816" s="470"/>
      <c r="W1816" s="470"/>
      <c r="X1816" s="470"/>
      <c r="Y1816" s="470"/>
      <c r="Z1816" s="470"/>
      <c r="AA1816" s="470"/>
      <c r="AB1816" s="470"/>
      <c r="AC1816" s="470"/>
      <c r="AD1816" s="470"/>
      <c r="AE1816" s="470"/>
      <c r="AF1816" s="470"/>
      <c r="AG1816" s="470"/>
      <c r="AH1816" s="470"/>
      <c r="AI1816" s="470"/>
    </row>
    <row r="1817">
      <c r="A1817" s="23">
        <v>1814.0</v>
      </c>
      <c r="B1817" s="440">
        <v>46142.0</v>
      </c>
      <c r="C1817" s="26">
        <v>157.0</v>
      </c>
      <c r="D1817" s="28" t="s">
        <v>118</v>
      </c>
      <c r="E1817" s="28" t="s">
        <v>94</v>
      </c>
      <c r="F1817" s="28" t="s">
        <v>369</v>
      </c>
      <c r="G1817" s="28" t="s">
        <v>369</v>
      </c>
      <c r="H1817" s="28" t="s">
        <v>75</v>
      </c>
      <c r="I1817" s="430" t="s">
        <v>948</v>
      </c>
      <c r="J1817" s="430" t="s">
        <v>930</v>
      </c>
      <c r="K1817" s="240" t="s">
        <v>3032</v>
      </c>
      <c r="L1817" s="28" t="s">
        <v>50</v>
      </c>
      <c r="M1817" s="43"/>
      <c r="N1817" s="33" t="s">
        <v>271</v>
      </c>
      <c r="O1817" s="36" t="s">
        <v>487</v>
      </c>
      <c r="P1817" s="49"/>
      <c r="Q1817" s="470"/>
      <c r="R1817" s="470"/>
      <c r="S1817" s="470"/>
      <c r="T1817" s="470"/>
      <c r="U1817" s="470"/>
      <c r="V1817" s="470"/>
      <c r="W1817" s="470"/>
      <c r="X1817" s="470"/>
      <c r="Y1817" s="470"/>
      <c r="Z1817" s="470"/>
      <c r="AA1817" s="470"/>
      <c r="AB1817" s="470"/>
      <c r="AC1817" s="470"/>
      <c r="AD1817" s="470"/>
      <c r="AE1817" s="470"/>
      <c r="AF1817" s="470"/>
      <c r="AG1817" s="470"/>
      <c r="AH1817" s="470"/>
      <c r="AI1817" s="470"/>
    </row>
    <row r="1818">
      <c r="A1818" s="23">
        <v>1815.0</v>
      </c>
      <c r="B1818" s="440">
        <v>46142.0</v>
      </c>
      <c r="C1818" s="26">
        <v>157.0</v>
      </c>
      <c r="D1818" s="28" t="s">
        <v>118</v>
      </c>
      <c r="E1818" s="28" t="s">
        <v>94</v>
      </c>
      <c r="F1818" s="28" t="s">
        <v>369</v>
      </c>
      <c r="G1818" s="28" t="s">
        <v>369</v>
      </c>
      <c r="H1818" s="28" t="s">
        <v>207</v>
      </c>
      <c r="I1818" s="430" t="s">
        <v>1135</v>
      </c>
      <c r="J1818" s="430" t="s">
        <v>1136</v>
      </c>
      <c r="K1818" s="240" t="s">
        <v>3032</v>
      </c>
      <c r="L1818" s="28" t="s">
        <v>50</v>
      </c>
      <c r="M1818" s="43"/>
      <c r="N1818" s="33" t="s">
        <v>271</v>
      </c>
      <c r="O1818" s="36" t="s">
        <v>487</v>
      </c>
      <c r="P1818" s="49"/>
      <c r="Q1818" s="470"/>
      <c r="R1818" s="470"/>
      <c r="S1818" s="470"/>
      <c r="T1818" s="470"/>
      <c r="U1818" s="470"/>
      <c r="V1818" s="470"/>
      <c r="W1818" s="470"/>
      <c r="X1818" s="470"/>
      <c r="Y1818" s="470"/>
      <c r="Z1818" s="470"/>
      <c r="AA1818" s="470"/>
      <c r="AB1818" s="470"/>
      <c r="AC1818" s="470"/>
      <c r="AD1818" s="470"/>
      <c r="AE1818" s="470"/>
      <c r="AF1818" s="470"/>
      <c r="AG1818" s="470"/>
      <c r="AH1818" s="470"/>
      <c r="AI1818" s="470"/>
    </row>
    <row r="1819">
      <c r="A1819" s="23">
        <v>1816.0</v>
      </c>
      <c r="B1819" s="440">
        <v>46142.0</v>
      </c>
      <c r="C1819" s="26">
        <v>157.0</v>
      </c>
      <c r="D1819" s="28" t="s">
        <v>118</v>
      </c>
      <c r="E1819" s="28" t="s">
        <v>94</v>
      </c>
      <c r="F1819" s="28" t="s">
        <v>369</v>
      </c>
      <c r="G1819" s="28" t="s">
        <v>369</v>
      </c>
      <c r="H1819" s="28" t="s">
        <v>207</v>
      </c>
      <c r="I1819" s="430" t="s">
        <v>3200</v>
      </c>
      <c r="J1819" s="430" t="s">
        <v>3201</v>
      </c>
      <c r="K1819" s="240" t="s">
        <v>3202</v>
      </c>
      <c r="L1819" s="28" t="s">
        <v>50</v>
      </c>
      <c r="M1819" s="43"/>
      <c r="N1819" s="33" t="s">
        <v>271</v>
      </c>
      <c r="O1819" s="36" t="s">
        <v>487</v>
      </c>
      <c r="P1819" s="49"/>
      <c r="Q1819" s="470"/>
      <c r="R1819" s="470"/>
      <c r="S1819" s="470"/>
      <c r="T1819" s="470"/>
      <c r="U1819" s="470"/>
      <c r="V1819" s="470"/>
      <c r="W1819" s="470"/>
      <c r="X1819" s="470"/>
      <c r="Y1819" s="470"/>
      <c r="Z1819" s="470"/>
      <c r="AA1819" s="470"/>
      <c r="AB1819" s="470"/>
      <c r="AC1819" s="470"/>
      <c r="AD1819" s="470"/>
      <c r="AE1819" s="470"/>
      <c r="AF1819" s="470"/>
      <c r="AG1819" s="470"/>
      <c r="AH1819" s="470"/>
      <c r="AI1819" s="470"/>
    </row>
    <row r="1820">
      <c r="A1820" s="59">
        <v>1817.0</v>
      </c>
      <c r="B1820" s="440">
        <v>46142.0</v>
      </c>
      <c r="C1820" s="26">
        <v>157.0</v>
      </c>
      <c r="D1820" s="28" t="s">
        <v>118</v>
      </c>
      <c r="E1820" s="28" t="s">
        <v>94</v>
      </c>
      <c r="F1820" s="28" t="s">
        <v>369</v>
      </c>
      <c r="G1820" s="28" t="s">
        <v>369</v>
      </c>
      <c r="H1820" s="28" t="s">
        <v>207</v>
      </c>
      <c r="I1820" s="430" t="s">
        <v>1687</v>
      </c>
      <c r="J1820" s="430" t="s">
        <v>1688</v>
      </c>
      <c r="K1820" s="240" t="s">
        <v>3202</v>
      </c>
      <c r="L1820" s="28" t="s">
        <v>50</v>
      </c>
      <c r="M1820" s="43"/>
      <c r="N1820" s="33" t="s">
        <v>271</v>
      </c>
      <c r="O1820" s="36" t="s">
        <v>487</v>
      </c>
      <c r="P1820" s="49"/>
      <c r="Q1820" s="470"/>
      <c r="R1820" s="470"/>
      <c r="S1820" s="470"/>
      <c r="T1820" s="470"/>
      <c r="U1820" s="470"/>
      <c r="V1820" s="470"/>
      <c r="W1820" s="470"/>
      <c r="X1820" s="470"/>
      <c r="Y1820" s="470"/>
      <c r="Z1820" s="470"/>
      <c r="AA1820" s="470"/>
      <c r="AB1820" s="470"/>
      <c r="AC1820" s="470"/>
      <c r="AD1820" s="470"/>
      <c r="AE1820" s="470"/>
      <c r="AF1820" s="470"/>
      <c r="AG1820" s="470"/>
      <c r="AH1820" s="470"/>
      <c r="AI1820" s="470"/>
    </row>
    <row r="1821">
      <c r="A1821" s="23">
        <v>1818.0</v>
      </c>
      <c r="B1821" s="440">
        <v>46142.0</v>
      </c>
      <c r="C1821" s="26">
        <v>157.0</v>
      </c>
      <c r="D1821" s="28" t="s">
        <v>118</v>
      </c>
      <c r="E1821" s="28" t="s">
        <v>94</v>
      </c>
      <c r="F1821" s="28" t="s">
        <v>369</v>
      </c>
      <c r="G1821" s="28" t="s">
        <v>369</v>
      </c>
      <c r="H1821" s="28" t="s">
        <v>43</v>
      </c>
      <c r="I1821" s="430" t="s">
        <v>1689</v>
      </c>
      <c r="J1821" s="430" t="s">
        <v>1688</v>
      </c>
      <c r="K1821" s="240" t="s">
        <v>3032</v>
      </c>
      <c r="L1821" s="28" t="s">
        <v>50</v>
      </c>
      <c r="M1821" s="43"/>
      <c r="N1821" s="33" t="s">
        <v>271</v>
      </c>
      <c r="O1821" s="36" t="s">
        <v>487</v>
      </c>
      <c r="P1821" s="49"/>
      <c r="Q1821" s="470"/>
      <c r="R1821" s="470"/>
      <c r="S1821" s="470"/>
      <c r="T1821" s="470"/>
      <c r="U1821" s="470"/>
      <c r="V1821" s="470"/>
      <c r="W1821" s="470"/>
      <c r="X1821" s="470"/>
      <c r="Y1821" s="470"/>
      <c r="Z1821" s="470"/>
      <c r="AA1821" s="470"/>
      <c r="AB1821" s="470"/>
      <c r="AC1821" s="470"/>
      <c r="AD1821" s="470"/>
      <c r="AE1821" s="470"/>
      <c r="AF1821" s="470"/>
      <c r="AG1821" s="470"/>
      <c r="AH1821" s="470"/>
      <c r="AI1821" s="470"/>
    </row>
    <row r="1822">
      <c r="A1822" s="23">
        <v>1819.0</v>
      </c>
      <c r="B1822" s="440">
        <v>46142.0</v>
      </c>
      <c r="C1822" s="26">
        <v>157.0</v>
      </c>
      <c r="D1822" s="28" t="s">
        <v>118</v>
      </c>
      <c r="E1822" s="28" t="s">
        <v>94</v>
      </c>
      <c r="F1822" s="28" t="s">
        <v>369</v>
      </c>
      <c r="G1822" s="28" t="s">
        <v>369</v>
      </c>
      <c r="H1822" s="28" t="s">
        <v>43</v>
      </c>
      <c r="I1822" s="430" t="s">
        <v>3191</v>
      </c>
      <c r="J1822" s="430" t="s">
        <v>2243</v>
      </c>
      <c r="K1822" s="240" t="s">
        <v>3202</v>
      </c>
      <c r="L1822" s="28" t="s">
        <v>50</v>
      </c>
      <c r="M1822" s="43"/>
      <c r="N1822" s="33" t="s">
        <v>271</v>
      </c>
      <c r="O1822" s="36" t="s">
        <v>487</v>
      </c>
      <c r="P1822" s="49"/>
      <c r="Q1822" s="470"/>
      <c r="R1822" s="470"/>
      <c r="S1822" s="470"/>
      <c r="T1822" s="470"/>
      <c r="U1822" s="470"/>
      <c r="V1822" s="470"/>
      <c r="W1822" s="470"/>
      <c r="X1822" s="470"/>
      <c r="Y1822" s="470"/>
      <c r="Z1822" s="470"/>
      <c r="AA1822" s="470"/>
      <c r="AB1822" s="470"/>
      <c r="AC1822" s="470"/>
      <c r="AD1822" s="470"/>
      <c r="AE1822" s="470"/>
      <c r="AF1822" s="470"/>
      <c r="AG1822" s="470"/>
      <c r="AH1822" s="470"/>
      <c r="AI1822" s="470"/>
    </row>
    <row r="1823">
      <c r="A1823" s="23">
        <v>1820.0</v>
      </c>
      <c r="B1823" s="440">
        <v>46142.0</v>
      </c>
      <c r="C1823" s="26">
        <v>157.0</v>
      </c>
      <c r="D1823" s="28" t="s">
        <v>118</v>
      </c>
      <c r="E1823" s="28" t="s">
        <v>94</v>
      </c>
      <c r="F1823" s="28" t="s">
        <v>369</v>
      </c>
      <c r="G1823" s="28" t="s">
        <v>369</v>
      </c>
      <c r="H1823" s="28" t="s">
        <v>81</v>
      </c>
      <c r="I1823" s="430" t="s">
        <v>3203</v>
      </c>
      <c r="J1823" s="430" t="s">
        <v>822</v>
      </c>
      <c r="K1823" s="240" t="s">
        <v>2940</v>
      </c>
      <c r="L1823" s="28" t="s">
        <v>50</v>
      </c>
      <c r="M1823" s="43"/>
      <c r="N1823" s="33" t="s">
        <v>271</v>
      </c>
      <c r="O1823" s="36" t="s">
        <v>487</v>
      </c>
      <c r="P1823" s="49"/>
      <c r="Q1823" s="470"/>
      <c r="R1823" s="470"/>
      <c r="S1823" s="470"/>
      <c r="T1823" s="470"/>
      <c r="U1823" s="470"/>
      <c r="V1823" s="470"/>
      <c r="W1823" s="470"/>
      <c r="X1823" s="470"/>
      <c r="Y1823" s="470"/>
      <c r="Z1823" s="470"/>
      <c r="AA1823" s="470"/>
      <c r="AB1823" s="470"/>
      <c r="AC1823" s="470"/>
      <c r="AD1823" s="470"/>
      <c r="AE1823" s="470"/>
      <c r="AF1823" s="470"/>
      <c r="AG1823" s="470"/>
      <c r="AH1823" s="470"/>
      <c r="AI1823" s="470"/>
    </row>
    <row r="1824">
      <c r="A1824" s="23">
        <v>1821.0</v>
      </c>
      <c r="B1824" s="440">
        <v>46142.0</v>
      </c>
      <c r="C1824" s="26">
        <v>158.0</v>
      </c>
      <c r="D1824" s="28" t="s">
        <v>45</v>
      </c>
      <c r="E1824" s="28" t="s">
        <v>94</v>
      </c>
      <c r="F1824" s="28" t="s">
        <v>369</v>
      </c>
      <c r="G1824" s="28" t="s">
        <v>369</v>
      </c>
      <c r="H1824" s="28" t="s">
        <v>98</v>
      </c>
      <c r="I1824" s="500" t="s">
        <v>3204</v>
      </c>
      <c r="J1824" s="501" t="s">
        <v>3205</v>
      </c>
      <c r="K1824" s="502">
        <v>46171.0</v>
      </c>
      <c r="L1824" s="28" t="s">
        <v>50</v>
      </c>
      <c r="M1824" s="226"/>
      <c r="N1824" s="33" t="s">
        <v>277</v>
      </c>
      <c r="O1824" s="169" t="s">
        <v>1302</v>
      </c>
      <c r="P1824" s="340"/>
      <c r="Q1824" s="468"/>
      <c r="R1824" s="468"/>
      <c r="S1824" s="468"/>
      <c r="T1824" s="468"/>
      <c r="U1824" s="468"/>
      <c r="V1824" s="468"/>
      <c r="W1824" s="468"/>
      <c r="X1824" s="468"/>
      <c r="Y1824" s="468"/>
      <c r="Z1824" s="468"/>
      <c r="AA1824" s="468"/>
      <c r="AB1824" s="468"/>
      <c r="AC1824" s="468"/>
      <c r="AD1824" s="468"/>
      <c r="AE1824" s="468"/>
      <c r="AF1824" s="468"/>
      <c r="AG1824" s="468"/>
      <c r="AH1824" s="468"/>
      <c r="AI1824" s="468"/>
    </row>
    <row r="1825">
      <c r="A1825" s="59">
        <v>1822.0</v>
      </c>
      <c r="B1825" s="440">
        <v>46142.0</v>
      </c>
      <c r="C1825" s="26">
        <v>158.0</v>
      </c>
      <c r="D1825" s="28" t="s">
        <v>45</v>
      </c>
      <c r="E1825" s="28" t="s">
        <v>94</v>
      </c>
      <c r="F1825" s="28" t="s">
        <v>369</v>
      </c>
      <c r="G1825" s="28" t="s">
        <v>369</v>
      </c>
      <c r="H1825" s="28" t="s">
        <v>194</v>
      </c>
      <c r="I1825" s="494" t="s">
        <v>3206</v>
      </c>
      <c r="J1825" s="492" t="s">
        <v>2989</v>
      </c>
      <c r="K1825" s="502">
        <v>46171.0</v>
      </c>
      <c r="L1825" s="28" t="s">
        <v>50</v>
      </c>
      <c r="M1825" s="226"/>
      <c r="N1825" s="33" t="s">
        <v>277</v>
      </c>
      <c r="O1825" s="169" t="s">
        <v>1302</v>
      </c>
      <c r="P1825" s="340"/>
      <c r="Q1825" s="468"/>
      <c r="R1825" s="468"/>
      <c r="S1825" s="468"/>
      <c r="T1825" s="468"/>
      <c r="U1825" s="468"/>
      <c r="V1825" s="468"/>
      <c r="W1825" s="468"/>
      <c r="X1825" s="468"/>
      <c r="Y1825" s="468"/>
      <c r="Z1825" s="468"/>
      <c r="AA1825" s="468"/>
      <c r="AB1825" s="468"/>
      <c r="AC1825" s="468"/>
      <c r="AD1825" s="468"/>
      <c r="AE1825" s="468"/>
      <c r="AF1825" s="468"/>
      <c r="AG1825" s="468"/>
      <c r="AH1825" s="468"/>
      <c r="AI1825" s="468"/>
    </row>
    <row r="1826">
      <c r="A1826" s="23">
        <v>1823.0</v>
      </c>
      <c r="B1826" s="440">
        <v>46142.0</v>
      </c>
      <c r="C1826" s="26">
        <v>158.0</v>
      </c>
      <c r="D1826" s="28" t="s">
        <v>45</v>
      </c>
      <c r="E1826" s="28" t="s">
        <v>94</v>
      </c>
      <c r="F1826" s="28" t="s">
        <v>369</v>
      </c>
      <c r="G1826" s="28" t="s">
        <v>369</v>
      </c>
      <c r="H1826" s="28" t="s">
        <v>81</v>
      </c>
      <c r="I1826" s="503" t="s">
        <v>1698</v>
      </c>
      <c r="J1826" s="504" t="s">
        <v>3207</v>
      </c>
      <c r="K1826" s="502">
        <v>46171.0</v>
      </c>
      <c r="L1826" s="28" t="s">
        <v>50</v>
      </c>
      <c r="M1826" s="226"/>
      <c r="N1826" s="33" t="s">
        <v>277</v>
      </c>
      <c r="O1826" s="169" t="s">
        <v>1302</v>
      </c>
      <c r="P1826" s="340"/>
      <c r="Q1826" s="468"/>
      <c r="R1826" s="468"/>
      <c r="S1826" s="468"/>
      <c r="T1826" s="468"/>
      <c r="U1826" s="468"/>
      <c r="V1826" s="468"/>
      <c r="W1826" s="468"/>
      <c r="X1826" s="468"/>
      <c r="Y1826" s="468"/>
      <c r="Z1826" s="468"/>
      <c r="AA1826" s="468"/>
      <c r="AB1826" s="468"/>
      <c r="AC1826" s="468"/>
      <c r="AD1826" s="468"/>
      <c r="AE1826" s="468"/>
      <c r="AF1826" s="468"/>
      <c r="AG1826" s="468"/>
      <c r="AH1826" s="468"/>
      <c r="AI1826" s="468"/>
    </row>
    <row r="1827">
      <c r="A1827" s="23">
        <v>1824.0</v>
      </c>
      <c r="B1827" s="440">
        <v>46142.0</v>
      </c>
      <c r="C1827" s="26">
        <v>158.0</v>
      </c>
      <c r="D1827" s="28" t="s">
        <v>45</v>
      </c>
      <c r="E1827" s="28" t="s">
        <v>94</v>
      </c>
      <c r="F1827" s="28" t="s">
        <v>369</v>
      </c>
      <c r="G1827" s="28" t="s">
        <v>369</v>
      </c>
      <c r="H1827" s="28" t="s">
        <v>43</v>
      </c>
      <c r="I1827" s="503" t="s">
        <v>3208</v>
      </c>
      <c r="J1827" s="493" t="s">
        <v>3209</v>
      </c>
      <c r="K1827" s="502">
        <v>46171.0</v>
      </c>
      <c r="L1827" s="28" t="s">
        <v>50</v>
      </c>
      <c r="M1827" s="226"/>
      <c r="N1827" s="33" t="s">
        <v>277</v>
      </c>
      <c r="O1827" s="169" t="s">
        <v>1302</v>
      </c>
      <c r="P1827" s="340"/>
      <c r="Q1827" s="468"/>
      <c r="R1827" s="468"/>
      <c r="S1827" s="468"/>
      <c r="T1827" s="468"/>
      <c r="U1827" s="468"/>
      <c r="V1827" s="468"/>
      <c r="W1827" s="468"/>
      <c r="X1827" s="468"/>
      <c r="Y1827" s="468"/>
      <c r="Z1827" s="468"/>
      <c r="AA1827" s="468"/>
      <c r="AB1827" s="468"/>
      <c r="AC1827" s="468"/>
      <c r="AD1827" s="468"/>
      <c r="AE1827" s="468"/>
      <c r="AF1827" s="468"/>
      <c r="AG1827" s="468"/>
      <c r="AH1827" s="468"/>
      <c r="AI1827" s="468"/>
    </row>
    <row r="1828">
      <c r="A1828" s="23">
        <v>1825.0</v>
      </c>
      <c r="B1828" s="440">
        <v>46142.0</v>
      </c>
      <c r="C1828" s="26">
        <v>158.0</v>
      </c>
      <c r="D1828" s="28" t="s">
        <v>45</v>
      </c>
      <c r="E1828" s="28" t="s">
        <v>94</v>
      </c>
      <c r="F1828" s="28" t="s">
        <v>369</v>
      </c>
      <c r="G1828" s="28" t="s">
        <v>369</v>
      </c>
      <c r="H1828" s="28" t="s">
        <v>207</v>
      </c>
      <c r="I1828" s="500" t="s">
        <v>3210</v>
      </c>
      <c r="J1828" s="493" t="s">
        <v>3211</v>
      </c>
      <c r="K1828" s="502">
        <v>46171.0</v>
      </c>
      <c r="L1828" s="28" t="s">
        <v>50</v>
      </c>
      <c r="M1828" s="226"/>
      <c r="N1828" s="33" t="s">
        <v>277</v>
      </c>
      <c r="O1828" s="169" t="s">
        <v>1302</v>
      </c>
      <c r="P1828" s="340"/>
      <c r="Q1828" s="468"/>
      <c r="R1828" s="468"/>
      <c r="S1828" s="468"/>
      <c r="T1828" s="468"/>
      <c r="U1828" s="468"/>
      <c r="V1828" s="468"/>
      <c r="W1828" s="468"/>
      <c r="X1828" s="468"/>
      <c r="Y1828" s="468"/>
      <c r="Z1828" s="468"/>
      <c r="AA1828" s="468"/>
      <c r="AB1828" s="468"/>
      <c r="AC1828" s="468"/>
      <c r="AD1828" s="468"/>
      <c r="AE1828" s="468"/>
      <c r="AF1828" s="468"/>
      <c r="AG1828" s="468"/>
      <c r="AH1828" s="468"/>
      <c r="AI1828" s="468"/>
    </row>
    <row r="1829">
      <c r="A1829" s="23">
        <v>1826.0</v>
      </c>
      <c r="B1829" s="440">
        <v>46142.0</v>
      </c>
      <c r="C1829" s="26">
        <v>158.0</v>
      </c>
      <c r="D1829" s="28" t="s">
        <v>45</v>
      </c>
      <c r="E1829" s="28" t="s">
        <v>94</v>
      </c>
      <c r="F1829" s="28" t="s">
        <v>369</v>
      </c>
      <c r="G1829" s="28" t="s">
        <v>369</v>
      </c>
      <c r="H1829" s="28" t="s">
        <v>207</v>
      </c>
      <c r="I1829" s="500" t="s">
        <v>3212</v>
      </c>
      <c r="J1829" s="493" t="s">
        <v>2939</v>
      </c>
      <c r="K1829" s="502">
        <v>46171.0</v>
      </c>
      <c r="L1829" s="28" t="s">
        <v>50</v>
      </c>
      <c r="M1829" s="226"/>
      <c r="N1829" s="33" t="s">
        <v>277</v>
      </c>
      <c r="O1829" s="169" t="s">
        <v>1302</v>
      </c>
      <c r="P1829" s="340"/>
      <c r="Q1829" s="468"/>
      <c r="R1829" s="468"/>
      <c r="S1829" s="468"/>
      <c r="T1829" s="468"/>
      <c r="U1829" s="468"/>
      <c r="V1829" s="468"/>
      <c r="W1829" s="468"/>
      <c r="X1829" s="468"/>
      <c r="Y1829" s="468"/>
      <c r="Z1829" s="468"/>
      <c r="AA1829" s="468"/>
      <c r="AB1829" s="468"/>
      <c r="AC1829" s="468"/>
      <c r="AD1829" s="468"/>
      <c r="AE1829" s="468"/>
      <c r="AF1829" s="468"/>
      <c r="AG1829" s="468"/>
      <c r="AH1829" s="468"/>
      <c r="AI1829" s="468"/>
    </row>
    <row r="1830">
      <c r="A1830" s="59">
        <v>1827.0</v>
      </c>
      <c r="B1830" s="440">
        <v>46142.0</v>
      </c>
      <c r="C1830" s="26">
        <v>158.0</v>
      </c>
      <c r="D1830" s="28" t="s">
        <v>45</v>
      </c>
      <c r="E1830" s="28" t="s">
        <v>94</v>
      </c>
      <c r="F1830" s="28" t="s">
        <v>369</v>
      </c>
      <c r="G1830" s="28" t="s">
        <v>369</v>
      </c>
      <c r="H1830" s="28" t="s">
        <v>207</v>
      </c>
      <c r="I1830" s="500" t="s">
        <v>3213</v>
      </c>
      <c r="J1830" s="492" t="s">
        <v>1688</v>
      </c>
      <c r="K1830" s="502">
        <v>46171.0</v>
      </c>
      <c r="L1830" s="28" t="s">
        <v>50</v>
      </c>
      <c r="M1830" s="226"/>
      <c r="N1830" s="33" t="s">
        <v>277</v>
      </c>
      <c r="O1830" s="169" t="s">
        <v>1302</v>
      </c>
      <c r="P1830" s="340"/>
      <c r="Q1830" s="468"/>
      <c r="R1830" s="468"/>
      <c r="S1830" s="468"/>
      <c r="T1830" s="468"/>
      <c r="U1830" s="468"/>
      <c r="V1830" s="468"/>
      <c r="W1830" s="468"/>
      <c r="X1830" s="468"/>
      <c r="Y1830" s="468"/>
      <c r="Z1830" s="468"/>
      <c r="AA1830" s="468"/>
      <c r="AB1830" s="468"/>
      <c r="AC1830" s="468"/>
      <c r="AD1830" s="468"/>
      <c r="AE1830" s="468"/>
      <c r="AF1830" s="468"/>
      <c r="AG1830" s="468"/>
      <c r="AH1830" s="468"/>
      <c r="AI1830" s="468"/>
    </row>
    <row r="1831">
      <c r="A1831" s="23">
        <v>1828.0</v>
      </c>
      <c r="B1831" s="440">
        <v>46142.0</v>
      </c>
      <c r="C1831" s="26">
        <v>158.0</v>
      </c>
      <c r="D1831" s="28" t="s">
        <v>45</v>
      </c>
      <c r="E1831" s="28" t="s">
        <v>94</v>
      </c>
      <c r="F1831" s="28" t="s">
        <v>369</v>
      </c>
      <c r="G1831" s="28" t="s">
        <v>369</v>
      </c>
      <c r="H1831" s="28" t="s">
        <v>98</v>
      </c>
      <c r="I1831" s="494" t="s">
        <v>3214</v>
      </c>
      <c r="J1831" s="492" t="s">
        <v>2953</v>
      </c>
      <c r="K1831" s="502">
        <v>46171.0</v>
      </c>
      <c r="L1831" s="28" t="s">
        <v>50</v>
      </c>
      <c r="M1831" s="226"/>
      <c r="N1831" s="33" t="s">
        <v>277</v>
      </c>
      <c r="O1831" s="169" t="s">
        <v>1302</v>
      </c>
      <c r="P1831" s="340"/>
      <c r="Q1831" s="468"/>
      <c r="R1831" s="468"/>
      <c r="S1831" s="468"/>
      <c r="T1831" s="468"/>
      <c r="U1831" s="468"/>
      <c r="V1831" s="468"/>
      <c r="W1831" s="468"/>
      <c r="X1831" s="468"/>
      <c r="Y1831" s="468"/>
      <c r="Z1831" s="468"/>
      <c r="AA1831" s="468"/>
      <c r="AB1831" s="468"/>
      <c r="AC1831" s="468"/>
      <c r="AD1831" s="468"/>
      <c r="AE1831" s="468"/>
      <c r="AF1831" s="468"/>
      <c r="AG1831" s="468"/>
      <c r="AH1831" s="468"/>
      <c r="AI1831" s="468"/>
    </row>
    <row r="1832">
      <c r="A1832" s="23">
        <v>1829.0</v>
      </c>
      <c r="B1832" s="440">
        <v>46142.0</v>
      </c>
      <c r="C1832" s="26">
        <v>158.0</v>
      </c>
      <c r="D1832" s="28" t="s">
        <v>45</v>
      </c>
      <c r="E1832" s="28" t="s">
        <v>94</v>
      </c>
      <c r="F1832" s="28" t="s">
        <v>369</v>
      </c>
      <c r="G1832" s="28" t="s">
        <v>369</v>
      </c>
      <c r="H1832" s="28" t="s">
        <v>81</v>
      </c>
      <c r="I1832" s="485" t="s">
        <v>3215</v>
      </c>
      <c r="J1832" s="504" t="s">
        <v>3207</v>
      </c>
      <c r="K1832" s="502">
        <v>46171.0</v>
      </c>
      <c r="L1832" s="28" t="s">
        <v>50</v>
      </c>
      <c r="M1832" s="226"/>
      <c r="N1832" s="33" t="s">
        <v>277</v>
      </c>
      <c r="O1832" s="169" t="s">
        <v>1302</v>
      </c>
      <c r="P1832" s="340"/>
      <c r="Q1832" s="468"/>
      <c r="R1832" s="468"/>
      <c r="S1832" s="468"/>
      <c r="T1832" s="468"/>
      <c r="U1832" s="468"/>
      <c r="V1832" s="468"/>
      <c r="W1832" s="468"/>
      <c r="X1832" s="468"/>
      <c r="Y1832" s="468"/>
      <c r="Z1832" s="468"/>
      <c r="AA1832" s="468"/>
      <c r="AB1832" s="468"/>
      <c r="AC1832" s="468"/>
      <c r="AD1832" s="468"/>
      <c r="AE1832" s="468"/>
      <c r="AF1832" s="468"/>
      <c r="AG1832" s="468"/>
      <c r="AH1832" s="468"/>
      <c r="AI1832" s="468"/>
    </row>
    <row r="1833">
      <c r="A1833" s="23">
        <v>1830.0</v>
      </c>
      <c r="B1833" s="440">
        <v>46142.0</v>
      </c>
      <c r="C1833" s="26">
        <v>158.0</v>
      </c>
      <c r="D1833" s="28" t="s">
        <v>45</v>
      </c>
      <c r="E1833" s="28" t="s">
        <v>94</v>
      </c>
      <c r="F1833" s="28" t="s">
        <v>369</v>
      </c>
      <c r="G1833" s="28" t="s">
        <v>369</v>
      </c>
      <c r="H1833" s="28" t="s">
        <v>207</v>
      </c>
      <c r="I1833" s="500" t="s">
        <v>3216</v>
      </c>
      <c r="J1833" s="493" t="s">
        <v>2939</v>
      </c>
      <c r="K1833" s="502">
        <v>46171.0</v>
      </c>
      <c r="L1833" s="28" t="s">
        <v>50</v>
      </c>
      <c r="M1833" s="226"/>
      <c r="N1833" s="33" t="s">
        <v>277</v>
      </c>
      <c r="O1833" s="169" t="s">
        <v>1302</v>
      </c>
      <c r="P1833" s="340"/>
      <c r="Q1833" s="468"/>
      <c r="R1833" s="468"/>
      <c r="S1833" s="468"/>
      <c r="T1833" s="468"/>
      <c r="U1833" s="468"/>
      <c r="V1833" s="468"/>
      <c r="W1833" s="468"/>
      <c r="X1833" s="468"/>
      <c r="Y1833" s="468"/>
      <c r="Z1833" s="468"/>
      <c r="AA1833" s="468"/>
      <c r="AB1833" s="468"/>
      <c r="AC1833" s="468"/>
      <c r="AD1833" s="468"/>
      <c r="AE1833" s="468"/>
      <c r="AF1833" s="468"/>
      <c r="AG1833" s="468"/>
      <c r="AH1833" s="468"/>
      <c r="AI1833" s="468"/>
    </row>
    <row r="1834">
      <c r="A1834" s="23">
        <v>1831.0</v>
      </c>
      <c r="B1834" s="440">
        <v>46142.0</v>
      </c>
      <c r="C1834" s="26">
        <v>159.0</v>
      </c>
      <c r="D1834" s="28" t="s">
        <v>45</v>
      </c>
      <c r="E1834" s="28" t="s">
        <v>40</v>
      </c>
      <c r="F1834" s="28" t="s">
        <v>41</v>
      </c>
      <c r="G1834" s="28" t="s">
        <v>41</v>
      </c>
      <c r="H1834" s="28" t="s">
        <v>87</v>
      </c>
      <c r="I1834" s="505" t="s">
        <v>3217</v>
      </c>
      <c r="J1834" s="36" t="s">
        <v>1082</v>
      </c>
      <c r="K1834" s="29" t="s">
        <v>3035</v>
      </c>
      <c r="L1834" s="28" t="s">
        <v>76</v>
      </c>
      <c r="M1834" s="226"/>
      <c r="N1834" s="33" t="s">
        <v>54</v>
      </c>
      <c r="O1834" s="506" t="s">
        <v>3218</v>
      </c>
      <c r="P1834" s="340"/>
      <c r="Q1834" s="468"/>
      <c r="R1834" s="468"/>
      <c r="S1834" s="468"/>
      <c r="T1834" s="468"/>
      <c r="U1834" s="468"/>
      <c r="V1834" s="468"/>
      <c r="W1834" s="468"/>
      <c r="X1834" s="468"/>
      <c r="Y1834" s="468"/>
      <c r="Z1834" s="468"/>
      <c r="AA1834" s="468"/>
      <c r="AB1834" s="468"/>
      <c r="AC1834" s="468"/>
      <c r="AD1834" s="468"/>
      <c r="AE1834" s="468"/>
      <c r="AF1834" s="468"/>
      <c r="AG1834" s="468"/>
      <c r="AH1834" s="468"/>
      <c r="AI1834" s="468"/>
    </row>
    <row r="1835">
      <c r="A1835" s="59">
        <v>1832.0</v>
      </c>
      <c r="B1835" s="440">
        <v>46142.0</v>
      </c>
      <c r="C1835" s="26">
        <v>159.0</v>
      </c>
      <c r="D1835" s="28" t="s">
        <v>45</v>
      </c>
      <c r="E1835" s="28" t="s">
        <v>40</v>
      </c>
      <c r="F1835" s="28" t="s">
        <v>41</v>
      </c>
      <c r="G1835" s="28" t="s">
        <v>41</v>
      </c>
      <c r="H1835" s="28" t="s">
        <v>139</v>
      </c>
      <c r="I1835" s="505" t="s">
        <v>3219</v>
      </c>
      <c r="J1835" s="36" t="s">
        <v>1563</v>
      </c>
      <c r="K1835" s="29" t="s">
        <v>3035</v>
      </c>
      <c r="L1835" s="28" t="s">
        <v>50</v>
      </c>
      <c r="M1835" s="226"/>
      <c r="N1835" s="33" t="s">
        <v>54</v>
      </c>
      <c r="O1835" s="506" t="s">
        <v>3218</v>
      </c>
      <c r="P1835" s="340"/>
      <c r="Q1835" s="468"/>
      <c r="R1835" s="468"/>
      <c r="S1835" s="468"/>
      <c r="T1835" s="468"/>
      <c r="U1835" s="468"/>
      <c r="V1835" s="468"/>
      <c r="W1835" s="468"/>
      <c r="X1835" s="468"/>
      <c r="Y1835" s="468"/>
      <c r="Z1835" s="468"/>
      <c r="AA1835" s="468"/>
      <c r="AB1835" s="468"/>
      <c r="AC1835" s="468"/>
      <c r="AD1835" s="468"/>
      <c r="AE1835" s="468"/>
      <c r="AF1835" s="468"/>
      <c r="AG1835" s="468"/>
      <c r="AH1835" s="468"/>
      <c r="AI1835" s="468"/>
    </row>
    <row r="1836">
      <c r="A1836" s="23">
        <v>1833.0</v>
      </c>
      <c r="B1836" s="440">
        <v>46142.0</v>
      </c>
      <c r="C1836" s="26">
        <v>159.0</v>
      </c>
      <c r="D1836" s="28" t="s">
        <v>45</v>
      </c>
      <c r="E1836" s="28" t="s">
        <v>40</v>
      </c>
      <c r="F1836" s="28" t="s">
        <v>41</v>
      </c>
      <c r="G1836" s="28" t="s">
        <v>41</v>
      </c>
      <c r="H1836" s="28" t="s">
        <v>87</v>
      </c>
      <c r="I1836" s="505" t="s">
        <v>1086</v>
      </c>
      <c r="J1836" s="36" t="s">
        <v>1082</v>
      </c>
      <c r="K1836" s="29" t="s">
        <v>3035</v>
      </c>
      <c r="L1836" s="28" t="s">
        <v>76</v>
      </c>
      <c r="M1836" s="226"/>
      <c r="N1836" s="33" t="s">
        <v>54</v>
      </c>
      <c r="O1836" s="506" t="s">
        <v>3218</v>
      </c>
      <c r="P1836" s="340"/>
      <c r="Q1836" s="468"/>
      <c r="R1836" s="468"/>
      <c r="S1836" s="468"/>
      <c r="T1836" s="468"/>
      <c r="U1836" s="468"/>
      <c r="V1836" s="468"/>
      <c r="W1836" s="468"/>
      <c r="X1836" s="468"/>
      <c r="Y1836" s="468"/>
      <c r="Z1836" s="468"/>
      <c r="AA1836" s="468"/>
      <c r="AB1836" s="468"/>
      <c r="AC1836" s="468"/>
      <c r="AD1836" s="468"/>
      <c r="AE1836" s="468"/>
      <c r="AF1836" s="468"/>
      <c r="AG1836" s="468"/>
      <c r="AH1836" s="468"/>
      <c r="AI1836" s="468"/>
    </row>
    <row r="1837">
      <c r="A1837" s="23">
        <v>1834.0</v>
      </c>
      <c r="B1837" s="440">
        <v>46142.0</v>
      </c>
      <c r="C1837" s="26">
        <v>159.0</v>
      </c>
      <c r="D1837" s="28" t="s">
        <v>45</v>
      </c>
      <c r="E1837" s="28" t="s">
        <v>40</v>
      </c>
      <c r="F1837" s="28" t="s">
        <v>41</v>
      </c>
      <c r="G1837" s="28" t="s">
        <v>41</v>
      </c>
      <c r="H1837" s="28" t="s">
        <v>87</v>
      </c>
      <c r="I1837" s="505" t="s">
        <v>2894</v>
      </c>
      <c r="J1837" s="36" t="s">
        <v>1088</v>
      </c>
      <c r="K1837" s="29" t="s">
        <v>3035</v>
      </c>
      <c r="L1837" s="28" t="s">
        <v>76</v>
      </c>
      <c r="M1837" s="226"/>
      <c r="N1837" s="33" t="s">
        <v>54</v>
      </c>
      <c r="O1837" s="506" t="s">
        <v>3218</v>
      </c>
      <c r="P1837" s="340"/>
      <c r="Q1837" s="468"/>
      <c r="R1837" s="468"/>
      <c r="S1837" s="468"/>
      <c r="T1837" s="468"/>
      <c r="U1837" s="468"/>
      <c r="V1837" s="468"/>
      <c r="W1837" s="468"/>
      <c r="X1837" s="468"/>
      <c r="Y1837" s="468"/>
      <c r="Z1837" s="468"/>
      <c r="AA1837" s="468"/>
      <c r="AB1837" s="468"/>
      <c r="AC1837" s="468"/>
      <c r="AD1837" s="468"/>
      <c r="AE1837" s="468"/>
      <c r="AF1837" s="468"/>
      <c r="AG1837" s="468"/>
      <c r="AH1837" s="468"/>
      <c r="AI1837" s="468"/>
    </row>
    <row r="1838">
      <c r="A1838" s="23">
        <v>1835.0</v>
      </c>
      <c r="B1838" s="440">
        <v>46142.0</v>
      </c>
      <c r="C1838" s="26">
        <v>159.0</v>
      </c>
      <c r="D1838" s="28" t="s">
        <v>45</v>
      </c>
      <c r="E1838" s="28" t="s">
        <v>40</v>
      </c>
      <c r="F1838" s="28" t="s">
        <v>41</v>
      </c>
      <c r="G1838" s="28" t="s">
        <v>41</v>
      </c>
      <c r="H1838" s="28" t="s">
        <v>81</v>
      </c>
      <c r="I1838" s="505" t="s">
        <v>1089</v>
      </c>
      <c r="J1838" s="36" t="s">
        <v>1090</v>
      </c>
      <c r="K1838" s="29" t="s">
        <v>3035</v>
      </c>
      <c r="L1838" s="28" t="s">
        <v>50</v>
      </c>
      <c r="M1838" s="226"/>
      <c r="N1838" s="33" t="s">
        <v>54</v>
      </c>
      <c r="O1838" s="506" t="s">
        <v>3218</v>
      </c>
      <c r="P1838" s="340"/>
      <c r="Q1838" s="468"/>
      <c r="R1838" s="468"/>
      <c r="S1838" s="468"/>
      <c r="T1838" s="468"/>
      <c r="U1838" s="468"/>
      <c r="V1838" s="468"/>
      <c r="W1838" s="468"/>
      <c r="X1838" s="468"/>
      <c r="Y1838" s="468"/>
      <c r="Z1838" s="468"/>
      <c r="AA1838" s="468"/>
      <c r="AB1838" s="468"/>
      <c r="AC1838" s="468"/>
      <c r="AD1838" s="468"/>
      <c r="AE1838" s="468"/>
      <c r="AF1838" s="468"/>
      <c r="AG1838" s="468"/>
      <c r="AH1838" s="468"/>
      <c r="AI1838" s="468"/>
    </row>
    <row r="1839">
      <c r="A1839" s="23">
        <v>1836.0</v>
      </c>
      <c r="B1839" s="440">
        <v>46142.0</v>
      </c>
      <c r="C1839" s="26">
        <v>159.0</v>
      </c>
      <c r="D1839" s="28" t="s">
        <v>45</v>
      </c>
      <c r="E1839" s="28" t="s">
        <v>40</v>
      </c>
      <c r="F1839" s="28" t="s">
        <v>41</v>
      </c>
      <c r="G1839" s="28" t="s">
        <v>41</v>
      </c>
      <c r="H1839" s="28" t="s">
        <v>81</v>
      </c>
      <c r="I1839" s="505" t="s">
        <v>3220</v>
      </c>
      <c r="J1839" s="36" t="s">
        <v>3221</v>
      </c>
      <c r="K1839" s="29" t="s">
        <v>3035</v>
      </c>
      <c r="L1839" s="28" t="s">
        <v>50</v>
      </c>
      <c r="M1839" s="226"/>
      <c r="N1839" s="33" t="s">
        <v>54</v>
      </c>
      <c r="O1839" s="506" t="s">
        <v>3218</v>
      </c>
      <c r="P1839" s="340"/>
      <c r="Q1839" s="468"/>
      <c r="R1839" s="468"/>
      <c r="S1839" s="468"/>
      <c r="T1839" s="468"/>
      <c r="U1839" s="468"/>
      <c r="V1839" s="468"/>
      <c r="W1839" s="468"/>
      <c r="X1839" s="468"/>
      <c r="Y1839" s="468"/>
      <c r="Z1839" s="468"/>
      <c r="AA1839" s="468"/>
      <c r="AB1839" s="468"/>
      <c r="AC1839" s="468"/>
      <c r="AD1839" s="468"/>
      <c r="AE1839" s="468"/>
      <c r="AF1839" s="468"/>
      <c r="AG1839" s="468"/>
      <c r="AH1839" s="468"/>
      <c r="AI1839" s="468"/>
    </row>
    <row r="1840">
      <c r="A1840" s="59">
        <v>1837.0</v>
      </c>
      <c r="B1840" s="440">
        <v>46142.0</v>
      </c>
      <c r="C1840" s="26">
        <v>159.0</v>
      </c>
      <c r="D1840" s="28" t="s">
        <v>45</v>
      </c>
      <c r="E1840" s="28" t="s">
        <v>40</v>
      </c>
      <c r="F1840" s="28" t="s">
        <v>41</v>
      </c>
      <c r="G1840" s="28" t="s">
        <v>41</v>
      </c>
      <c r="H1840" s="28" t="s">
        <v>139</v>
      </c>
      <c r="I1840" s="505" t="s">
        <v>3222</v>
      </c>
      <c r="J1840" s="36" t="s">
        <v>2907</v>
      </c>
      <c r="K1840" s="29" t="s">
        <v>3035</v>
      </c>
      <c r="L1840" s="28" t="s">
        <v>50</v>
      </c>
      <c r="M1840" s="226"/>
      <c r="N1840" s="33" t="s">
        <v>54</v>
      </c>
      <c r="O1840" s="506" t="s">
        <v>3218</v>
      </c>
      <c r="P1840" s="340"/>
      <c r="Q1840" s="468"/>
      <c r="R1840" s="468"/>
      <c r="S1840" s="468"/>
      <c r="T1840" s="468"/>
      <c r="U1840" s="468"/>
      <c r="V1840" s="468"/>
      <c r="W1840" s="468"/>
      <c r="X1840" s="468"/>
      <c r="Y1840" s="468"/>
      <c r="Z1840" s="468"/>
      <c r="AA1840" s="468"/>
      <c r="AB1840" s="468"/>
      <c r="AC1840" s="468"/>
      <c r="AD1840" s="468"/>
      <c r="AE1840" s="468"/>
      <c r="AF1840" s="468"/>
      <c r="AG1840" s="468"/>
      <c r="AH1840" s="468"/>
      <c r="AI1840" s="468"/>
    </row>
    <row r="1841">
      <c r="A1841" s="23">
        <v>1838.0</v>
      </c>
      <c r="B1841" s="440">
        <v>46142.0</v>
      </c>
      <c r="C1841" s="26">
        <v>159.0</v>
      </c>
      <c r="D1841" s="28" t="s">
        <v>45</v>
      </c>
      <c r="E1841" s="28" t="s">
        <v>40</v>
      </c>
      <c r="F1841" s="28" t="s">
        <v>41</v>
      </c>
      <c r="G1841" s="28" t="s">
        <v>41</v>
      </c>
      <c r="H1841" s="28" t="s">
        <v>87</v>
      </c>
      <c r="I1841" s="505" t="s">
        <v>3223</v>
      </c>
      <c r="J1841" s="36" t="s">
        <v>1565</v>
      </c>
      <c r="K1841" s="29" t="s">
        <v>3035</v>
      </c>
      <c r="L1841" s="28" t="s">
        <v>50</v>
      </c>
      <c r="M1841" s="226"/>
      <c r="N1841" s="33" t="s">
        <v>54</v>
      </c>
      <c r="O1841" s="506" t="s">
        <v>3218</v>
      </c>
      <c r="P1841" s="340"/>
      <c r="Q1841" s="468"/>
      <c r="R1841" s="468"/>
      <c r="S1841" s="468"/>
      <c r="T1841" s="468"/>
      <c r="U1841" s="468"/>
      <c r="V1841" s="468"/>
      <c r="W1841" s="468"/>
      <c r="X1841" s="468"/>
      <c r="Y1841" s="468"/>
      <c r="Z1841" s="468"/>
      <c r="AA1841" s="468"/>
      <c r="AB1841" s="468"/>
      <c r="AC1841" s="468"/>
      <c r="AD1841" s="468"/>
      <c r="AE1841" s="468"/>
      <c r="AF1841" s="468"/>
      <c r="AG1841" s="468"/>
      <c r="AH1841" s="468"/>
      <c r="AI1841" s="468"/>
    </row>
    <row r="1842">
      <c r="A1842" s="23">
        <v>1839.0</v>
      </c>
      <c r="B1842" s="440">
        <v>46154.0</v>
      </c>
      <c r="C1842" s="26">
        <v>160.0</v>
      </c>
      <c r="D1842" s="507" t="s">
        <v>45</v>
      </c>
      <c r="E1842" s="28" t="s">
        <v>94</v>
      </c>
      <c r="F1842" s="28" t="s">
        <v>369</v>
      </c>
      <c r="G1842" s="28" t="s">
        <v>369</v>
      </c>
      <c r="H1842" s="28" t="s">
        <v>98</v>
      </c>
      <c r="I1842" s="430" t="s">
        <v>2754</v>
      </c>
      <c r="J1842" s="245" t="s">
        <v>2309</v>
      </c>
      <c r="K1842" s="491">
        <v>46192.0</v>
      </c>
      <c r="L1842" s="28" t="s">
        <v>50</v>
      </c>
      <c r="M1842" s="43"/>
      <c r="N1842" s="33" t="s">
        <v>271</v>
      </c>
      <c r="O1842" s="36" t="s">
        <v>3224</v>
      </c>
      <c r="P1842" s="49"/>
      <c r="Q1842" s="470"/>
      <c r="R1842" s="470"/>
      <c r="S1842" s="470"/>
      <c r="T1842" s="470"/>
      <c r="U1842" s="470"/>
      <c r="V1842" s="470"/>
      <c r="W1842" s="470"/>
      <c r="X1842" s="470"/>
      <c r="Y1842" s="470"/>
      <c r="Z1842" s="470"/>
      <c r="AA1842" s="470"/>
      <c r="AB1842" s="470"/>
      <c r="AC1842" s="470"/>
      <c r="AD1842" s="470"/>
      <c r="AE1842" s="470"/>
      <c r="AF1842" s="470"/>
      <c r="AG1842" s="470"/>
      <c r="AH1842" s="470"/>
      <c r="AI1842" s="470"/>
    </row>
    <row r="1843">
      <c r="A1843" s="23">
        <v>1840.0</v>
      </c>
      <c r="B1843" s="440">
        <v>46154.0</v>
      </c>
      <c r="C1843" s="26">
        <v>160.0</v>
      </c>
      <c r="D1843" s="507" t="s">
        <v>45</v>
      </c>
      <c r="E1843" s="28" t="s">
        <v>94</v>
      </c>
      <c r="F1843" s="28" t="s">
        <v>369</v>
      </c>
      <c r="G1843" s="28" t="s">
        <v>369</v>
      </c>
      <c r="H1843" s="28" t="s">
        <v>81</v>
      </c>
      <c r="I1843" s="430" t="s">
        <v>3225</v>
      </c>
      <c r="J1843" s="170" t="s">
        <v>2977</v>
      </c>
      <c r="K1843" s="491">
        <v>46192.0</v>
      </c>
      <c r="L1843" s="28" t="s">
        <v>50</v>
      </c>
      <c r="M1843" s="43"/>
      <c r="N1843" s="33" t="s">
        <v>271</v>
      </c>
      <c r="O1843" s="36" t="s">
        <v>3224</v>
      </c>
      <c r="P1843" s="49"/>
      <c r="Q1843" s="470"/>
      <c r="R1843" s="470"/>
      <c r="S1843" s="470"/>
      <c r="T1843" s="470"/>
      <c r="U1843" s="470"/>
      <c r="V1843" s="470"/>
      <c r="W1843" s="470"/>
      <c r="X1843" s="470"/>
      <c r="Y1843" s="470"/>
      <c r="Z1843" s="470"/>
      <c r="AA1843" s="470"/>
      <c r="AB1843" s="470"/>
      <c r="AC1843" s="470"/>
      <c r="AD1843" s="470"/>
      <c r="AE1843" s="470"/>
      <c r="AF1843" s="470"/>
      <c r="AG1843" s="470"/>
      <c r="AH1843" s="470"/>
      <c r="AI1843" s="470"/>
    </row>
    <row r="1844">
      <c r="A1844" s="23">
        <v>1841.0</v>
      </c>
      <c r="B1844" s="440">
        <v>46154.0</v>
      </c>
      <c r="C1844" s="26">
        <v>160.0</v>
      </c>
      <c r="D1844" s="507" t="s">
        <v>45</v>
      </c>
      <c r="E1844" s="28" t="s">
        <v>94</v>
      </c>
      <c r="F1844" s="28" t="s">
        <v>369</v>
      </c>
      <c r="G1844" s="28" t="s">
        <v>369</v>
      </c>
      <c r="H1844" s="28" t="s">
        <v>81</v>
      </c>
      <c r="I1844" s="430" t="s">
        <v>3226</v>
      </c>
      <c r="J1844" s="170" t="s">
        <v>2977</v>
      </c>
      <c r="K1844" s="491">
        <v>46192.0</v>
      </c>
      <c r="L1844" s="28" t="s">
        <v>50</v>
      </c>
      <c r="M1844" s="43"/>
      <c r="N1844" s="33" t="s">
        <v>271</v>
      </c>
      <c r="O1844" s="36" t="s">
        <v>3224</v>
      </c>
      <c r="P1844" s="49"/>
      <c r="Q1844" s="470"/>
      <c r="R1844" s="470"/>
      <c r="S1844" s="470"/>
      <c r="T1844" s="470"/>
      <c r="U1844" s="470"/>
      <c r="V1844" s="470"/>
      <c r="W1844" s="470"/>
      <c r="X1844" s="470"/>
      <c r="Y1844" s="470"/>
      <c r="Z1844" s="470"/>
      <c r="AA1844" s="470"/>
      <c r="AB1844" s="470"/>
      <c r="AC1844" s="470"/>
      <c r="AD1844" s="470"/>
      <c r="AE1844" s="470"/>
      <c r="AF1844" s="470"/>
      <c r="AG1844" s="470"/>
      <c r="AH1844" s="470"/>
      <c r="AI1844" s="470"/>
    </row>
    <row r="1845">
      <c r="A1845" s="59">
        <v>1842.0</v>
      </c>
      <c r="B1845" s="440">
        <v>46154.0</v>
      </c>
      <c r="C1845" s="26">
        <v>160.0</v>
      </c>
      <c r="D1845" s="507" t="s">
        <v>45</v>
      </c>
      <c r="E1845" s="28" t="s">
        <v>94</v>
      </c>
      <c r="F1845" s="28" t="s">
        <v>369</v>
      </c>
      <c r="G1845" s="28" t="s">
        <v>369</v>
      </c>
      <c r="H1845" s="28" t="s">
        <v>98</v>
      </c>
      <c r="I1845" s="430" t="s">
        <v>3227</v>
      </c>
      <c r="J1845" s="245" t="s">
        <v>2309</v>
      </c>
      <c r="K1845" s="491">
        <v>46192.0</v>
      </c>
      <c r="L1845" s="28" t="s">
        <v>50</v>
      </c>
      <c r="M1845" s="43"/>
      <c r="N1845" s="33" t="s">
        <v>271</v>
      </c>
      <c r="O1845" s="36" t="s">
        <v>3224</v>
      </c>
      <c r="P1845" s="49"/>
      <c r="Q1845" s="470"/>
      <c r="R1845" s="470"/>
      <c r="S1845" s="470"/>
      <c r="T1845" s="470"/>
      <c r="U1845" s="470"/>
      <c r="V1845" s="470"/>
      <c r="W1845" s="470"/>
      <c r="X1845" s="470"/>
      <c r="Y1845" s="470"/>
      <c r="Z1845" s="470"/>
      <c r="AA1845" s="470"/>
      <c r="AB1845" s="470"/>
      <c r="AC1845" s="470"/>
      <c r="AD1845" s="470"/>
      <c r="AE1845" s="470"/>
      <c r="AF1845" s="470"/>
      <c r="AG1845" s="470"/>
      <c r="AH1845" s="470"/>
      <c r="AI1845" s="470"/>
    </row>
    <row r="1846">
      <c r="A1846" s="23">
        <v>1843.0</v>
      </c>
      <c r="B1846" s="440">
        <v>46154.0</v>
      </c>
      <c r="C1846" s="26">
        <v>160.0</v>
      </c>
      <c r="D1846" s="507" t="s">
        <v>45</v>
      </c>
      <c r="E1846" s="28" t="s">
        <v>94</v>
      </c>
      <c r="F1846" s="28" t="s">
        <v>369</v>
      </c>
      <c r="G1846" s="28" t="s">
        <v>369</v>
      </c>
      <c r="H1846" s="28" t="s">
        <v>98</v>
      </c>
      <c r="I1846" s="430" t="s">
        <v>3228</v>
      </c>
      <c r="J1846" s="170" t="s">
        <v>2994</v>
      </c>
      <c r="K1846" s="491">
        <v>46192.0</v>
      </c>
      <c r="L1846" s="28" t="s">
        <v>50</v>
      </c>
      <c r="M1846" s="43"/>
      <c r="N1846" s="33" t="s">
        <v>271</v>
      </c>
      <c r="O1846" s="36" t="s">
        <v>3224</v>
      </c>
      <c r="P1846" s="49"/>
      <c r="Q1846" s="470"/>
      <c r="R1846" s="470"/>
      <c r="S1846" s="470"/>
      <c r="T1846" s="470"/>
      <c r="U1846" s="470"/>
      <c r="V1846" s="470"/>
      <c r="W1846" s="470"/>
      <c r="X1846" s="470"/>
      <c r="Y1846" s="470"/>
      <c r="Z1846" s="470"/>
      <c r="AA1846" s="470"/>
      <c r="AB1846" s="470"/>
      <c r="AC1846" s="470"/>
      <c r="AD1846" s="470"/>
      <c r="AE1846" s="470"/>
      <c r="AF1846" s="470"/>
      <c r="AG1846" s="470"/>
      <c r="AH1846" s="470"/>
      <c r="AI1846" s="470"/>
    </row>
    <row r="1847">
      <c r="A1847" s="23">
        <v>1844.0</v>
      </c>
      <c r="B1847" s="440">
        <v>46154.0</v>
      </c>
      <c r="C1847" s="26">
        <v>160.0</v>
      </c>
      <c r="D1847" s="507" t="s">
        <v>45</v>
      </c>
      <c r="E1847" s="28" t="s">
        <v>94</v>
      </c>
      <c r="F1847" s="28" t="s">
        <v>369</v>
      </c>
      <c r="G1847" s="28" t="s">
        <v>369</v>
      </c>
      <c r="H1847" s="28" t="s">
        <v>81</v>
      </c>
      <c r="I1847" s="430" t="s">
        <v>3229</v>
      </c>
      <c r="J1847" s="170" t="s">
        <v>2977</v>
      </c>
      <c r="K1847" s="491">
        <v>46192.0</v>
      </c>
      <c r="L1847" s="28" t="s">
        <v>50</v>
      </c>
      <c r="M1847" s="43"/>
      <c r="N1847" s="33" t="s">
        <v>271</v>
      </c>
      <c r="O1847" s="36" t="s">
        <v>3224</v>
      </c>
      <c r="P1847" s="49"/>
      <c r="Q1847" s="470"/>
      <c r="R1847" s="470"/>
      <c r="S1847" s="470"/>
      <c r="T1847" s="470"/>
      <c r="U1847" s="470"/>
      <c r="V1847" s="470"/>
      <c r="W1847" s="470"/>
      <c r="X1847" s="470"/>
      <c r="Y1847" s="470"/>
      <c r="Z1847" s="470"/>
      <c r="AA1847" s="470"/>
      <c r="AB1847" s="470"/>
      <c r="AC1847" s="470"/>
      <c r="AD1847" s="470"/>
      <c r="AE1847" s="470"/>
      <c r="AF1847" s="470"/>
      <c r="AG1847" s="470"/>
      <c r="AH1847" s="470"/>
      <c r="AI1847" s="470"/>
    </row>
    <row r="1848">
      <c r="A1848" s="23">
        <v>1845.0</v>
      </c>
      <c r="B1848" s="440">
        <v>46154.0</v>
      </c>
      <c r="C1848" s="26">
        <v>160.0</v>
      </c>
      <c r="D1848" s="507" t="s">
        <v>45</v>
      </c>
      <c r="E1848" s="28" t="s">
        <v>94</v>
      </c>
      <c r="F1848" s="28" t="s">
        <v>369</v>
      </c>
      <c r="G1848" s="28" t="s">
        <v>369</v>
      </c>
      <c r="H1848" s="28" t="s">
        <v>81</v>
      </c>
      <c r="I1848" s="430" t="s">
        <v>3230</v>
      </c>
      <c r="J1848" s="170" t="s">
        <v>2977</v>
      </c>
      <c r="K1848" s="491">
        <v>46192.0</v>
      </c>
      <c r="L1848" s="28" t="s">
        <v>50</v>
      </c>
      <c r="M1848" s="43"/>
      <c r="N1848" s="33" t="s">
        <v>271</v>
      </c>
      <c r="O1848" s="36" t="s">
        <v>3224</v>
      </c>
      <c r="P1848" s="49"/>
      <c r="Q1848" s="470"/>
      <c r="R1848" s="470"/>
      <c r="S1848" s="470"/>
      <c r="T1848" s="470"/>
      <c r="U1848" s="470"/>
      <c r="V1848" s="470"/>
      <c r="W1848" s="470"/>
      <c r="X1848" s="470"/>
      <c r="Y1848" s="470"/>
      <c r="Z1848" s="470"/>
      <c r="AA1848" s="470"/>
      <c r="AB1848" s="470"/>
      <c r="AC1848" s="470"/>
      <c r="AD1848" s="470"/>
      <c r="AE1848" s="470"/>
      <c r="AF1848" s="470"/>
      <c r="AG1848" s="470"/>
      <c r="AH1848" s="470"/>
      <c r="AI1848" s="470"/>
    </row>
    <row r="1849">
      <c r="A1849" s="23">
        <v>1846.0</v>
      </c>
      <c r="B1849" s="440">
        <v>46154.0</v>
      </c>
      <c r="C1849" s="26">
        <v>160.0</v>
      </c>
      <c r="D1849" s="507" t="s">
        <v>45</v>
      </c>
      <c r="E1849" s="28" t="s">
        <v>94</v>
      </c>
      <c r="F1849" s="28" t="s">
        <v>369</v>
      </c>
      <c r="G1849" s="28" t="s">
        <v>369</v>
      </c>
      <c r="H1849" s="28" t="s">
        <v>87</v>
      </c>
      <c r="I1849" s="430" t="s">
        <v>3016</v>
      </c>
      <c r="J1849" s="245" t="s">
        <v>3017</v>
      </c>
      <c r="K1849" s="491">
        <v>46192.0</v>
      </c>
      <c r="L1849" s="28" t="s">
        <v>50</v>
      </c>
      <c r="M1849" s="43"/>
      <c r="N1849" s="33" t="s">
        <v>271</v>
      </c>
      <c r="O1849" s="36" t="s">
        <v>3224</v>
      </c>
      <c r="P1849" s="49"/>
      <c r="Q1849" s="470"/>
      <c r="R1849" s="470"/>
      <c r="S1849" s="470"/>
      <c r="T1849" s="470"/>
      <c r="U1849" s="470"/>
      <c r="V1849" s="470"/>
      <c r="W1849" s="470"/>
      <c r="X1849" s="470"/>
      <c r="Y1849" s="470"/>
      <c r="Z1849" s="470"/>
      <c r="AA1849" s="470"/>
      <c r="AB1849" s="470"/>
      <c r="AC1849" s="470"/>
      <c r="AD1849" s="470"/>
      <c r="AE1849" s="470"/>
      <c r="AF1849" s="470"/>
      <c r="AG1849" s="470"/>
      <c r="AH1849" s="470"/>
      <c r="AI1849" s="470"/>
    </row>
    <row r="1850">
      <c r="A1850" s="59">
        <v>1847.0</v>
      </c>
      <c r="B1850" s="440">
        <v>46154.0</v>
      </c>
      <c r="C1850" s="26">
        <v>160.0</v>
      </c>
      <c r="D1850" s="507" t="s">
        <v>45</v>
      </c>
      <c r="E1850" s="28" t="s">
        <v>94</v>
      </c>
      <c r="F1850" s="28" t="s">
        <v>369</v>
      </c>
      <c r="G1850" s="28" t="s">
        <v>369</v>
      </c>
      <c r="H1850" s="28" t="s">
        <v>233</v>
      </c>
      <c r="I1850" s="430" t="s">
        <v>3231</v>
      </c>
      <c r="J1850" s="170" t="s">
        <v>1916</v>
      </c>
      <c r="K1850" s="491">
        <v>46192.0</v>
      </c>
      <c r="L1850" s="28" t="s">
        <v>50</v>
      </c>
      <c r="M1850" s="43"/>
      <c r="N1850" s="33" t="s">
        <v>271</v>
      </c>
      <c r="O1850" s="36" t="s">
        <v>3224</v>
      </c>
      <c r="P1850" s="49"/>
      <c r="Q1850" s="470"/>
      <c r="R1850" s="470"/>
      <c r="S1850" s="470"/>
      <c r="T1850" s="470"/>
      <c r="U1850" s="470"/>
      <c r="V1850" s="470"/>
      <c r="W1850" s="470"/>
      <c r="X1850" s="470"/>
      <c r="Y1850" s="470"/>
      <c r="Z1850" s="470"/>
      <c r="AA1850" s="470"/>
      <c r="AB1850" s="470"/>
      <c r="AC1850" s="470"/>
      <c r="AD1850" s="470"/>
      <c r="AE1850" s="470"/>
      <c r="AF1850" s="470"/>
      <c r="AG1850" s="470"/>
      <c r="AH1850" s="470"/>
      <c r="AI1850" s="470"/>
    </row>
    <row r="1851">
      <c r="A1851" s="23">
        <v>1848.0</v>
      </c>
      <c r="B1851" s="440">
        <v>46154.0</v>
      </c>
      <c r="C1851" s="26">
        <v>160.0</v>
      </c>
      <c r="D1851" s="507" t="s">
        <v>45</v>
      </c>
      <c r="E1851" s="28" t="s">
        <v>94</v>
      </c>
      <c r="F1851" s="28" t="s">
        <v>369</v>
      </c>
      <c r="G1851" s="28" t="s">
        <v>369</v>
      </c>
      <c r="H1851" s="28" t="s">
        <v>207</v>
      </c>
      <c r="I1851" s="430" t="s">
        <v>3232</v>
      </c>
      <c r="J1851" s="170" t="s">
        <v>2557</v>
      </c>
      <c r="K1851" s="491">
        <v>46192.0</v>
      </c>
      <c r="L1851" s="28" t="s">
        <v>50</v>
      </c>
      <c r="M1851" s="43"/>
      <c r="N1851" s="33" t="s">
        <v>271</v>
      </c>
      <c r="O1851" s="36" t="s">
        <v>3224</v>
      </c>
      <c r="P1851" s="49"/>
      <c r="Q1851" s="470"/>
      <c r="R1851" s="470"/>
      <c r="S1851" s="470"/>
      <c r="T1851" s="470"/>
      <c r="U1851" s="470"/>
      <c r="V1851" s="470"/>
      <c r="W1851" s="470"/>
      <c r="X1851" s="470"/>
      <c r="Y1851" s="470"/>
      <c r="Z1851" s="470"/>
      <c r="AA1851" s="470"/>
      <c r="AB1851" s="470"/>
      <c r="AC1851" s="470"/>
      <c r="AD1851" s="470"/>
      <c r="AE1851" s="470"/>
      <c r="AF1851" s="470"/>
      <c r="AG1851" s="470"/>
      <c r="AH1851" s="470"/>
      <c r="AI1851" s="470"/>
    </row>
    <row r="1852">
      <c r="A1852" s="23">
        <v>1849.0</v>
      </c>
      <c r="B1852" s="440">
        <v>46147.0</v>
      </c>
      <c r="C1852" s="26">
        <v>161.0</v>
      </c>
      <c r="D1852" s="507" t="s">
        <v>45</v>
      </c>
      <c r="E1852" s="28" t="s">
        <v>40</v>
      </c>
      <c r="F1852" s="28" t="s">
        <v>3233</v>
      </c>
      <c r="G1852" s="28" t="s">
        <v>3233</v>
      </c>
      <c r="H1852" s="28" t="s">
        <v>194</v>
      </c>
      <c r="I1852" s="505" t="s">
        <v>3234</v>
      </c>
      <c r="J1852" s="36" t="s">
        <v>3235</v>
      </c>
      <c r="K1852" s="508">
        <v>46147.0</v>
      </c>
      <c r="L1852" s="28" t="s">
        <v>50</v>
      </c>
      <c r="M1852" s="226"/>
      <c r="N1852" s="33" t="s">
        <v>287</v>
      </c>
      <c r="O1852" s="36" t="s">
        <v>886</v>
      </c>
      <c r="P1852" s="340"/>
      <c r="Q1852" s="468"/>
      <c r="R1852" s="468"/>
      <c r="S1852" s="468"/>
      <c r="T1852" s="468"/>
      <c r="U1852" s="468"/>
      <c r="V1852" s="468"/>
      <c r="W1852" s="468"/>
      <c r="X1852" s="468"/>
      <c r="Y1852" s="468"/>
      <c r="Z1852" s="468"/>
      <c r="AA1852" s="468"/>
      <c r="AB1852" s="468"/>
      <c r="AC1852" s="468"/>
      <c r="AD1852" s="468"/>
      <c r="AE1852" s="468"/>
      <c r="AF1852" s="468"/>
      <c r="AG1852" s="468"/>
      <c r="AH1852" s="468"/>
      <c r="AI1852" s="468"/>
    </row>
    <row r="1853">
      <c r="A1853" s="23">
        <v>1850.0</v>
      </c>
      <c r="B1853" s="440">
        <v>46147.0</v>
      </c>
      <c r="C1853" s="26">
        <v>161.0</v>
      </c>
      <c r="D1853" s="507" t="s">
        <v>45</v>
      </c>
      <c r="E1853" s="28" t="s">
        <v>40</v>
      </c>
      <c r="F1853" s="28" t="s">
        <v>3233</v>
      </c>
      <c r="G1853" s="28" t="s">
        <v>3233</v>
      </c>
      <c r="H1853" s="28" t="s">
        <v>207</v>
      </c>
      <c r="I1853" s="485" t="s">
        <v>3236</v>
      </c>
      <c r="J1853" s="401" t="s">
        <v>2700</v>
      </c>
      <c r="K1853" s="508">
        <v>46147.0</v>
      </c>
      <c r="L1853" s="28" t="s">
        <v>50</v>
      </c>
      <c r="M1853" s="226"/>
      <c r="N1853" s="33" t="s">
        <v>287</v>
      </c>
      <c r="O1853" s="36" t="s">
        <v>886</v>
      </c>
      <c r="P1853" s="340"/>
      <c r="Q1853" s="468"/>
      <c r="R1853" s="468"/>
      <c r="S1853" s="468"/>
      <c r="T1853" s="468"/>
      <c r="U1853" s="468"/>
      <c r="V1853" s="468"/>
      <c r="W1853" s="468"/>
      <c r="X1853" s="468"/>
      <c r="Y1853" s="468"/>
      <c r="Z1853" s="468"/>
      <c r="AA1853" s="468"/>
      <c r="AB1853" s="468"/>
      <c r="AC1853" s="468"/>
      <c r="AD1853" s="468"/>
      <c r="AE1853" s="468"/>
      <c r="AF1853" s="468"/>
      <c r="AG1853" s="468"/>
      <c r="AH1853" s="468"/>
      <c r="AI1853" s="468"/>
    </row>
    <row r="1854">
      <c r="A1854" s="23">
        <v>1851.0</v>
      </c>
      <c r="B1854" s="440">
        <v>46147.0</v>
      </c>
      <c r="C1854" s="26">
        <v>161.0</v>
      </c>
      <c r="D1854" s="507" t="s">
        <v>45</v>
      </c>
      <c r="E1854" s="28" t="s">
        <v>40</v>
      </c>
      <c r="F1854" s="28" t="s">
        <v>3233</v>
      </c>
      <c r="G1854" s="28" t="s">
        <v>3233</v>
      </c>
      <c r="H1854" s="28" t="s">
        <v>207</v>
      </c>
      <c r="I1854" s="485" t="s">
        <v>3237</v>
      </c>
      <c r="J1854" s="495" t="s">
        <v>3238</v>
      </c>
      <c r="K1854" s="508">
        <v>46162.0</v>
      </c>
      <c r="L1854" s="28" t="s">
        <v>50</v>
      </c>
      <c r="M1854" s="226"/>
      <c r="N1854" s="33" t="s">
        <v>287</v>
      </c>
      <c r="O1854" s="36" t="s">
        <v>886</v>
      </c>
      <c r="P1854" s="340"/>
      <c r="Q1854" s="468"/>
      <c r="R1854" s="468"/>
      <c r="S1854" s="468"/>
      <c r="T1854" s="468"/>
      <c r="U1854" s="468"/>
      <c r="V1854" s="468"/>
      <c r="W1854" s="468"/>
      <c r="X1854" s="468"/>
      <c r="Y1854" s="468"/>
      <c r="Z1854" s="468"/>
      <c r="AA1854" s="468"/>
      <c r="AB1854" s="468"/>
      <c r="AC1854" s="468"/>
      <c r="AD1854" s="468"/>
      <c r="AE1854" s="468"/>
      <c r="AF1854" s="468"/>
      <c r="AG1854" s="468"/>
      <c r="AH1854" s="468"/>
      <c r="AI1854" s="468"/>
    </row>
    <row r="1855">
      <c r="A1855" s="59">
        <v>1852.0</v>
      </c>
      <c r="B1855" s="440">
        <v>46147.0</v>
      </c>
      <c r="C1855" s="26">
        <v>161.0</v>
      </c>
      <c r="D1855" s="507" t="s">
        <v>45</v>
      </c>
      <c r="E1855" s="28" t="s">
        <v>40</v>
      </c>
      <c r="F1855" s="28" t="s">
        <v>3233</v>
      </c>
      <c r="G1855" s="28" t="s">
        <v>3233</v>
      </c>
      <c r="H1855" s="28" t="s">
        <v>207</v>
      </c>
      <c r="I1855" s="494" t="s">
        <v>3239</v>
      </c>
      <c r="J1855" s="401" t="s">
        <v>2698</v>
      </c>
      <c r="K1855" s="508">
        <v>46162.0</v>
      </c>
      <c r="L1855" s="28" t="s">
        <v>50</v>
      </c>
      <c r="M1855" s="226"/>
      <c r="N1855" s="33" t="s">
        <v>287</v>
      </c>
      <c r="O1855" s="36" t="s">
        <v>886</v>
      </c>
      <c r="P1855" s="340"/>
      <c r="Q1855" s="468"/>
      <c r="R1855" s="468"/>
      <c r="S1855" s="468"/>
      <c r="T1855" s="468"/>
      <c r="U1855" s="468"/>
      <c r="V1855" s="468"/>
      <c r="W1855" s="468"/>
      <c r="X1855" s="468"/>
      <c r="Y1855" s="468"/>
      <c r="Z1855" s="468"/>
      <c r="AA1855" s="468"/>
      <c r="AB1855" s="468"/>
      <c r="AC1855" s="468"/>
      <c r="AD1855" s="468"/>
      <c r="AE1855" s="468"/>
      <c r="AF1855" s="468"/>
      <c r="AG1855" s="468"/>
      <c r="AH1855" s="468"/>
      <c r="AI1855" s="468"/>
    </row>
    <row r="1856">
      <c r="A1856" s="23">
        <v>1853.0</v>
      </c>
      <c r="B1856" s="440">
        <v>46147.0</v>
      </c>
      <c r="C1856" s="26">
        <v>161.0</v>
      </c>
      <c r="D1856" s="507" t="s">
        <v>45</v>
      </c>
      <c r="E1856" s="28" t="s">
        <v>40</v>
      </c>
      <c r="F1856" s="28" t="s">
        <v>3233</v>
      </c>
      <c r="G1856" s="28" t="s">
        <v>3233</v>
      </c>
      <c r="H1856" s="28" t="s">
        <v>98</v>
      </c>
      <c r="I1856" s="485" t="s">
        <v>3240</v>
      </c>
      <c r="J1856" s="405" t="s">
        <v>3241</v>
      </c>
      <c r="K1856" s="508">
        <v>46162.0</v>
      </c>
      <c r="L1856" s="28" t="s">
        <v>50</v>
      </c>
      <c r="M1856" s="226"/>
      <c r="N1856" s="33" t="s">
        <v>287</v>
      </c>
      <c r="O1856" s="36" t="s">
        <v>886</v>
      </c>
      <c r="P1856" s="340"/>
      <c r="Q1856" s="468"/>
      <c r="R1856" s="468"/>
      <c r="S1856" s="468"/>
      <c r="T1856" s="468"/>
      <c r="U1856" s="468"/>
      <c r="V1856" s="468"/>
      <c r="W1856" s="468"/>
      <c r="X1856" s="468"/>
      <c r="Y1856" s="468"/>
      <c r="Z1856" s="468"/>
      <c r="AA1856" s="468"/>
      <c r="AB1856" s="468"/>
      <c r="AC1856" s="468"/>
      <c r="AD1856" s="468"/>
      <c r="AE1856" s="468"/>
      <c r="AF1856" s="468"/>
      <c r="AG1856" s="468"/>
      <c r="AH1856" s="468"/>
      <c r="AI1856" s="468"/>
    </row>
    <row r="1857">
      <c r="A1857" s="23">
        <v>1854.0</v>
      </c>
      <c r="B1857" s="440">
        <v>46147.0</v>
      </c>
      <c r="C1857" s="26">
        <v>161.0</v>
      </c>
      <c r="D1857" s="507" t="s">
        <v>45</v>
      </c>
      <c r="E1857" s="28" t="s">
        <v>40</v>
      </c>
      <c r="F1857" s="28" t="s">
        <v>3233</v>
      </c>
      <c r="G1857" s="28" t="s">
        <v>3233</v>
      </c>
      <c r="H1857" s="28" t="s">
        <v>98</v>
      </c>
      <c r="I1857" s="485" t="s">
        <v>3242</v>
      </c>
      <c r="J1857" s="405" t="s">
        <v>3243</v>
      </c>
      <c r="K1857" s="508">
        <v>46162.0</v>
      </c>
      <c r="L1857" s="28" t="s">
        <v>50</v>
      </c>
      <c r="M1857" s="226"/>
      <c r="N1857" s="33" t="s">
        <v>287</v>
      </c>
      <c r="O1857" s="36" t="s">
        <v>886</v>
      </c>
      <c r="P1857" s="340"/>
      <c r="Q1857" s="468"/>
      <c r="R1857" s="468"/>
      <c r="S1857" s="468"/>
      <c r="T1857" s="468"/>
      <c r="U1857" s="468"/>
      <c r="V1857" s="468"/>
      <c r="W1857" s="468"/>
      <c r="X1857" s="468"/>
      <c r="Y1857" s="468"/>
      <c r="Z1857" s="468"/>
      <c r="AA1857" s="468"/>
      <c r="AB1857" s="468"/>
      <c r="AC1857" s="468"/>
      <c r="AD1857" s="468"/>
      <c r="AE1857" s="468"/>
      <c r="AF1857" s="468"/>
      <c r="AG1857" s="468"/>
      <c r="AH1857" s="468"/>
      <c r="AI1857" s="468"/>
    </row>
    <row r="1858">
      <c r="A1858" s="23">
        <v>1855.0</v>
      </c>
      <c r="B1858" s="440">
        <v>46147.0</v>
      </c>
      <c r="C1858" s="26">
        <v>161.0</v>
      </c>
      <c r="D1858" s="507" t="s">
        <v>45</v>
      </c>
      <c r="E1858" s="28" t="s">
        <v>40</v>
      </c>
      <c r="F1858" s="28" t="s">
        <v>3233</v>
      </c>
      <c r="G1858" s="28" t="s">
        <v>3233</v>
      </c>
      <c r="H1858" s="28" t="s">
        <v>87</v>
      </c>
      <c r="I1858" s="485" t="s">
        <v>1924</v>
      </c>
      <c r="J1858" s="401" t="s">
        <v>1257</v>
      </c>
      <c r="K1858" s="508">
        <v>46162.0</v>
      </c>
      <c r="L1858" s="28" t="s">
        <v>50</v>
      </c>
      <c r="M1858" s="226"/>
      <c r="N1858" s="33" t="s">
        <v>287</v>
      </c>
      <c r="O1858" s="36" t="s">
        <v>886</v>
      </c>
      <c r="P1858" s="340"/>
      <c r="Q1858" s="468"/>
      <c r="R1858" s="468"/>
      <c r="S1858" s="468"/>
      <c r="T1858" s="468"/>
      <c r="U1858" s="468"/>
      <c r="V1858" s="468"/>
      <c r="W1858" s="468"/>
      <c r="X1858" s="468"/>
      <c r="Y1858" s="468"/>
      <c r="Z1858" s="468"/>
      <c r="AA1858" s="468"/>
      <c r="AB1858" s="468"/>
      <c r="AC1858" s="468"/>
      <c r="AD1858" s="468"/>
      <c r="AE1858" s="468"/>
      <c r="AF1858" s="468"/>
      <c r="AG1858" s="468"/>
      <c r="AH1858" s="468"/>
      <c r="AI1858" s="468"/>
    </row>
    <row r="1859">
      <c r="A1859" s="23">
        <v>1856.0</v>
      </c>
      <c r="B1859" s="440">
        <v>46147.0</v>
      </c>
      <c r="C1859" s="26">
        <v>161.0</v>
      </c>
      <c r="D1859" s="507" t="s">
        <v>45</v>
      </c>
      <c r="E1859" s="28" t="s">
        <v>40</v>
      </c>
      <c r="F1859" s="28" t="s">
        <v>3233</v>
      </c>
      <c r="G1859" s="28" t="s">
        <v>3233</v>
      </c>
      <c r="H1859" s="28" t="s">
        <v>87</v>
      </c>
      <c r="I1859" s="485" t="s">
        <v>3244</v>
      </c>
      <c r="J1859" s="401" t="s">
        <v>3245</v>
      </c>
      <c r="K1859" s="508">
        <v>46162.0</v>
      </c>
      <c r="L1859" s="28" t="s">
        <v>50</v>
      </c>
      <c r="M1859" s="226"/>
      <c r="N1859" s="33" t="s">
        <v>287</v>
      </c>
      <c r="O1859" s="36" t="s">
        <v>886</v>
      </c>
      <c r="P1859" s="340"/>
      <c r="Q1859" s="468"/>
      <c r="R1859" s="468"/>
      <c r="S1859" s="468"/>
      <c r="T1859" s="468"/>
      <c r="U1859" s="468"/>
      <c r="V1859" s="468"/>
      <c r="W1859" s="468"/>
      <c r="X1859" s="468"/>
      <c r="Y1859" s="468"/>
      <c r="Z1859" s="468"/>
      <c r="AA1859" s="468"/>
      <c r="AB1859" s="468"/>
      <c r="AC1859" s="468"/>
      <c r="AD1859" s="468"/>
      <c r="AE1859" s="468"/>
      <c r="AF1859" s="468"/>
      <c r="AG1859" s="468"/>
      <c r="AH1859" s="468"/>
      <c r="AI1859" s="468"/>
    </row>
    <row r="1860">
      <c r="A1860" s="59">
        <v>1857.0</v>
      </c>
      <c r="B1860" s="440">
        <v>46147.0</v>
      </c>
      <c r="C1860" s="26">
        <v>161.0</v>
      </c>
      <c r="D1860" s="507" t="s">
        <v>45</v>
      </c>
      <c r="E1860" s="28" t="s">
        <v>40</v>
      </c>
      <c r="F1860" s="28" t="s">
        <v>3233</v>
      </c>
      <c r="G1860" s="28" t="s">
        <v>3233</v>
      </c>
      <c r="H1860" s="28" t="s">
        <v>87</v>
      </c>
      <c r="I1860" s="485" t="s">
        <v>3246</v>
      </c>
      <c r="J1860" s="405" t="s">
        <v>3247</v>
      </c>
      <c r="K1860" s="508">
        <v>46162.0</v>
      </c>
      <c r="L1860" s="28" t="s">
        <v>50</v>
      </c>
      <c r="M1860" s="226"/>
      <c r="N1860" s="33" t="s">
        <v>287</v>
      </c>
      <c r="O1860" s="36" t="s">
        <v>886</v>
      </c>
      <c r="P1860" s="340"/>
      <c r="Q1860" s="468"/>
      <c r="R1860" s="468"/>
      <c r="S1860" s="468"/>
      <c r="T1860" s="468"/>
      <c r="U1860" s="468"/>
      <c r="V1860" s="468"/>
      <c r="W1860" s="468"/>
      <c r="X1860" s="468"/>
      <c r="Y1860" s="468"/>
      <c r="Z1860" s="468"/>
      <c r="AA1860" s="468"/>
      <c r="AB1860" s="468"/>
      <c r="AC1860" s="468"/>
      <c r="AD1860" s="468"/>
      <c r="AE1860" s="468"/>
      <c r="AF1860" s="468"/>
      <c r="AG1860" s="468"/>
      <c r="AH1860" s="468"/>
      <c r="AI1860" s="468"/>
    </row>
    <row r="1861">
      <c r="A1861" s="23">
        <v>1858.0</v>
      </c>
      <c r="B1861" s="440">
        <v>46147.0</v>
      </c>
      <c r="C1861" s="26">
        <v>161.0</v>
      </c>
      <c r="D1861" s="507" t="s">
        <v>45</v>
      </c>
      <c r="E1861" s="28" t="s">
        <v>40</v>
      </c>
      <c r="F1861" s="28" t="s">
        <v>3233</v>
      </c>
      <c r="G1861" s="28" t="s">
        <v>3233</v>
      </c>
      <c r="H1861" s="28" t="s">
        <v>98</v>
      </c>
      <c r="I1861" s="485" t="s">
        <v>3248</v>
      </c>
      <c r="J1861" s="405" t="s">
        <v>3249</v>
      </c>
      <c r="K1861" s="508">
        <v>46162.0</v>
      </c>
      <c r="L1861" s="28" t="s">
        <v>50</v>
      </c>
      <c r="M1861" s="226"/>
      <c r="N1861" s="33" t="s">
        <v>287</v>
      </c>
      <c r="O1861" s="36" t="s">
        <v>886</v>
      </c>
      <c r="P1861" s="340"/>
      <c r="Q1861" s="468"/>
      <c r="R1861" s="468"/>
      <c r="S1861" s="468"/>
      <c r="T1861" s="468"/>
      <c r="U1861" s="468"/>
      <c r="V1861" s="468"/>
      <c r="W1861" s="468"/>
      <c r="X1861" s="468"/>
      <c r="Y1861" s="468"/>
      <c r="Z1861" s="468"/>
      <c r="AA1861" s="468"/>
      <c r="AB1861" s="468"/>
      <c r="AC1861" s="468"/>
      <c r="AD1861" s="468"/>
      <c r="AE1861" s="468"/>
      <c r="AF1861" s="468"/>
      <c r="AG1861" s="468"/>
      <c r="AH1861" s="468"/>
      <c r="AI1861" s="468"/>
    </row>
    <row r="1862">
      <c r="A1862" s="23">
        <v>1859.0</v>
      </c>
      <c r="B1862" s="440">
        <v>46147.0</v>
      </c>
      <c r="C1862" s="26">
        <v>161.0</v>
      </c>
      <c r="D1862" s="507" t="s">
        <v>45</v>
      </c>
      <c r="E1862" s="28" t="s">
        <v>40</v>
      </c>
      <c r="F1862" s="28" t="s">
        <v>3233</v>
      </c>
      <c r="G1862" s="28" t="s">
        <v>3233</v>
      </c>
      <c r="H1862" s="28" t="s">
        <v>87</v>
      </c>
      <c r="I1862" s="485" t="s">
        <v>3250</v>
      </c>
      <c r="J1862" s="401" t="s">
        <v>3251</v>
      </c>
      <c r="K1862" s="508">
        <v>46171.0</v>
      </c>
      <c r="L1862" s="28" t="s">
        <v>50</v>
      </c>
      <c r="M1862" s="226"/>
      <c r="N1862" s="33" t="s">
        <v>287</v>
      </c>
      <c r="O1862" s="36" t="s">
        <v>886</v>
      </c>
      <c r="P1862" s="340"/>
      <c r="Q1862" s="468"/>
      <c r="R1862" s="468"/>
      <c r="S1862" s="468"/>
      <c r="T1862" s="468"/>
      <c r="U1862" s="468"/>
      <c r="V1862" s="468"/>
      <c r="W1862" s="468"/>
      <c r="X1862" s="468"/>
      <c r="Y1862" s="468"/>
      <c r="Z1862" s="468"/>
      <c r="AA1862" s="468"/>
      <c r="AB1862" s="468"/>
      <c r="AC1862" s="468"/>
      <c r="AD1862" s="468"/>
      <c r="AE1862" s="468"/>
      <c r="AF1862" s="468"/>
      <c r="AG1862" s="468"/>
      <c r="AH1862" s="468"/>
      <c r="AI1862" s="468"/>
    </row>
    <row r="1863">
      <c r="A1863" s="23">
        <v>1860.0</v>
      </c>
      <c r="B1863" s="440">
        <v>46147.0</v>
      </c>
      <c r="C1863" s="26">
        <v>162.0</v>
      </c>
      <c r="D1863" s="507" t="s">
        <v>111</v>
      </c>
      <c r="E1863" s="28" t="s">
        <v>40</v>
      </c>
      <c r="F1863" s="28" t="s">
        <v>3233</v>
      </c>
      <c r="G1863" s="28" t="s">
        <v>3233</v>
      </c>
      <c r="H1863" s="28" t="s">
        <v>139</v>
      </c>
      <c r="I1863" s="494" t="s">
        <v>3252</v>
      </c>
      <c r="J1863" s="401" t="s">
        <v>3253</v>
      </c>
      <c r="K1863" s="509">
        <v>46181.0</v>
      </c>
      <c r="L1863" s="28" t="s">
        <v>76</v>
      </c>
      <c r="M1863" s="226"/>
      <c r="N1863" s="33" t="s">
        <v>287</v>
      </c>
      <c r="O1863" s="36" t="s">
        <v>215</v>
      </c>
      <c r="P1863" s="340"/>
      <c r="Q1863" s="468"/>
      <c r="R1863" s="468"/>
      <c r="S1863" s="468"/>
      <c r="T1863" s="468"/>
      <c r="U1863" s="468"/>
      <c r="V1863" s="468"/>
      <c r="W1863" s="468"/>
      <c r="X1863" s="468"/>
      <c r="Y1863" s="468"/>
      <c r="Z1863" s="468"/>
      <c r="AA1863" s="468"/>
      <c r="AB1863" s="468"/>
      <c r="AC1863" s="468"/>
      <c r="AD1863" s="468"/>
      <c r="AE1863" s="468"/>
      <c r="AF1863" s="468"/>
      <c r="AG1863" s="468"/>
      <c r="AH1863" s="468"/>
      <c r="AI1863" s="468"/>
    </row>
    <row r="1864">
      <c r="A1864" s="23">
        <v>1861.0</v>
      </c>
      <c r="B1864" s="440">
        <v>46147.0</v>
      </c>
      <c r="C1864" s="26">
        <v>162.0</v>
      </c>
      <c r="D1864" s="507" t="s">
        <v>111</v>
      </c>
      <c r="E1864" s="28" t="s">
        <v>40</v>
      </c>
      <c r="F1864" s="28" t="s">
        <v>3233</v>
      </c>
      <c r="G1864" s="28" t="s">
        <v>3233</v>
      </c>
      <c r="H1864" s="28" t="s">
        <v>87</v>
      </c>
      <c r="I1864" s="485" t="s">
        <v>3090</v>
      </c>
      <c r="J1864" s="401" t="s">
        <v>1119</v>
      </c>
      <c r="K1864" s="509">
        <v>46181.0</v>
      </c>
      <c r="L1864" s="28" t="s">
        <v>76</v>
      </c>
      <c r="M1864" s="226"/>
      <c r="N1864" s="33" t="s">
        <v>287</v>
      </c>
      <c r="O1864" s="36" t="s">
        <v>215</v>
      </c>
      <c r="P1864" s="340"/>
      <c r="Q1864" s="468"/>
      <c r="R1864" s="468"/>
      <c r="S1864" s="468"/>
      <c r="T1864" s="468"/>
      <c r="U1864" s="468"/>
      <c r="V1864" s="468"/>
      <c r="W1864" s="468"/>
      <c r="X1864" s="468"/>
      <c r="Y1864" s="468"/>
      <c r="Z1864" s="468"/>
      <c r="AA1864" s="468"/>
      <c r="AB1864" s="468"/>
      <c r="AC1864" s="468"/>
      <c r="AD1864" s="468"/>
      <c r="AE1864" s="468"/>
      <c r="AF1864" s="468"/>
      <c r="AG1864" s="468"/>
      <c r="AH1864" s="468"/>
      <c r="AI1864" s="468"/>
    </row>
    <row r="1865">
      <c r="A1865" s="59">
        <v>1862.0</v>
      </c>
      <c r="B1865" s="440">
        <v>46147.0</v>
      </c>
      <c r="C1865" s="26">
        <v>162.0</v>
      </c>
      <c r="D1865" s="507" t="s">
        <v>111</v>
      </c>
      <c r="E1865" s="28" t="s">
        <v>40</v>
      </c>
      <c r="F1865" s="28" t="s">
        <v>3233</v>
      </c>
      <c r="G1865" s="28" t="s">
        <v>3233</v>
      </c>
      <c r="H1865" s="28" t="s">
        <v>87</v>
      </c>
      <c r="I1865" s="485" t="s">
        <v>1120</v>
      </c>
      <c r="J1865" s="401" t="s">
        <v>1866</v>
      </c>
      <c r="K1865" s="509">
        <v>46181.0</v>
      </c>
      <c r="L1865" s="28" t="s">
        <v>76</v>
      </c>
      <c r="M1865" s="226"/>
      <c r="N1865" s="33" t="s">
        <v>287</v>
      </c>
      <c r="O1865" s="36" t="s">
        <v>215</v>
      </c>
      <c r="P1865" s="340"/>
      <c r="Q1865" s="468"/>
      <c r="R1865" s="468"/>
      <c r="S1865" s="468"/>
      <c r="T1865" s="468"/>
      <c r="U1865" s="468"/>
      <c r="V1865" s="468"/>
      <c r="W1865" s="468"/>
      <c r="X1865" s="468"/>
      <c r="Y1865" s="468"/>
      <c r="Z1865" s="468"/>
      <c r="AA1865" s="468"/>
      <c r="AB1865" s="468"/>
      <c r="AC1865" s="468"/>
      <c r="AD1865" s="468"/>
      <c r="AE1865" s="468"/>
      <c r="AF1865" s="468"/>
      <c r="AG1865" s="468"/>
      <c r="AH1865" s="468"/>
      <c r="AI1865" s="468"/>
    </row>
    <row r="1866">
      <c r="A1866" s="23">
        <v>1863.0</v>
      </c>
      <c r="B1866" s="440">
        <v>46147.0</v>
      </c>
      <c r="C1866" s="26">
        <v>162.0</v>
      </c>
      <c r="D1866" s="507" t="s">
        <v>111</v>
      </c>
      <c r="E1866" s="28" t="s">
        <v>40</v>
      </c>
      <c r="F1866" s="28" t="s">
        <v>3233</v>
      </c>
      <c r="G1866" s="28" t="s">
        <v>3233</v>
      </c>
      <c r="H1866" s="28" t="s">
        <v>87</v>
      </c>
      <c r="I1866" s="494" t="s">
        <v>3254</v>
      </c>
      <c r="J1866" s="510" t="s">
        <v>3092</v>
      </c>
      <c r="K1866" s="509">
        <v>46181.0</v>
      </c>
      <c r="L1866" s="28" t="s">
        <v>76</v>
      </c>
      <c r="M1866" s="226"/>
      <c r="N1866" s="33" t="s">
        <v>287</v>
      </c>
      <c r="O1866" s="36" t="s">
        <v>215</v>
      </c>
      <c r="P1866" s="340"/>
      <c r="Q1866" s="468"/>
      <c r="R1866" s="468"/>
      <c r="S1866" s="468"/>
      <c r="T1866" s="468"/>
      <c r="U1866" s="468"/>
      <c r="V1866" s="468"/>
      <c r="W1866" s="468"/>
      <c r="X1866" s="468"/>
      <c r="Y1866" s="468"/>
      <c r="Z1866" s="468"/>
      <c r="AA1866" s="468"/>
      <c r="AB1866" s="468"/>
      <c r="AC1866" s="468"/>
      <c r="AD1866" s="468"/>
      <c r="AE1866" s="468"/>
      <c r="AF1866" s="468"/>
      <c r="AG1866" s="468"/>
      <c r="AH1866" s="468"/>
      <c r="AI1866" s="468"/>
    </row>
    <row r="1867">
      <c r="A1867" s="23">
        <v>1864.0</v>
      </c>
      <c r="B1867" s="440">
        <v>46147.0</v>
      </c>
      <c r="C1867" s="26">
        <v>162.0</v>
      </c>
      <c r="D1867" s="507" t="s">
        <v>111</v>
      </c>
      <c r="E1867" s="28" t="s">
        <v>40</v>
      </c>
      <c r="F1867" s="28" t="s">
        <v>3233</v>
      </c>
      <c r="G1867" s="28" t="s">
        <v>3233</v>
      </c>
      <c r="H1867" s="28" t="s">
        <v>207</v>
      </c>
      <c r="I1867" s="494" t="s">
        <v>3093</v>
      </c>
      <c r="J1867" s="401" t="s">
        <v>3094</v>
      </c>
      <c r="K1867" s="509">
        <v>46181.0</v>
      </c>
      <c r="L1867" s="28" t="s">
        <v>76</v>
      </c>
      <c r="M1867" s="226"/>
      <c r="N1867" s="33" t="s">
        <v>287</v>
      </c>
      <c r="O1867" s="36" t="s">
        <v>215</v>
      </c>
      <c r="P1867" s="340"/>
      <c r="Q1867" s="468"/>
      <c r="R1867" s="468"/>
      <c r="S1867" s="468"/>
      <c r="T1867" s="468"/>
      <c r="U1867" s="468"/>
      <c r="V1867" s="468"/>
      <c r="W1867" s="468"/>
      <c r="X1867" s="468"/>
      <c r="Y1867" s="468"/>
      <c r="Z1867" s="468"/>
      <c r="AA1867" s="468"/>
      <c r="AB1867" s="468"/>
      <c r="AC1867" s="468"/>
      <c r="AD1867" s="468"/>
      <c r="AE1867" s="468"/>
      <c r="AF1867" s="468"/>
      <c r="AG1867" s="468"/>
      <c r="AH1867" s="468"/>
      <c r="AI1867" s="468"/>
    </row>
    <row r="1868">
      <c r="A1868" s="23">
        <v>1865.0</v>
      </c>
      <c r="B1868" s="440">
        <v>46147.0</v>
      </c>
      <c r="C1868" s="26">
        <v>162.0</v>
      </c>
      <c r="D1868" s="507" t="s">
        <v>111</v>
      </c>
      <c r="E1868" s="28" t="s">
        <v>40</v>
      </c>
      <c r="F1868" s="28" t="s">
        <v>3233</v>
      </c>
      <c r="G1868" s="28" t="s">
        <v>3233</v>
      </c>
      <c r="H1868" s="28" t="s">
        <v>207</v>
      </c>
      <c r="I1868" s="494" t="s">
        <v>3255</v>
      </c>
      <c r="J1868" s="401" t="s">
        <v>3094</v>
      </c>
      <c r="K1868" s="509">
        <v>46181.0</v>
      </c>
      <c r="L1868" s="28" t="s">
        <v>76</v>
      </c>
      <c r="M1868" s="226"/>
      <c r="N1868" s="33" t="s">
        <v>287</v>
      </c>
      <c r="O1868" s="36" t="s">
        <v>215</v>
      </c>
      <c r="P1868" s="340"/>
      <c r="Q1868" s="468"/>
      <c r="R1868" s="468"/>
      <c r="S1868" s="468"/>
      <c r="T1868" s="468"/>
      <c r="U1868" s="468"/>
      <c r="V1868" s="468"/>
      <c r="W1868" s="468"/>
      <c r="X1868" s="468"/>
      <c r="Y1868" s="468"/>
      <c r="Z1868" s="468"/>
      <c r="AA1868" s="468"/>
      <c r="AB1868" s="468"/>
      <c r="AC1868" s="468"/>
      <c r="AD1868" s="468"/>
      <c r="AE1868" s="468"/>
      <c r="AF1868" s="468"/>
      <c r="AG1868" s="468"/>
      <c r="AH1868" s="468"/>
      <c r="AI1868" s="468"/>
    </row>
    <row r="1869">
      <c r="A1869" s="23">
        <v>1866.0</v>
      </c>
      <c r="B1869" s="440">
        <v>46147.0</v>
      </c>
      <c r="C1869" s="26">
        <v>162.0</v>
      </c>
      <c r="D1869" s="507" t="s">
        <v>111</v>
      </c>
      <c r="E1869" s="28" t="s">
        <v>40</v>
      </c>
      <c r="F1869" s="28" t="s">
        <v>3233</v>
      </c>
      <c r="G1869" s="28" t="s">
        <v>3233</v>
      </c>
      <c r="H1869" s="28" t="s">
        <v>87</v>
      </c>
      <c r="I1869" s="485" t="s">
        <v>3256</v>
      </c>
      <c r="J1869" s="405" t="s">
        <v>3257</v>
      </c>
      <c r="K1869" s="509">
        <v>46181.0</v>
      </c>
      <c r="L1869" s="28" t="s">
        <v>76</v>
      </c>
      <c r="M1869" s="226"/>
      <c r="N1869" s="33" t="s">
        <v>287</v>
      </c>
      <c r="O1869" s="36" t="s">
        <v>215</v>
      </c>
      <c r="P1869" s="340"/>
      <c r="Q1869" s="468"/>
      <c r="R1869" s="468"/>
      <c r="S1869" s="468"/>
      <c r="T1869" s="468"/>
      <c r="U1869" s="468"/>
      <c r="V1869" s="468"/>
      <c r="W1869" s="468"/>
      <c r="X1869" s="468"/>
      <c r="Y1869" s="468"/>
      <c r="Z1869" s="468"/>
      <c r="AA1869" s="468"/>
      <c r="AB1869" s="468"/>
      <c r="AC1869" s="468"/>
      <c r="AD1869" s="468"/>
      <c r="AE1869" s="468"/>
      <c r="AF1869" s="468"/>
      <c r="AG1869" s="468"/>
      <c r="AH1869" s="468"/>
      <c r="AI1869" s="468"/>
    </row>
    <row r="1870">
      <c r="A1870" s="59">
        <v>1867.0</v>
      </c>
      <c r="B1870" s="440">
        <v>46147.0</v>
      </c>
      <c r="C1870" s="26">
        <v>162.0</v>
      </c>
      <c r="D1870" s="507" t="s">
        <v>111</v>
      </c>
      <c r="E1870" s="28" t="s">
        <v>40</v>
      </c>
      <c r="F1870" s="28" t="s">
        <v>3233</v>
      </c>
      <c r="G1870" s="28" t="s">
        <v>3233</v>
      </c>
      <c r="H1870" s="28" t="s">
        <v>81</v>
      </c>
      <c r="I1870" s="494" t="s">
        <v>3258</v>
      </c>
      <c r="J1870" s="401" t="s">
        <v>3259</v>
      </c>
      <c r="K1870" s="509">
        <v>46181.0</v>
      </c>
      <c r="L1870" s="28" t="s">
        <v>76</v>
      </c>
      <c r="M1870" s="226"/>
      <c r="N1870" s="33" t="s">
        <v>287</v>
      </c>
      <c r="O1870" s="36" t="s">
        <v>215</v>
      </c>
      <c r="P1870" s="340"/>
      <c r="Q1870" s="468"/>
      <c r="R1870" s="468"/>
      <c r="S1870" s="468"/>
      <c r="T1870" s="468"/>
      <c r="U1870" s="468"/>
      <c r="V1870" s="468"/>
      <c r="W1870" s="468"/>
      <c r="X1870" s="468"/>
      <c r="Y1870" s="468"/>
      <c r="Z1870" s="468"/>
      <c r="AA1870" s="468"/>
      <c r="AB1870" s="468"/>
      <c r="AC1870" s="468"/>
      <c r="AD1870" s="468"/>
      <c r="AE1870" s="468"/>
      <c r="AF1870" s="468"/>
      <c r="AG1870" s="468"/>
      <c r="AH1870" s="468"/>
      <c r="AI1870" s="468"/>
    </row>
    <row r="1871">
      <c r="A1871" s="23">
        <v>1868.0</v>
      </c>
      <c r="B1871" s="440">
        <v>46147.0</v>
      </c>
      <c r="C1871" s="26">
        <v>162.0</v>
      </c>
      <c r="D1871" s="507" t="s">
        <v>111</v>
      </c>
      <c r="E1871" s="28" t="s">
        <v>40</v>
      </c>
      <c r="F1871" s="28" t="s">
        <v>3233</v>
      </c>
      <c r="G1871" s="28" t="s">
        <v>3233</v>
      </c>
      <c r="H1871" s="28" t="s">
        <v>207</v>
      </c>
      <c r="I1871" s="494" t="s">
        <v>3260</v>
      </c>
      <c r="J1871" s="401" t="s">
        <v>2548</v>
      </c>
      <c r="K1871" s="509">
        <v>46181.0</v>
      </c>
      <c r="L1871" s="28" t="s">
        <v>76</v>
      </c>
      <c r="M1871" s="226"/>
      <c r="N1871" s="33" t="s">
        <v>287</v>
      </c>
      <c r="O1871" s="36" t="s">
        <v>215</v>
      </c>
      <c r="P1871" s="340"/>
      <c r="Q1871" s="468"/>
      <c r="R1871" s="468"/>
      <c r="S1871" s="468"/>
      <c r="T1871" s="468"/>
      <c r="U1871" s="468"/>
      <c r="V1871" s="468"/>
      <c r="W1871" s="468"/>
      <c r="X1871" s="468"/>
      <c r="Y1871" s="468"/>
      <c r="Z1871" s="468"/>
      <c r="AA1871" s="468"/>
      <c r="AB1871" s="468"/>
      <c r="AC1871" s="468"/>
      <c r="AD1871" s="468"/>
      <c r="AE1871" s="468"/>
      <c r="AF1871" s="468"/>
      <c r="AG1871" s="468"/>
      <c r="AH1871" s="468"/>
      <c r="AI1871" s="468"/>
    </row>
    <row r="1872">
      <c r="A1872" s="23">
        <v>1869.0</v>
      </c>
      <c r="B1872" s="440">
        <v>46147.0</v>
      </c>
      <c r="C1872" s="26">
        <v>162.0</v>
      </c>
      <c r="D1872" s="507" t="s">
        <v>111</v>
      </c>
      <c r="E1872" s="28" t="s">
        <v>40</v>
      </c>
      <c r="F1872" s="28" t="s">
        <v>3233</v>
      </c>
      <c r="G1872" s="28" t="s">
        <v>3233</v>
      </c>
      <c r="H1872" s="28" t="s">
        <v>207</v>
      </c>
      <c r="I1872" s="494" t="s">
        <v>825</v>
      </c>
      <c r="J1872" s="401" t="s">
        <v>3129</v>
      </c>
      <c r="K1872" s="509">
        <v>46181.0</v>
      </c>
      <c r="L1872" s="28" t="s">
        <v>76</v>
      </c>
      <c r="M1872" s="226"/>
      <c r="N1872" s="33" t="s">
        <v>287</v>
      </c>
      <c r="O1872" s="36" t="s">
        <v>215</v>
      </c>
      <c r="P1872" s="340"/>
      <c r="Q1872" s="468"/>
      <c r="R1872" s="468"/>
      <c r="S1872" s="468"/>
      <c r="T1872" s="468"/>
      <c r="U1872" s="468"/>
      <c r="V1872" s="468"/>
      <c r="W1872" s="468"/>
      <c r="X1872" s="468"/>
      <c r="Y1872" s="468"/>
      <c r="Z1872" s="468"/>
      <c r="AA1872" s="468"/>
      <c r="AB1872" s="468"/>
      <c r="AC1872" s="468"/>
      <c r="AD1872" s="468"/>
      <c r="AE1872" s="468"/>
      <c r="AF1872" s="468"/>
      <c r="AG1872" s="468"/>
      <c r="AH1872" s="468"/>
      <c r="AI1872" s="468"/>
    </row>
    <row r="1873">
      <c r="A1873" s="23">
        <v>1870.0</v>
      </c>
      <c r="B1873" s="440">
        <v>46147.0</v>
      </c>
      <c r="C1873" s="26">
        <v>162.0</v>
      </c>
      <c r="D1873" s="507" t="s">
        <v>111</v>
      </c>
      <c r="E1873" s="28" t="s">
        <v>40</v>
      </c>
      <c r="F1873" s="28" t="s">
        <v>3233</v>
      </c>
      <c r="G1873" s="28" t="s">
        <v>3233</v>
      </c>
      <c r="H1873" s="28" t="s">
        <v>207</v>
      </c>
      <c r="I1873" s="494" t="s">
        <v>3133</v>
      </c>
      <c r="J1873" s="401" t="s">
        <v>3134</v>
      </c>
      <c r="K1873" s="509">
        <v>46181.0</v>
      </c>
      <c r="L1873" s="28" t="s">
        <v>76</v>
      </c>
      <c r="M1873" s="226"/>
      <c r="N1873" s="33" t="s">
        <v>287</v>
      </c>
      <c r="O1873" s="36" t="s">
        <v>215</v>
      </c>
      <c r="P1873" s="340"/>
      <c r="Q1873" s="468"/>
      <c r="R1873" s="468"/>
      <c r="S1873" s="468"/>
      <c r="T1873" s="468"/>
      <c r="U1873" s="468"/>
      <c r="V1873" s="468"/>
      <c r="W1873" s="468"/>
      <c r="X1873" s="468"/>
      <c r="Y1873" s="468"/>
      <c r="Z1873" s="468"/>
      <c r="AA1873" s="468"/>
      <c r="AB1873" s="468"/>
      <c r="AC1873" s="468"/>
      <c r="AD1873" s="468"/>
      <c r="AE1873" s="468"/>
      <c r="AF1873" s="468"/>
      <c r="AG1873" s="468"/>
      <c r="AH1873" s="468"/>
      <c r="AI1873" s="468"/>
    </row>
    <row r="1874">
      <c r="A1874" s="23">
        <v>1871.0</v>
      </c>
      <c r="B1874" s="440">
        <v>46147.0</v>
      </c>
      <c r="C1874" s="26">
        <v>162.0</v>
      </c>
      <c r="D1874" s="507" t="s">
        <v>111</v>
      </c>
      <c r="E1874" s="28" t="s">
        <v>40</v>
      </c>
      <c r="F1874" s="28" t="s">
        <v>3233</v>
      </c>
      <c r="G1874" s="28" t="s">
        <v>3233</v>
      </c>
      <c r="H1874" s="28" t="s">
        <v>87</v>
      </c>
      <c r="I1874" s="494" t="s">
        <v>3261</v>
      </c>
      <c r="J1874" s="401" t="s">
        <v>1827</v>
      </c>
      <c r="K1874" s="509">
        <v>46181.0</v>
      </c>
      <c r="L1874" s="28" t="s">
        <v>76</v>
      </c>
      <c r="M1874" s="226"/>
      <c r="N1874" s="33" t="s">
        <v>287</v>
      </c>
      <c r="O1874" s="36" t="s">
        <v>215</v>
      </c>
      <c r="P1874" s="340"/>
      <c r="Q1874" s="468"/>
      <c r="R1874" s="468"/>
      <c r="S1874" s="468"/>
      <c r="T1874" s="468"/>
      <c r="U1874" s="468"/>
      <c r="V1874" s="468"/>
      <c r="W1874" s="468"/>
      <c r="X1874" s="468"/>
      <c r="Y1874" s="468"/>
      <c r="Z1874" s="468"/>
      <c r="AA1874" s="468"/>
      <c r="AB1874" s="468"/>
      <c r="AC1874" s="468"/>
      <c r="AD1874" s="468"/>
      <c r="AE1874" s="468"/>
      <c r="AF1874" s="468"/>
      <c r="AG1874" s="468"/>
      <c r="AH1874" s="468"/>
      <c r="AI1874" s="468"/>
    </row>
    <row r="1875">
      <c r="A1875" s="59">
        <v>1872.0</v>
      </c>
      <c r="B1875" s="440">
        <v>46147.0</v>
      </c>
      <c r="C1875" s="26">
        <v>162.0</v>
      </c>
      <c r="D1875" s="507" t="s">
        <v>111</v>
      </c>
      <c r="E1875" s="28" t="s">
        <v>40</v>
      </c>
      <c r="F1875" s="28" t="s">
        <v>3233</v>
      </c>
      <c r="G1875" s="28" t="s">
        <v>3233</v>
      </c>
      <c r="H1875" s="28" t="s">
        <v>87</v>
      </c>
      <c r="I1875" s="494" t="s">
        <v>3262</v>
      </c>
      <c r="J1875" s="401" t="s">
        <v>3263</v>
      </c>
      <c r="K1875" s="509">
        <v>46181.0</v>
      </c>
      <c r="L1875" s="28" t="s">
        <v>76</v>
      </c>
      <c r="M1875" s="226"/>
      <c r="N1875" s="33" t="s">
        <v>287</v>
      </c>
      <c r="O1875" s="36" t="s">
        <v>215</v>
      </c>
      <c r="P1875" s="340"/>
      <c r="Q1875" s="468"/>
      <c r="R1875" s="468"/>
      <c r="S1875" s="468"/>
      <c r="T1875" s="468"/>
      <c r="U1875" s="468"/>
      <c r="V1875" s="468"/>
      <c r="W1875" s="468"/>
      <c r="X1875" s="468"/>
      <c r="Y1875" s="468"/>
      <c r="Z1875" s="468"/>
      <c r="AA1875" s="468"/>
      <c r="AB1875" s="468"/>
      <c r="AC1875" s="468"/>
      <c r="AD1875" s="468"/>
      <c r="AE1875" s="468"/>
      <c r="AF1875" s="468"/>
      <c r="AG1875" s="468"/>
      <c r="AH1875" s="468"/>
      <c r="AI1875" s="468"/>
    </row>
    <row r="1876">
      <c r="A1876" s="23">
        <v>1873.0</v>
      </c>
      <c r="B1876" s="440">
        <v>46147.0</v>
      </c>
      <c r="C1876" s="26">
        <v>162.0</v>
      </c>
      <c r="D1876" s="507" t="s">
        <v>111</v>
      </c>
      <c r="E1876" s="28" t="s">
        <v>40</v>
      </c>
      <c r="F1876" s="28" t="s">
        <v>3233</v>
      </c>
      <c r="G1876" s="28" t="s">
        <v>3233</v>
      </c>
      <c r="H1876" s="28" t="s">
        <v>87</v>
      </c>
      <c r="I1876" s="494" t="s">
        <v>3264</v>
      </c>
      <c r="J1876" s="401" t="s">
        <v>3265</v>
      </c>
      <c r="K1876" s="509">
        <v>46181.0</v>
      </c>
      <c r="L1876" s="28" t="s">
        <v>76</v>
      </c>
      <c r="M1876" s="226"/>
      <c r="N1876" s="33" t="s">
        <v>287</v>
      </c>
      <c r="O1876" s="36" t="s">
        <v>215</v>
      </c>
      <c r="P1876" s="340"/>
      <c r="Q1876" s="468"/>
      <c r="R1876" s="468"/>
      <c r="S1876" s="468"/>
      <c r="T1876" s="468"/>
      <c r="U1876" s="468"/>
      <c r="V1876" s="468"/>
      <c r="W1876" s="468"/>
      <c r="X1876" s="468"/>
      <c r="Y1876" s="468"/>
      <c r="Z1876" s="468"/>
      <c r="AA1876" s="468"/>
      <c r="AB1876" s="468"/>
      <c r="AC1876" s="468"/>
      <c r="AD1876" s="468"/>
      <c r="AE1876" s="468"/>
      <c r="AF1876" s="468"/>
      <c r="AG1876" s="468"/>
      <c r="AH1876" s="468"/>
      <c r="AI1876" s="468"/>
    </row>
    <row r="1877">
      <c r="A1877" s="23">
        <v>1874.0</v>
      </c>
      <c r="B1877" s="440">
        <v>46147.0</v>
      </c>
      <c r="C1877" s="26">
        <v>162.0</v>
      </c>
      <c r="D1877" s="507" t="s">
        <v>111</v>
      </c>
      <c r="E1877" s="28" t="s">
        <v>40</v>
      </c>
      <c r="F1877" s="28" t="s">
        <v>3233</v>
      </c>
      <c r="G1877" s="28" t="s">
        <v>3233</v>
      </c>
      <c r="H1877" s="28" t="s">
        <v>139</v>
      </c>
      <c r="I1877" s="494" t="s">
        <v>3266</v>
      </c>
      <c r="J1877" s="401" t="s">
        <v>3267</v>
      </c>
      <c r="K1877" s="509">
        <v>46181.0</v>
      </c>
      <c r="L1877" s="28" t="s">
        <v>76</v>
      </c>
      <c r="M1877" s="226"/>
      <c r="N1877" s="33" t="s">
        <v>287</v>
      </c>
      <c r="O1877" s="36" t="s">
        <v>215</v>
      </c>
      <c r="P1877" s="340"/>
      <c r="Q1877" s="468"/>
      <c r="R1877" s="468"/>
      <c r="S1877" s="468"/>
      <c r="T1877" s="468"/>
      <c r="U1877" s="468"/>
      <c r="V1877" s="468"/>
      <c r="W1877" s="468"/>
      <c r="X1877" s="468"/>
      <c r="Y1877" s="468"/>
      <c r="Z1877" s="468"/>
      <c r="AA1877" s="468"/>
      <c r="AB1877" s="468"/>
      <c r="AC1877" s="468"/>
      <c r="AD1877" s="468"/>
      <c r="AE1877" s="468"/>
      <c r="AF1877" s="468"/>
      <c r="AG1877" s="468"/>
      <c r="AH1877" s="468"/>
      <c r="AI1877" s="468"/>
    </row>
    <row r="1878">
      <c r="A1878" s="23">
        <v>1875.0</v>
      </c>
      <c r="B1878" s="440">
        <v>46161.0</v>
      </c>
      <c r="C1878" s="26">
        <v>163.0</v>
      </c>
      <c r="D1878" s="28" t="s">
        <v>45</v>
      </c>
      <c r="E1878" s="28" t="s">
        <v>40</v>
      </c>
      <c r="F1878" s="28" t="s">
        <v>3089</v>
      </c>
      <c r="G1878" s="28" t="s">
        <v>3089</v>
      </c>
      <c r="H1878" s="28" t="s">
        <v>87</v>
      </c>
      <c r="I1878" s="511" t="s">
        <v>1071</v>
      </c>
      <c r="J1878" s="512" t="s">
        <v>1119</v>
      </c>
      <c r="K1878" s="502">
        <v>46185.0</v>
      </c>
      <c r="L1878" s="28" t="s">
        <v>50</v>
      </c>
      <c r="M1878" s="226"/>
      <c r="N1878" s="33" t="s">
        <v>289</v>
      </c>
      <c r="O1878" s="506" t="s">
        <v>3268</v>
      </c>
      <c r="P1878" s="340"/>
      <c r="Q1878" s="468"/>
      <c r="R1878" s="468"/>
      <c r="S1878" s="468"/>
      <c r="T1878" s="468"/>
      <c r="U1878" s="468"/>
      <c r="V1878" s="468"/>
      <c r="W1878" s="468"/>
      <c r="X1878" s="468"/>
      <c r="Y1878" s="468"/>
      <c r="Z1878" s="468"/>
      <c r="AA1878" s="468"/>
      <c r="AB1878" s="468"/>
      <c r="AC1878" s="468"/>
      <c r="AD1878" s="468"/>
      <c r="AE1878" s="468"/>
      <c r="AF1878" s="468"/>
      <c r="AG1878" s="468"/>
      <c r="AH1878" s="468"/>
      <c r="AI1878" s="468"/>
    </row>
    <row r="1879">
      <c r="A1879" s="23">
        <v>1876.0</v>
      </c>
      <c r="B1879" s="440">
        <v>46161.0</v>
      </c>
      <c r="C1879" s="26">
        <v>163.0</v>
      </c>
      <c r="D1879" s="28" t="s">
        <v>45</v>
      </c>
      <c r="E1879" s="28" t="s">
        <v>40</v>
      </c>
      <c r="F1879" s="28" t="s">
        <v>3089</v>
      </c>
      <c r="G1879" s="28" t="s">
        <v>3089</v>
      </c>
      <c r="H1879" s="28" t="s">
        <v>87</v>
      </c>
      <c r="I1879" s="511" t="s">
        <v>1120</v>
      </c>
      <c r="J1879" s="513" t="s">
        <v>1866</v>
      </c>
      <c r="K1879" s="502">
        <v>46185.0</v>
      </c>
      <c r="L1879" s="28" t="s">
        <v>50</v>
      </c>
      <c r="M1879" s="226"/>
      <c r="N1879" s="33" t="s">
        <v>289</v>
      </c>
      <c r="O1879" s="506" t="s">
        <v>3268</v>
      </c>
      <c r="P1879" s="340"/>
      <c r="Q1879" s="468"/>
      <c r="R1879" s="468"/>
      <c r="S1879" s="468"/>
      <c r="T1879" s="468"/>
      <c r="U1879" s="468"/>
      <c r="V1879" s="468"/>
      <c r="W1879" s="468"/>
      <c r="X1879" s="468"/>
      <c r="Y1879" s="468"/>
      <c r="Z1879" s="468"/>
      <c r="AA1879" s="468"/>
      <c r="AB1879" s="468"/>
      <c r="AC1879" s="468"/>
      <c r="AD1879" s="468"/>
      <c r="AE1879" s="468"/>
      <c r="AF1879" s="468"/>
      <c r="AG1879" s="468"/>
      <c r="AH1879" s="468"/>
      <c r="AI1879" s="468"/>
    </row>
    <row r="1880">
      <c r="A1880" s="59">
        <v>1877.0</v>
      </c>
      <c r="B1880" s="440">
        <v>46161.0</v>
      </c>
      <c r="C1880" s="26">
        <v>163.0</v>
      </c>
      <c r="D1880" s="28" t="s">
        <v>45</v>
      </c>
      <c r="E1880" s="28" t="s">
        <v>40</v>
      </c>
      <c r="F1880" s="28" t="s">
        <v>3089</v>
      </c>
      <c r="G1880" s="28" t="s">
        <v>3089</v>
      </c>
      <c r="H1880" s="28" t="s">
        <v>207</v>
      </c>
      <c r="I1880" s="511" t="s">
        <v>3269</v>
      </c>
      <c r="J1880" s="512" t="s">
        <v>3270</v>
      </c>
      <c r="K1880" s="502">
        <v>46185.0</v>
      </c>
      <c r="L1880" s="28" t="s">
        <v>50</v>
      </c>
      <c r="M1880" s="226"/>
      <c r="N1880" s="33" t="s">
        <v>289</v>
      </c>
      <c r="O1880" s="506" t="s">
        <v>3268</v>
      </c>
      <c r="P1880" s="340"/>
      <c r="Q1880" s="468"/>
      <c r="R1880" s="468"/>
      <c r="S1880" s="468"/>
      <c r="T1880" s="468"/>
      <c r="U1880" s="468"/>
      <c r="V1880" s="468"/>
      <c r="W1880" s="468"/>
      <c r="X1880" s="468"/>
      <c r="Y1880" s="468"/>
      <c r="Z1880" s="468"/>
      <c r="AA1880" s="468"/>
      <c r="AB1880" s="468"/>
      <c r="AC1880" s="468"/>
      <c r="AD1880" s="468"/>
      <c r="AE1880" s="468"/>
      <c r="AF1880" s="468"/>
      <c r="AG1880" s="468"/>
      <c r="AH1880" s="468"/>
      <c r="AI1880" s="468"/>
    </row>
    <row r="1881">
      <c r="A1881" s="23">
        <v>1878.0</v>
      </c>
      <c r="B1881" s="440">
        <v>46161.0</v>
      </c>
      <c r="C1881" s="26">
        <v>163.0</v>
      </c>
      <c r="D1881" s="28" t="s">
        <v>45</v>
      </c>
      <c r="E1881" s="28" t="s">
        <v>40</v>
      </c>
      <c r="F1881" s="28" t="s">
        <v>3089</v>
      </c>
      <c r="G1881" s="28" t="s">
        <v>3089</v>
      </c>
      <c r="H1881" s="28" t="s">
        <v>75</v>
      </c>
      <c r="I1881" s="486" t="s">
        <v>3271</v>
      </c>
      <c r="J1881" s="512" t="s">
        <v>3272</v>
      </c>
      <c r="K1881" s="502">
        <v>46185.0</v>
      </c>
      <c r="L1881" s="28" t="s">
        <v>50</v>
      </c>
      <c r="M1881" s="226"/>
      <c r="N1881" s="33" t="s">
        <v>289</v>
      </c>
      <c r="O1881" s="506" t="s">
        <v>3268</v>
      </c>
      <c r="P1881" s="340"/>
      <c r="Q1881" s="468"/>
      <c r="R1881" s="468"/>
      <c r="S1881" s="468"/>
      <c r="T1881" s="468"/>
      <c r="U1881" s="468"/>
      <c r="V1881" s="468"/>
      <c r="W1881" s="468"/>
      <c r="X1881" s="468"/>
      <c r="Y1881" s="468"/>
      <c r="Z1881" s="468"/>
      <c r="AA1881" s="468"/>
      <c r="AB1881" s="468"/>
      <c r="AC1881" s="468"/>
      <c r="AD1881" s="468"/>
      <c r="AE1881" s="468"/>
      <c r="AF1881" s="468"/>
      <c r="AG1881" s="468"/>
      <c r="AH1881" s="468"/>
      <c r="AI1881" s="468"/>
    </row>
    <row r="1882">
      <c r="A1882" s="23">
        <v>1879.0</v>
      </c>
      <c r="B1882" s="440">
        <v>46161.0</v>
      </c>
      <c r="C1882" s="26">
        <v>163.0</v>
      </c>
      <c r="D1882" s="28" t="s">
        <v>45</v>
      </c>
      <c r="E1882" s="28" t="s">
        <v>40</v>
      </c>
      <c r="F1882" s="28" t="s">
        <v>3089</v>
      </c>
      <c r="G1882" s="28" t="s">
        <v>3089</v>
      </c>
      <c r="H1882" s="28" t="s">
        <v>194</v>
      </c>
      <c r="I1882" s="511" t="s">
        <v>3273</v>
      </c>
      <c r="J1882" s="512" t="s">
        <v>3274</v>
      </c>
      <c r="K1882" s="502">
        <v>46185.0</v>
      </c>
      <c r="L1882" s="28" t="s">
        <v>76</v>
      </c>
      <c r="M1882" s="226"/>
      <c r="N1882" s="33" t="s">
        <v>289</v>
      </c>
      <c r="O1882" s="514" t="s">
        <v>3268</v>
      </c>
      <c r="P1882" s="340"/>
      <c r="Q1882" s="468"/>
      <c r="R1882" s="468"/>
      <c r="S1882" s="468"/>
      <c r="T1882" s="468"/>
      <c r="U1882" s="468"/>
      <c r="V1882" s="468"/>
      <c r="W1882" s="468"/>
      <c r="X1882" s="468"/>
      <c r="Y1882" s="468"/>
      <c r="Z1882" s="468"/>
      <c r="AA1882" s="468"/>
      <c r="AB1882" s="468"/>
      <c r="AC1882" s="468"/>
      <c r="AD1882" s="468"/>
      <c r="AE1882" s="468"/>
      <c r="AF1882" s="468"/>
      <c r="AG1882" s="468"/>
      <c r="AH1882" s="468"/>
      <c r="AI1882" s="468"/>
    </row>
    <row r="1883">
      <c r="A1883" s="23">
        <v>1880.0</v>
      </c>
      <c r="B1883" s="440">
        <v>46161.0</v>
      </c>
      <c r="C1883" s="26">
        <v>163.0</v>
      </c>
      <c r="D1883" s="28" t="s">
        <v>45</v>
      </c>
      <c r="E1883" s="28" t="s">
        <v>40</v>
      </c>
      <c r="F1883" s="28" t="s">
        <v>3089</v>
      </c>
      <c r="G1883" s="28" t="s">
        <v>3089</v>
      </c>
      <c r="H1883" s="28" t="s">
        <v>87</v>
      </c>
      <c r="I1883" s="515" t="s">
        <v>3275</v>
      </c>
      <c r="J1883" s="486" t="s">
        <v>3276</v>
      </c>
      <c r="K1883" s="502">
        <v>46185.0</v>
      </c>
      <c r="L1883" s="28" t="s">
        <v>50</v>
      </c>
      <c r="M1883" s="226"/>
      <c r="N1883" s="33" t="s">
        <v>289</v>
      </c>
      <c r="O1883" s="506" t="s">
        <v>3268</v>
      </c>
      <c r="P1883" s="340"/>
      <c r="Q1883" s="516"/>
      <c r="R1883" s="468"/>
      <c r="S1883" s="468"/>
      <c r="T1883" s="468"/>
      <c r="U1883" s="468"/>
      <c r="V1883" s="468"/>
      <c r="W1883" s="468"/>
      <c r="X1883" s="468"/>
      <c r="Y1883" s="468"/>
      <c r="Z1883" s="468"/>
      <c r="AA1883" s="468"/>
      <c r="AB1883" s="468"/>
      <c r="AC1883" s="468"/>
      <c r="AD1883" s="468"/>
      <c r="AE1883" s="468"/>
      <c r="AF1883" s="468"/>
      <c r="AG1883" s="468"/>
      <c r="AH1883" s="468"/>
      <c r="AI1883" s="468"/>
    </row>
    <row r="1884">
      <c r="A1884" s="23">
        <v>1881.0</v>
      </c>
      <c r="B1884" s="440">
        <v>46161.0</v>
      </c>
      <c r="C1884" s="26">
        <v>163.0</v>
      </c>
      <c r="D1884" s="28" t="s">
        <v>45</v>
      </c>
      <c r="E1884" s="28" t="s">
        <v>40</v>
      </c>
      <c r="F1884" s="28" t="s">
        <v>3089</v>
      </c>
      <c r="G1884" s="28" t="s">
        <v>3089</v>
      </c>
      <c r="H1884" s="28" t="s">
        <v>87</v>
      </c>
      <c r="I1884" s="511" t="s">
        <v>3277</v>
      </c>
      <c r="J1884" s="486" t="s">
        <v>3278</v>
      </c>
      <c r="K1884" s="502">
        <v>46185.0</v>
      </c>
      <c r="L1884" s="28" t="s">
        <v>50</v>
      </c>
      <c r="M1884" s="226"/>
      <c r="N1884" s="33" t="s">
        <v>289</v>
      </c>
      <c r="O1884" s="506" t="s">
        <v>3268</v>
      </c>
      <c r="P1884" s="340"/>
      <c r="Q1884" s="468"/>
      <c r="R1884" s="468"/>
      <c r="S1884" s="468"/>
      <c r="T1884" s="468"/>
      <c r="U1884" s="468"/>
      <c r="V1884" s="468"/>
      <c r="W1884" s="468"/>
      <c r="X1884" s="468"/>
      <c r="Y1884" s="468"/>
      <c r="Z1884" s="468"/>
      <c r="AA1884" s="468"/>
      <c r="AB1884" s="468"/>
      <c r="AC1884" s="468"/>
      <c r="AD1884" s="468"/>
      <c r="AE1884" s="468"/>
      <c r="AF1884" s="468"/>
      <c r="AG1884" s="468"/>
      <c r="AH1884" s="468"/>
      <c r="AI1884" s="468"/>
    </row>
    <row r="1885">
      <c r="A1885" s="59">
        <v>1882.0</v>
      </c>
      <c r="B1885" s="440">
        <v>46161.0</v>
      </c>
      <c r="C1885" s="26">
        <v>163.0</v>
      </c>
      <c r="D1885" s="28" t="s">
        <v>45</v>
      </c>
      <c r="E1885" s="28" t="s">
        <v>40</v>
      </c>
      <c r="F1885" s="28" t="s">
        <v>3089</v>
      </c>
      <c r="G1885" s="28" t="s">
        <v>3089</v>
      </c>
      <c r="H1885" s="28" t="s">
        <v>87</v>
      </c>
      <c r="I1885" s="511" t="s">
        <v>3279</v>
      </c>
      <c r="J1885" s="486" t="s">
        <v>3280</v>
      </c>
      <c r="K1885" s="502">
        <v>46185.0</v>
      </c>
      <c r="L1885" s="28" t="s">
        <v>50</v>
      </c>
      <c r="M1885" s="226"/>
      <c r="N1885" s="33" t="s">
        <v>289</v>
      </c>
      <c r="O1885" s="506" t="s">
        <v>3268</v>
      </c>
      <c r="P1885" s="340"/>
      <c r="Q1885" s="468"/>
      <c r="R1885" s="468"/>
      <c r="S1885" s="468"/>
      <c r="T1885" s="468"/>
      <c r="U1885" s="468"/>
      <c r="V1885" s="468"/>
      <c r="W1885" s="468"/>
      <c r="X1885" s="468"/>
      <c r="Y1885" s="468"/>
      <c r="Z1885" s="468"/>
      <c r="AA1885" s="468"/>
      <c r="AB1885" s="468"/>
      <c r="AC1885" s="468"/>
      <c r="AD1885" s="468"/>
      <c r="AE1885" s="468"/>
      <c r="AF1885" s="468"/>
      <c r="AG1885" s="468"/>
      <c r="AH1885" s="468"/>
      <c r="AI1885" s="468"/>
    </row>
    <row r="1886">
      <c r="A1886" s="23">
        <v>1883.0</v>
      </c>
      <c r="B1886" s="440">
        <v>46161.0</v>
      </c>
      <c r="C1886" s="26">
        <v>163.0</v>
      </c>
      <c r="D1886" s="28" t="s">
        <v>45</v>
      </c>
      <c r="E1886" s="28" t="s">
        <v>40</v>
      </c>
      <c r="F1886" s="28" t="s">
        <v>3089</v>
      </c>
      <c r="G1886" s="28" t="s">
        <v>3089</v>
      </c>
      <c r="H1886" s="28" t="s">
        <v>87</v>
      </c>
      <c r="I1886" s="486" t="s">
        <v>3281</v>
      </c>
      <c r="J1886" s="486" t="s">
        <v>3282</v>
      </c>
      <c r="K1886" s="502">
        <v>46185.0</v>
      </c>
      <c r="L1886" s="28" t="s">
        <v>50</v>
      </c>
      <c r="M1886" s="226"/>
      <c r="N1886" s="33" t="s">
        <v>289</v>
      </c>
      <c r="O1886" s="506" t="s">
        <v>3268</v>
      </c>
      <c r="P1886" s="340"/>
      <c r="Q1886" s="468"/>
      <c r="R1886" s="468"/>
      <c r="S1886" s="468"/>
      <c r="T1886" s="468"/>
      <c r="U1886" s="468"/>
      <c r="V1886" s="468"/>
      <c r="W1886" s="468"/>
      <c r="X1886" s="468"/>
      <c r="Y1886" s="468"/>
      <c r="Z1886" s="468"/>
      <c r="AA1886" s="468"/>
      <c r="AB1886" s="468"/>
      <c r="AC1886" s="468"/>
      <c r="AD1886" s="468"/>
      <c r="AE1886" s="468"/>
      <c r="AF1886" s="468"/>
      <c r="AG1886" s="468"/>
      <c r="AH1886" s="468"/>
      <c r="AI1886" s="468"/>
    </row>
    <row r="1887">
      <c r="A1887" s="23">
        <v>1884.0</v>
      </c>
      <c r="B1887" s="440">
        <v>46161.0</v>
      </c>
      <c r="C1887" s="26">
        <v>163.0</v>
      </c>
      <c r="D1887" s="28" t="s">
        <v>45</v>
      </c>
      <c r="E1887" s="28" t="s">
        <v>40</v>
      </c>
      <c r="F1887" s="28" t="s">
        <v>3089</v>
      </c>
      <c r="G1887" s="28" t="s">
        <v>3089</v>
      </c>
      <c r="H1887" s="28" t="s">
        <v>75</v>
      </c>
      <c r="I1887" s="486" t="s">
        <v>3283</v>
      </c>
      <c r="J1887" s="486" t="s">
        <v>3284</v>
      </c>
      <c r="K1887" s="502">
        <v>46185.0</v>
      </c>
      <c r="L1887" s="28" t="s">
        <v>50</v>
      </c>
      <c r="M1887" s="226"/>
      <c r="N1887" s="33" t="s">
        <v>289</v>
      </c>
      <c r="O1887" s="506" t="s">
        <v>3268</v>
      </c>
      <c r="P1887" s="340"/>
      <c r="Q1887" s="468"/>
      <c r="R1887" s="468"/>
      <c r="S1887" s="468"/>
      <c r="T1887" s="468"/>
      <c r="U1887" s="468"/>
      <c r="V1887" s="468"/>
      <c r="W1887" s="468"/>
      <c r="X1887" s="468"/>
      <c r="Y1887" s="468"/>
      <c r="Z1887" s="468"/>
      <c r="AA1887" s="468"/>
      <c r="AB1887" s="468"/>
      <c r="AC1887" s="468"/>
      <c r="AD1887" s="468"/>
      <c r="AE1887" s="468"/>
      <c r="AF1887" s="468"/>
      <c r="AG1887" s="468"/>
      <c r="AH1887" s="468"/>
      <c r="AI1887" s="468"/>
    </row>
    <row r="1888">
      <c r="A1888" s="23">
        <v>1885.0</v>
      </c>
      <c r="B1888" s="440">
        <v>46161.0</v>
      </c>
      <c r="C1888" s="26">
        <v>163.0</v>
      </c>
      <c r="D1888" s="28" t="s">
        <v>45</v>
      </c>
      <c r="E1888" s="28" t="s">
        <v>40</v>
      </c>
      <c r="F1888" s="28" t="s">
        <v>3089</v>
      </c>
      <c r="G1888" s="28" t="s">
        <v>3089</v>
      </c>
      <c r="H1888" s="28" t="s">
        <v>194</v>
      </c>
      <c r="I1888" s="486" t="s">
        <v>3285</v>
      </c>
      <c r="J1888" s="486" t="s">
        <v>3286</v>
      </c>
      <c r="K1888" s="502">
        <v>46185.0</v>
      </c>
      <c r="L1888" s="28" t="s">
        <v>50</v>
      </c>
      <c r="M1888" s="226"/>
      <c r="N1888" s="33" t="s">
        <v>289</v>
      </c>
      <c r="O1888" s="506" t="s">
        <v>3268</v>
      </c>
      <c r="P1888" s="340"/>
      <c r="Q1888" s="468"/>
      <c r="R1888" s="468"/>
      <c r="S1888" s="468"/>
      <c r="T1888" s="468"/>
      <c r="U1888" s="468"/>
      <c r="V1888" s="468"/>
      <c r="W1888" s="468"/>
      <c r="X1888" s="468"/>
      <c r="Y1888" s="468"/>
      <c r="Z1888" s="468"/>
      <c r="AA1888" s="468"/>
      <c r="AB1888" s="468"/>
      <c r="AC1888" s="468"/>
      <c r="AD1888" s="468"/>
      <c r="AE1888" s="468"/>
      <c r="AF1888" s="468"/>
      <c r="AG1888" s="468"/>
      <c r="AH1888" s="468"/>
      <c r="AI1888" s="468"/>
    </row>
    <row r="1889">
      <c r="A1889" s="23">
        <v>1886.0</v>
      </c>
      <c r="B1889" s="440">
        <v>46161.0</v>
      </c>
      <c r="C1889" s="26">
        <v>163.0</v>
      </c>
      <c r="D1889" s="28" t="s">
        <v>45</v>
      </c>
      <c r="E1889" s="28" t="s">
        <v>40</v>
      </c>
      <c r="F1889" s="28" t="s">
        <v>3089</v>
      </c>
      <c r="G1889" s="28" t="s">
        <v>3089</v>
      </c>
      <c r="H1889" s="28" t="s">
        <v>75</v>
      </c>
      <c r="I1889" s="486" t="s">
        <v>3287</v>
      </c>
      <c r="J1889" s="486" t="s">
        <v>3288</v>
      </c>
      <c r="K1889" s="502">
        <v>46185.0</v>
      </c>
      <c r="L1889" s="28" t="s">
        <v>50</v>
      </c>
      <c r="M1889" s="226"/>
      <c r="N1889" s="33" t="s">
        <v>289</v>
      </c>
      <c r="O1889" s="506" t="s">
        <v>3268</v>
      </c>
      <c r="P1889" s="340"/>
      <c r="Q1889" s="468"/>
      <c r="R1889" s="468"/>
      <c r="S1889" s="468"/>
      <c r="T1889" s="468"/>
      <c r="U1889" s="468"/>
      <c r="V1889" s="468"/>
      <c r="W1889" s="468"/>
      <c r="X1889" s="468"/>
      <c r="Y1889" s="468"/>
      <c r="Z1889" s="468"/>
      <c r="AA1889" s="468"/>
      <c r="AB1889" s="468"/>
      <c r="AC1889" s="468"/>
      <c r="AD1889" s="468"/>
      <c r="AE1889" s="468"/>
      <c r="AF1889" s="468"/>
      <c r="AG1889" s="468"/>
      <c r="AH1889" s="468"/>
      <c r="AI1889" s="468"/>
    </row>
    <row r="1890">
      <c r="A1890" s="59">
        <v>1887.0</v>
      </c>
      <c r="B1890" s="440">
        <v>46161.0</v>
      </c>
      <c r="C1890" s="26">
        <v>163.0</v>
      </c>
      <c r="D1890" s="28" t="s">
        <v>45</v>
      </c>
      <c r="E1890" s="28" t="s">
        <v>40</v>
      </c>
      <c r="F1890" s="28" t="s">
        <v>3089</v>
      </c>
      <c r="G1890" s="28" t="s">
        <v>3089</v>
      </c>
      <c r="H1890" s="28" t="s">
        <v>75</v>
      </c>
      <c r="I1890" s="486" t="s">
        <v>3289</v>
      </c>
      <c r="J1890" s="486" t="s">
        <v>3290</v>
      </c>
      <c r="K1890" s="502">
        <v>46185.0</v>
      </c>
      <c r="L1890" s="28" t="s">
        <v>76</v>
      </c>
      <c r="M1890" s="226"/>
      <c r="N1890" s="33" t="s">
        <v>289</v>
      </c>
      <c r="O1890" s="506" t="s">
        <v>3268</v>
      </c>
      <c r="P1890" s="340"/>
      <c r="Q1890" s="468"/>
      <c r="R1890" s="468"/>
      <c r="S1890" s="468"/>
      <c r="T1890" s="468"/>
      <c r="U1890" s="468"/>
      <c r="V1890" s="468"/>
      <c r="W1890" s="468"/>
      <c r="X1890" s="468"/>
      <c r="Y1890" s="468"/>
      <c r="Z1890" s="468"/>
      <c r="AA1890" s="468"/>
      <c r="AB1890" s="468"/>
      <c r="AC1890" s="468"/>
      <c r="AD1890" s="468"/>
      <c r="AE1890" s="468"/>
      <c r="AF1890" s="468"/>
      <c r="AG1890" s="468"/>
      <c r="AH1890" s="468"/>
      <c r="AI1890" s="468"/>
    </row>
    <row r="1891">
      <c r="A1891" s="23">
        <v>1888.0</v>
      </c>
      <c r="B1891" s="440">
        <v>46161.0</v>
      </c>
      <c r="C1891" s="26">
        <v>163.0</v>
      </c>
      <c r="D1891" s="28" t="s">
        <v>45</v>
      </c>
      <c r="E1891" s="28" t="s">
        <v>40</v>
      </c>
      <c r="F1891" s="28" t="s">
        <v>3089</v>
      </c>
      <c r="G1891" s="28" t="s">
        <v>3089</v>
      </c>
      <c r="H1891" s="28" t="s">
        <v>75</v>
      </c>
      <c r="I1891" s="486" t="s">
        <v>3291</v>
      </c>
      <c r="J1891" s="517" t="s">
        <v>3292</v>
      </c>
      <c r="K1891" s="502">
        <v>46185.0</v>
      </c>
      <c r="L1891" s="28" t="s">
        <v>50</v>
      </c>
      <c r="M1891" s="226"/>
      <c r="N1891" s="33" t="s">
        <v>289</v>
      </c>
      <c r="O1891" s="506" t="s">
        <v>3268</v>
      </c>
      <c r="P1891" s="340"/>
      <c r="Q1891" s="468"/>
      <c r="R1891" s="468"/>
      <c r="S1891" s="468"/>
      <c r="T1891" s="468"/>
      <c r="U1891" s="468"/>
      <c r="V1891" s="468"/>
      <c r="W1891" s="468"/>
      <c r="X1891" s="468"/>
      <c r="Y1891" s="468"/>
      <c r="Z1891" s="468"/>
      <c r="AA1891" s="468"/>
      <c r="AB1891" s="468"/>
      <c r="AC1891" s="468"/>
      <c r="AD1891" s="468"/>
      <c r="AE1891" s="468"/>
      <c r="AF1891" s="468"/>
      <c r="AG1891" s="468"/>
      <c r="AH1891" s="468"/>
      <c r="AI1891" s="468"/>
    </row>
    <row r="1892">
      <c r="A1892" s="23">
        <v>1889.0</v>
      </c>
      <c r="B1892" s="440">
        <v>46161.0</v>
      </c>
      <c r="C1892" s="26">
        <v>163.0</v>
      </c>
      <c r="D1892" s="28" t="s">
        <v>45</v>
      </c>
      <c r="E1892" s="28" t="s">
        <v>40</v>
      </c>
      <c r="F1892" s="28" t="s">
        <v>3089</v>
      </c>
      <c r="G1892" s="28" t="s">
        <v>3089</v>
      </c>
      <c r="H1892" s="28" t="s">
        <v>194</v>
      </c>
      <c r="I1892" s="486" t="s">
        <v>3130</v>
      </c>
      <c r="J1892" s="486" t="s">
        <v>3293</v>
      </c>
      <c r="K1892" s="502">
        <v>46185.0</v>
      </c>
      <c r="L1892" s="28" t="s">
        <v>50</v>
      </c>
      <c r="M1892" s="226"/>
      <c r="N1892" s="33" t="s">
        <v>289</v>
      </c>
      <c r="O1892" s="506" t="s">
        <v>3268</v>
      </c>
      <c r="P1892" s="340"/>
      <c r="Q1892" s="468"/>
      <c r="R1892" s="468"/>
      <c r="S1892" s="468"/>
      <c r="T1892" s="468"/>
      <c r="U1892" s="468"/>
      <c r="V1892" s="468"/>
      <c r="W1892" s="468"/>
      <c r="X1892" s="468"/>
      <c r="Y1892" s="468"/>
      <c r="Z1892" s="468"/>
      <c r="AA1892" s="468"/>
      <c r="AB1892" s="468"/>
      <c r="AC1892" s="468"/>
      <c r="AD1892" s="468"/>
      <c r="AE1892" s="468"/>
      <c r="AF1892" s="468"/>
      <c r="AG1892" s="468"/>
      <c r="AH1892" s="468"/>
      <c r="AI1892" s="468"/>
    </row>
    <row r="1893">
      <c r="A1893" s="23">
        <v>1890.0</v>
      </c>
      <c r="B1893" s="440">
        <v>46161.0</v>
      </c>
      <c r="C1893" s="26">
        <v>163.0</v>
      </c>
      <c r="D1893" s="28" t="s">
        <v>45</v>
      </c>
      <c r="E1893" s="28" t="s">
        <v>40</v>
      </c>
      <c r="F1893" s="28" t="s">
        <v>3089</v>
      </c>
      <c r="G1893" s="28" t="s">
        <v>3089</v>
      </c>
      <c r="H1893" s="28" t="s">
        <v>75</v>
      </c>
      <c r="I1893" s="486" t="s">
        <v>3294</v>
      </c>
      <c r="J1893" s="486" t="s">
        <v>3295</v>
      </c>
      <c r="K1893" s="502">
        <v>46185.0</v>
      </c>
      <c r="L1893" s="28" t="s">
        <v>76</v>
      </c>
      <c r="M1893" s="226"/>
      <c r="N1893" s="33" t="s">
        <v>289</v>
      </c>
      <c r="O1893" s="506" t="s">
        <v>3268</v>
      </c>
      <c r="P1893" s="340"/>
      <c r="Q1893" s="468"/>
      <c r="R1893" s="468"/>
      <c r="S1893" s="468"/>
      <c r="T1893" s="468"/>
      <c r="U1893" s="468"/>
      <c r="V1893" s="468"/>
      <c r="W1893" s="468"/>
      <c r="X1893" s="468"/>
      <c r="Y1893" s="468"/>
      <c r="Z1893" s="468"/>
      <c r="AA1893" s="468"/>
      <c r="AB1893" s="468"/>
      <c r="AC1893" s="468"/>
      <c r="AD1893" s="468"/>
      <c r="AE1893" s="468"/>
      <c r="AF1893" s="468"/>
      <c r="AG1893" s="468"/>
      <c r="AH1893" s="468"/>
      <c r="AI1893" s="468"/>
    </row>
    <row r="1894">
      <c r="A1894" s="23">
        <v>1891.0</v>
      </c>
      <c r="B1894" s="440">
        <v>46161.0</v>
      </c>
      <c r="C1894" s="26">
        <v>163.0</v>
      </c>
      <c r="D1894" s="28" t="s">
        <v>45</v>
      </c>
      <c r="E1894" s="28" t="s">
        <v>40</v>
      </c>
      <c r="F1894" s="28" t="s">
        <v>3089</v>
      </c>
      <c r="G1894" s="28" t="s">
        <v>3089</v>
      </c>
      <c r="H1894" s="28" t="s">
        <v>207</v>
      </c>
      <c r="I1894" s="515" t="s">
        <v>2632</v>
      </c>
      <c r="J1894" s="512" t="s">
        <v>3296</v>
      </c>
      <c r="K1894" s="502">
        <v>46185.0</v>
      </c>
      <c r="L1894" s="28" t="s">
        <v>76</v>
      </c>
      <c r="M1894" s="226"/>
      <c r="N1894" s="33" t="s">
        <v>289</v>
      </c>
      <c r="O1894" s="506" t="s">
        <v>3268</v>
      </c>
      <c r="P1894" s="340"/>
      <c r="Q1894" s="468"/>
      <c r="R1894" s="468"/>
      <c r="S1894" s="468"/>
      <c r="T1894" s="468"/>
      <c r="U1894" s="468"/>
      <c r="V1894" s="468"/>
      <c r="W1894" s="468"/>
      <c r="X1894" s="468"/>
      <c r="Y1894" s="468"/>
      <c r="Z1894" s="468"/>
      <c r="AA1894" s="468"/>
      <c r="AB1894" s="468"/>
      <c r="AC1894" s="468"/>
      <c r="AD1894" s="468"/>
      <c r="AE1894" s="468"/>
      <c r="AF1894" s="468"/>
      <c r="AG1894" s="468"/>
      <c r="AH1894" s="468"/>
      <c r="AI1894" s="468"/>
    </row>
    <row r="1895">
      <c r="A1895" s="59">
        <v>1892.0</v>
      </c>
      <c r="B1895" s="440">
        <v>46161.0</v>
      </c>
      <c r="C1895" s="26">
        <v>163.0</v>
      </c>
      <c r="D1895" s="28" t="s">
        <v>45</v>
      </c>
      <c r="E1895" s="28" t="s">
        <v>40</v>
      </c>
      <c r="F1895" s="28" t="s">
        <v>3089</v>
      </c>
      <c r="G1895" s="28" t="s">
        <v>3089</v>
      </c>
      <c r="H1895" s="28" t="s">
        <v>207</v>
      </c>
      <c r="I1895" s="515" t="s">
        <v>3297</v>
      </c>
      <c r="J1895" s="518" t="s">
        <v>3298</v>
      </c>
      <c r="K1895" s="502">
        <v>46185.0</v>
      </c>
      <c r="L1895" s="28" t="s">
        <v>76</v>
      </c>
      <c r="M1895" s="226"/>
      <c r="N1895" s="33" t="s">
        <v>289</v>
      </c>
      <c r="O1895" s="506" t="s">
        <v>3268</v>
      </c>
      <c r="P1895" s="340"/>
      <c r="Q1895" s="468"/>
      <c r="R1895" s="468"/>
      <c r="S1895" s="468"/>
      <c r="T1895" s="468"/>
      <c r="U1895" s="468"/>
      <c r="V1895" s="468"/>
      <c r="W1895" s="468"/>
      <c r="X1895" s="468"/>
      <c r="Y1895" s="468"/>
      <c r="Z1895" s="468"/>
      <c r="AA1895" s="468"/>
      <c r="AB1895" s="468"/>
      <c r="AC1895" s="468"/>
      <c r="AD1895" s="468"/>
      <c r="AE1895" s="468"/>
      <c r="AF1895" s="468"/>
      <c r="AG1895" s="468"/>
      <c r="AH1895" s="468"/>
      <c r="AI1895" s="468"/>
    </row>
    <row r="1896">
      <c r="A1896" s="23">
        <v>1893.0</v>
      </c>
      <c r="B1896" s="440">
        <v>46161.0</v>
      </c>
      <c r="C1896" s="26">
        <v>163.0</v>
      </c>
      <c r="D1896" s="28" t="s">
        <v>45</v>
      </c>
      <c r="E1896" s="28" t="s">
        <v>40</v>
      </c>
      <c r="F1896" s="28" t="s">
        <v>3089</v>
      </c>
      <c r="G1896" s="28" t="s">
        <v>3089</v>
      </c>
      <c r="H1896" s="28" t="s">
        <v>43</v>
      </c>
      <c r="I1896" s="515" t="s">
        <v>3299</v>
      </c>
      <c r="J1896" s="518" t="s">
        <v>3300</v>
      </c>
      <c r="K1896" s="502">
        <v>46185.0</v>
      </c>
      <c r="L1896" s="28" t="s">
        <v>76</v>
      </c>
      <c r="M1896" s="226"/>
      <c r="N1896" s="33" t="s">
        <v>289</v>
      </c>
      <c r="O1896" s="506" t="s">
        <v>3268</v>
      </c>
      <c r="P1896" s="340"/>
      <c r="Q1896" s="468"/>
      <c r="R1896" s="468"/>
      <c r="S1896" s="468"/>
      <c r="T1896" s="468"/>
      <c r="U1896" s="468"/>
      <c r="V1896" s="468"/>
      <c r="W1896" s="468"/>
      <c r="X1896" s="468"/>
      <c r="Y1896" s="468"/>
      <c r="Z1896" s="468"/>
      <c r="AA1896" s="468"/>
      <c r="AB1896" s="468"/>
      <c r="AC1896" s="468"/>
      <c r="AD1896" s="468"/>
      <c r="AE1896" s="468"/>
      <c r="AF1896" s="468"/>
      <c r="AG1896" s="468"/>
      <c r="AH1896" s="468"/>
      <c r="AI1896" s="468"/>
    </row>
    <row r="1897">
      <c r="A1897" s="23">
        <v>1894.0</v>
      </c>
      <c r="B1897" s="440">
        <v>46161.0</v>
      </c>
      <c r="C1897" s="26">
        <v>163.0</v>
      </c>
      <c r="D1897" s="28" t="s">
        <v>45</v>
      </c>
      <c r="E1897" s="28" t="s">
        <v>40</v>
      </c>
      <c r="F1897" s="28" t="s">
        <v>3089</v>
      </c>
      <c r="G1897" s="28" t="s">
        <v>3089</v>
      </c>
      <c r="H1897" s="28" t="s">
        <v>194</v>
      </c>
      <c r="I1897" s="515" t="s">
        <v>3301</v>
      </c>
      <c r="J1897" s="512" t="s">
        <v>3302</v>
      </c>
      <c r="K1897" s="502">
        <v>46185.0</v>
      </c>
      <c r="L1897" s="28" t="s">
        <v>76</v>
      </c>
      <c r="M1897" s="226"/>
      <c r="N1897" s="33" t="s">
        <v>289</v>
      </c>
      <c r="O1897" s="506" t="s">
        <v>3268</v>
      </c>
      <c r="P1897" s="340"/>
      <c r="Q1897" s="468"/>
      <c r="R1897" s="468"/>
      <c r="S1897" s="468"/>
      <c r="T1897" s="468"/>
      <c r="U1897" s="468"/>
      <c r="V1897" s="468"/>
      <c r="W1897" s="468"/>
      <c r="X1897" s="468"/>
      <c r="Y1897" s="468"/>
      <c r="Z1897" s="468"/>
      <c r="AA1897" s="468"/>
      <c r="AB1897" s="468"/>
      <c r="AC1897" s="468"/>
      <c r="AD1897" s="468"/>
      <c r="AE1897" s="468"/>
      <c r="AF1897" s="468"/>
      <c r="AG1897" s="468"/>
      <c r="AH1897" s="468"/>
      <c r="AI1897" s="468"/>
    </row>
    <row r="1898">
      <c r="A1898" s="23">
        <v>1895.0</v>
      </c>
      <c r="B1898" s="440">
        <v>46161.0</v>
      </c>
      <c r="C1898" s="26">
        <v>163.0</v>
      </c>
      <c r="D1898" s="28" t="s">
        <v>45</v>
      </c>
      <c r="E1898" s="28" t="s">
        <v>40</v>
      </c>
      <c r="F1898" s="28" t="s">
        <v>3089</v>
      </c>
      <c r="G1898" s="28" t="s">
        <v>3089</v>
      </c>
      <c r="H1898" s="28" t="s">
        <v>207</v>
      </c>
      <c r="I1898" s="519" t="s">
        <v>3303</v>
      </c>
      <c r="J1898" s="512" t="s">
        <v>3304</v>
      </c>
      <c r="K1898" s="502">
        <v>46185.0</v>
      </c>
      <c r="L1898" s="28" t="s">
        <v>50</v>
      </c>
      <c r="M1898" s="226"/>
      <c r="N1898" s="33" t="s">
        <v>289</v>
      </c>
      <c r="O1898" s="506" t="s">
        <v>3268</v>
      </c>
      <c r="P1898" s="340"/>
      <c r="Q1898" s="468"/>
      <c r="R1898" s="468"/>
      <c r="S1898" s="468"/>
      <c r="T1898" s="468"/>
      <c r="U1898" s="468"/>
      <c r="V1898" s="468"/>
      <c r="W1898" s="468"/>
      <c r="X1898" s="468"/>
      <c r="Y1898" s="468"/>
      <c r="Z1898" s="468"/>
      <c r="AA1898" s="468"/>
      <c r="AB1898" s="468"/>
      <c r="AC1898" s="468"/>
      <c r="AD1898" s="468"/>
      <c r="AE1898" s="468"/>
      <c r="AF1898" s="468"/>
      <c r="AG1898" s="468"/>
      <c r="AH1898" s="468"/>
      <c r="AI1898" s="468"/>
    </row>
    <row r="1899">
      <c r="A1899" s="23">
        <v>1896.0</v>
      </c>
      <c r="B1899" s="440">
        <v>46161.0</v>
      </c>
      <c r="C1899" s="26">
        <v>163.0</v>
      </c>
      <c r="D1899" s="28" t="s">
        <v>45</v>
      </c>
      <c r="E1899" s="28" t="s">
        <v>40</v>
      </c>
      <c r="F1899" s="28" t="s">
        <v>3089</v>
      </c>
      <c r="G1899" s="28" t="s">
        <v>3089</v>
      </c>
      <c r="H1899" s="28" t="s">
        <v>207</v>
      </c>
      <c r="I1899" s="519" t="s">
        <v>3122</v>
      </c>
      <c r="J1899" s="512" t="s">
        <v>3123</v>
      </c>
      <c r="K1899" s="502">
        <v>46185.0</v>
      </c>
      <c r="L1899" s="28" t="s">
        <v>50</v>
      </c>
      <c r="M1899" s="226"/>
      <c r="N1899" s="33" t="s">
        <v>289</v>
      </c>
      <c r="O1899" s="506" t="s">
        <v>3268</v>
      </c>
      <c r="P1899" s="340"/>
      <c r="Q1899" s="468"/>
      <c r="R1899" s="468"/>
      <c r="S1899" s="468"/>
      <c r="T1899" s="468"/>
      <c r="U1899" s="468"/>
      <c r="V1899" s="468"/>
      <c r="W1899" s="468"/>
      <c r="X1899" s="468"/>
      <c r="Y1899" s="468"/>
      <c r="Z1899" s="468"/>
      <c r="AA1899" s="468"/>
      <c r="AB1899" s="468"/>
      <c r="AC1899" s="468"/>
      <c r="AD1899" s="468"/>
      <c r="AE1899" s="468"/>
      <c r="AF1899" s="468"/>
      <c r="AG1899" s="468"/>
      <c r="AH1899" s="468"/>
      <c r="AI1899" s="468"/>
    </row>
    <row r="1900">
      <c r="A1900" s="59">
        <v>1897.0</v>
      </c>
      <c r="B1900" s="440">
        <v>46161.0</v>
      </c>
      <c r="C1900" s="26">
        <v>163.0</v>
      </c>
      <c r="D1900" s="28" t="s">
        <v>45</v>
      </c>
      <c r="E1900" s="28" t="s">
        <v>40</v>
      </c>
      <c r="F1900" s="28" t="s">
        <v>3089</v>
      </c>
      <c r="G1900" s="28" t="s">
        <v>3089</v>
      </c>
      <c r="H1900" s="28" t="s">
        <v>207</v>
      </c>
      <c r="I1900" s="519" t="s">
        <v>3305</v>
      </c>
      <c r="J1900" s="512" t="s">
        <v>3306</v>
      </c>
      <c r="K1900" s="502">
        <v>46185.0</v>
      </c>
      <c r="L1900" s="28" t="s">
        <v>50</v>
      </c>
      <c r="M1900" s="226"/>
      <c r="N1900" s="33" t="s">
        <v>289</v>
      </c>
      <c r="O1900" s="506" t="s">
        <v>3268</v>
      </c>
      <c r="P1900" s="340"/>
      <c r="Q1900" s="468"/>
      <c r="R1900" s="468"/>
      <c r="S1900" s="468"/>
      <c r="T1900" s="468"/>
      <c r="U1900" s="468"/>
      <c r="V1900" s="468"/>
      <c r="W1900" s="468"/>
      <c r="X1900" s="468"/>
      <c r="Y1900" s="468"/>
      <c r="Z1900" s="468"/>
      <c r="AA1900" s="468"/>
      <c r="AB1900" s="468"/>
      <c r="AC1900" s="468"/>
      <c r="AD1900" s="468"/>
      <c r="AE1900" s="468"/>
      <c r="AF1900" s="468"/>
      <c r="AG1900" s="468"/>
      <c r="AH1900" s="468"/>
      <c r="AI1900" s="468"/>
    </row>
    <row r="1901">
      <c r="A1901" s="23">
        <v>1898.0</v>
      </c>
      <c r="B1901" s="440">
        <v>46161.0</v>
      </c>
      <c r="C1901" s="26">
        <v>163.0</v>
      </c>
      <c r="D1901" s="28" t="s">
        <v>45</v>
      </c>
      <c r="E1901" s="28" t="s">
        <v>40</v>
      </c>
      <c r="F1901" s="28" t="s">
        <v>3089</v>
      </c>
      <c r="G1901" s="28" t="s">
        <v>3089</v>
      </c>
      <c r="H1901" s="28" t="s">
        <v>207</v>
      </c>
      <c r="I1901" s="519" t="s">
        <v>3307</v>
      </c>
      <c r="J1901" s="512" t="s">
        <v>3308</v>
      </c>
      <c r="K1901" s="502">
        <v>46185.0</v>
      </c>
      <c r="L1901" s="28" t="s">
        <v>50</v>
      </c>
      <c r="M1901" s="226"/>
      <c r="N1901" s="33" t="s">
        <v>289</v>
      </c>
      <c r="O1901" s="506" t="s">
        <v>3268</v>
      </c>
      <c r="P1901" s="340"/>
      <c r="Q1901" s="468"/>
      <c r="R1901" s="468"/>
      <c r="S1901" s="468"/>
      <c r="T1901" s="468"/>
      <c r="U1901" s="468"/>
      <c r="V1901" s="468"/>
      <c r="W1901" s="468"/>
      <c r="X1901" s="468"/>
      <c r="Y1901" s="468"/>
      <c r="Z1901" s="468"/>
      <c r="AA1901" s="468"/>
      <c r="AB1901" s="468"/>
      <c r="AC1901" s="468"/>
      <c r="AD1901" s="468"/>
      <c r="AE1901" s="468"/>
      <c r="AF1901" s="468"/>
      <c r="AG1901" s="468"/>
      <c r="AH1901" s="468"/>
      <c r="AI1901" s="468"/>
    </row>
    <row r="1902">
      <c r="A1902" s="23">
        <v>1899.0</v>
      </c>
      <c r="B1902" s="440">
        <v>46161.0</v>
      </c>
      <c r="C1902" s="26">
        <v>163.0</v>
      </c>
      <c r="D1902" s="28" t="s">
        <v>45</v>
      </c>
      <c r="E1902" s="28" t="s">
        <v>40</v>
      </c>
      <c r="F1902" s="28" t="s">
        <v>3089</v>
      </c>
      <c r="G1902" s="28" t="s">
        <v>3089</v>
      </c>
      <c r="H1902" s="28" t="s">
        <v>207</v>
      </c>
      <c r="I1902" s="519" t="s">
        <v>2714</v>
      </c>
      <c r="J1902" s="512" t="s">
        <v>2715</v>
      </c>
      <c r="K1902" s="502">
        <v>46185.0</v>
      </c>
      <c r="L1902" s="28" t="s">
        <v>50</v>
      </c>
      <c r="M1902" s="226"/>
      <c r="N1902" s="33" t="s">
        <v>289</v>
      </c>
      <c r="O1902" s="506" t="s">
        <v>3268</v>
      </c>
      <c r="P1902" s="340"/>
      <c r="Q1902" s="468"/>
      <c r="R1902" s="468"/>
      <c r="S1902" s="468"/>
      <c r="T1902" s="468"/>
      <c r="U1902" s="468"/>
      <c r="V1902" s="468"/>
      <c r="W1902" s="468"/>
      <c r="X1902" s="468"/>
      <c r="Y1902" s="468"/>
      <c r="Z1902" s="468"/>
      <c r="AA1902" s="468"/>
      <c r="AB1902" s="468"/>
      <c r="AC1902" s="468"/>
      <c r="AD1902" s="468"/>
      <c r="AE1902" s="468"/>
      <c r="AF1902" s="468"/>
      <c r="AG1902" s="468"/>
      <c r="AH1902" s="468"/>
      <c r="AI1902" s="468"/>
    </row>
    <row r="1903">
      <c r="A1903" s="23">
        <v>1900.0</v>
      </c>
      <c r="B1903" s="440">
        <v>46161.0</v>
      </c>
      <c r="C1903" s="26">
        <v>163.0</v>
      </c>
      <c r="D1903" s="28" t="s">
        <v>45</v>
      </c>
      <c r="E1903" s="28" t="s">
        <v>40</v>
      </c>
      <c r="F1903" s="28" t="s">
        <v>3089</v>
      </c>
      <c r="G1903" s="28" t="s">
        <v>3089</v>
      </c>
      <c r="H1903" s="28" t="s">
        <v>207</v>
      </c>
      <c r="I1903" s="519" t="s">
        <v>2588</v>
      </c>
      <c r="J1903" s="512" t="s">
        <v>3309</v>
      </c>
      <c r="K1903" s="502">
        <v>46185.0</v>
      </c>
      <c r="L1903" s="28" t="s">
        <v>50</v>
      </c>
      <c r="M1903" s="226"/>
      <c r="N1903" s="33" t="s">
        <v>289</v>
      </c>
      <c r="O1903" s="506" t="s">
        <v>3268</v>
      </c>
      <c r="P1903" s="340"/>
      <c r="Q1903" s="468"/>
      <c r="R1903" s="468"/>
      <c r="S1903" s="468"/>
      <c r="T1903" s="468"/>
      <c r="U1903" s="468"/>
      <c r="V1903" s="468"/>
      <c r="W1903" s="468"/>
      <c r="X1903" s="468"/>
      <c r="Y1903" s="468"/>
      <c r="Z1903" s="468"/>
      <c r="AA1903" s="468"/>
      <c r="AB1903" s="468"/>
      <c r="AC1903" s="468"/>
      <c r="AD1903" s="468"/>
      <c r="AE1903" s="468"/>
      <c r="AF1903" s="468"/>
      <c r="AG1903" s="468"/>
      <c r="AH1903" s="468"/>
      <c r="AI1903" s="468"/>
    </row>
    <row r="1904">
      <c r="A1904" s="23">
        <v>1901.0</v>
      </c>
      <c r="B1904" s="440">
        <v>46161.0</v>
      </c>
      <c r="C1904" s="26">
        <v>163.0</v>
      </c>
      <c r="D1904" s="28" t="s">
        <v>45</v>
      </c>
      <c r="E1904" s="28" t="s">
        <v>40</v>
      </c>
      <c r="F1904" s="28" t="s">
        <v>3089</v>
      </c>
      <c r="G1904" s="28" t="s">
        <v>3089</v>
      </c>
      <c r="H1904" s="28" t="s">
        <v>207</v>
      </c>
      <c r="I1904" s="519" t="s">
        <v>3125</v>
      </c>
      <c r="J1904" s="512" t="s">
        <v>1224</v>
      </c>
      <c r="K1904" s="502">
        <v>46185.0</v>
      </c>
      <c r="L1904" s="28" t="s">
        <v>76</v>
      </c>
      <c r="M1904" s="226"/>
      <c r="N1904" s="33" t="s">
        <v>289</v>
      </c>
      <c r="O1904" s="506" t="s">
        <v>3268</v>
      </c>
      <c r="P1904" s="340"/>
      <c r="Q1904" s="468"/>
      <c r="R1904" s="468"/>
      <c r="S1904" s="468"/>
      <c r="T1904" s="468"/>
      <c r="U1904" s="468"/>
      <c r="V1904" s="468"/>
      <c r="W1904" s="468"/>
      <c r="X1904" s="468"/>
      <c r="Y1904" s="468"/>
      <c r="Z1904" s="468"/>
      <c r="AA1904" s="468"/>
      <c r="AB1904" s="468"/>
      <c r="AC1904" s="468"/>
      <c r="AD1904" s="468"/>
      <c r="AE1904" s="468"/>
      <c r="AF1904" s="468"/>
      <c r="AG1904" s="468"/>
      <c r="AH1904" s="468"/>
      <c r="AI1904" s="468"/>
    </row>
    <row r="1905">
      <c r="A1905" s="59">
        <v>1902.0</v>
      </c>
      <c r="B1905" s="440">
        <v>46161.0</v>
      </c>
      <c r="C1905" s="26">
        <v>163.0</v>
      </c>
      <c r="D1905" s="28" t="s">
        <v>45</v>
      </c>
      <c r="E1905" s="28" t="s">
        <v>40</v>
      </c>
      <c r="F1905" s="28" t="s">
        <v>3089</v>
      </c>
      <c r="G1905" s="28" t="s">
        <v>3089</v>
      </c>
      <c r="H1905" s="28" t="s">
        <v>207</v>
      </c>
      <c r="I1905" s="519" t="s">
        <v>3310</v>
      </c>
      <c r="J1905" s="512" t="s">
        <v>3311</v>
      </c>
      <c r="K1905" s="502">
        <v>46185.0</v>
      </c>
      <c r="L1905" s="28" t="s">
        <v>76</v>
      </c>
      <c r="M1905" s="226"/>
      <c r="N1905" s="33" t="s">
        <v>289</v>
      </c>
      <c r="O1905" s="506" t="s">
        <v>3268</v>
      </c>
      <c r="P1905" s="340"/>
      <c r="Q1905" s="468"/>
      <c r="R1905" s="468"/>
      <c r="S1905" s="468"/>
      <c r="T1905" s="468"/>
      <c r="U1905" s="468"/>
      <c r="V1905" s="468"/>
      <c r="W1905" s="468"/>
      <c r="X1905" s="468"/>
      <c r="Y1905" s="468"/>
      <c r="Z1905" s="468"/>
      <c r="AA1905" s="468"/>
      <c r="AB1905" s="468"/>
      <c r="AC1905" s="468"/>
      <c r="AD1905" s="468"/>
      <c r="AE1905" s="468"/>
      <c r="AF1905" s="468"/>
      <c r="AG1905" s="468"/>
      <c r="AH1905" s="468"/>
      <c r="AI1905" s="468"/>
    </row>
    <row r="1906">
      <c r="A1906" s="23">
        <v>1903.0</v>
      </c>
      <c r="B1906" s="440">
        <v>46161.0</v>
      </c>
      <c r="C1906" s="26">
        <v>163.0</v>
      </c>
      <c r="D1906" s="28" t="s">
        <v>45</v>
      </c>
      <c r="E1906" s="28" t="s">
        <v>40</v>
      </c>
      <c r="F1906" s="28" t="s">
        <v>3089</v>
      </c>
      <c r="G1906" s="28" t="s">
        <v>3089</v>
      </c>
      <c r="H1906" s="28" t="s">
        <v>207</v>
      </c>
      <c r="I1906" s="519" t="s">
        <v>3312</v>
      </c>
      <c r="J1906" s="512" t="s">
        <v>3313</v>
      </c>
      <c r="K1906" s="502">
        <v>46185.0</v>
      </c>
      <c r="L1906" s="28" t="s">
        <v>50</v>
      </c>
      <c r="M1906" s="226"/>
      <c r="N1906" s="33" t="s">
        <v>289</v>
      </c>
      <c r="O1906" s="506" t="s">
        <v>3268</v>
      </c>
      <c r="P1906" s="340"/>
      <c r="Q1906" s="468"/>
      <c r="R1906" s="468"/>
      <c r="S1906" s="468"/>
      <c r="T1906" s="468"/>
      <c r="U1906" s="468"/>
      <c r="V1906" s="468"/>
      <c r="W1906" s="468"/>
      <c r="X1906" s="468"/>
      <c r="Y1906" s="468"/>
      <c r="Z1906" s="468"/>
      <c r="AA1906" s="468"/>
      <c r="AB1906" s="468"/>
      <c r="AC1906" s="468"/>
      <c r="AD1906" s="468"/>
      <c r="AE1906" s="468"/>
      <c r="AF1906" s="468"/>
      <c r="AG1906" s="468"/>
      <c r="AH1906" s="468"/>
      <c r="AI1906" s="468"/>
    </row>
    <row r="1907">
      <c r="A1907" s="23">
        <v>1904.0</v>
      </c>
      <c r="B1907" s="440">
        <v>46161.0</v>
      </c>
      <c r="C1907" s="26">
        <v>163.0</v>
      </c>
      <c r="D1907" s="28" t="s">
        <v>45</v>
      </c>
      <c r="E1907" s="28" t="s">
        <v>40</v>
      </c>
      <c r="F1907" s="28" t="s">
        <v>3089</v>
      </c>
      <c r="G1907" s="28" t="s">
        <v>3089</v>
      </c>
      <c r="H1907" s="28" t="s">
        <v>207</v>
      </c>
      <c r="I1907" s="519" t="s">
        <v>2550</v>
      </c>
      <c r="J1907" s="512" t="s">
        <v>2549</v>
      </c>
      <c r="K1907" s="502">
        <v>46185.0</v>
      </c>
      <c r="L1907" s="28" t="s">
        <v>50</v>
      </c>
      <c r="M1907" s="226"/>
      <c r="N1907" s="33" t="s">
        <v>289</v>
      </c>
      <c r="O1907" s="506" t="s">
        <v>3268</v>
      </c>
      <c r="P1907" s="340"/>
      <c r="Q1907" s="468"/>
      <c r="R1907" s="468"/>
      <c r="S1907" s="468"/>
      <c r="T1907" s="468"/>
      <c r="U1907" s="468"/>
      <c r="V1907" s="468"/>
      <c r="W1907" s="468"/>
      <c r="X1907" s="468"/>
      <c r="Y1907" s="468"/>
      <c r="Z1907" s="468"/>
      <c r="AA1907" s="468"/>
      <c r="AB1907" s="468"/>
      <c r="AC1907" s="468"/>
      <c r="AD1907" s="468"/>
      <c r="AE1907" s="468"/>
      <c r="AF1907" s="468"/>
      <c r="AG1907" s="468"/>
      <c r="AH1907" s="468"/>
      <c r="AI1907" s="468"/>
    </row>
    <row r="1908">
      <c r="A1908" s="23">
        <v>1905.0</v>
      </c>
      <c r="B1908" s="440">
        <v>46161.0</v>
      </c>
      <c r="C1908" s="26">
        <v>163.0</v>
      </c>
      <c r="D1908" s="28" t="s">
        <v>45</v>
      </c>
      <c r="E1908" s="28" t="s">
        <v>40</v>
      </c>
      <c r="F1908" s="28" t="s">
        <v>3089</v>
      </c>
      <c r="G1908" s="28" t="s">
        <v>3089</v>
      </c>
      <c r="H1908" s="28" t="s">
        <v>207</v>
      </c>
      <c r="I1908" s="519" t="s">
        <v>3314</v>
      </c>
      <c r="J1908" s="512" t="s">
        <v>3129</v>
      </c>
      <c r="K1908" s="502">
        <v>46185.0</v>
      </c>
      <c r="L1908" s="28" t="s">
        <v>50</v>
      </c>
      <c r="M1908" s="226"/>
      <c r="N1908" s="33" t="s">
        <v>289</v>
      </c>
      <c r="O1908" s="506" t="s">
        <v>3268</v>
      </c>
      <c r="P1908" s="340"/>
      <c r="Q1908" s="468"/>
      <c r="R1908" s="468"/>
      <c r="S1908" s="468"/>
      <c r="T1908" s="468"/>
      <c r="U1908" s="468"/>
      <c r="V1908" s="468"/>
      <c r="W1908" s="468"/>
      <c r="X1908" s="468"/>
      <c r="Y1908" s="468"/>
      <c r="Z1908" s="468"/>
      <c r="AA1908" s="468"/>
      <c r="AB1908" s="468"/>
      <c r="AC1908" s="468"/>
      <c r="AD1908" s="468"/>
      <c r="AE1908" s="468"/>
      <c r="AF1908" s="468"/>
      <c r="AG1908" s="468"/>
      <c r="AH1908" s="468"/>
      <c r="AI1908" s="468"/>
    </row>
    <row r="1909">
      <c r="A1909" s="23">
        <v>1906.0</v>
      </c>
      <c r="B1909" s="440">
        <v>46161.0</v>
      </c>
      <c r="C1909" s="26">
        <v>163.0</v>
      </c>
      <c r="D1909" s="28" t="s">
        <v>45</v>
      </c>
      <c r="E1909" s="28" t="s">
        <v>40</v>
      </c>
      <c r="F1909" s="28" t="s">
        <v>3089</v>
      </c>
      <c r="G1909" s="28" t="s">
        <v>3089</v>
      </c>
      <c r="H1909" s="28" t="s">
        <v>207</v>
      </c>
      <c r="I1909" s="519" t="s">
        <v>2552</v>
      </c>
      <c r="J1909" s="512" t="s">
        <v>3135</v>
      </c>
      <c r="K1909" s="502">
        <v>46185.0</v>
      </c>
      <c r="L1909" s="28" t="s">
        <v>50</v>
      </c>
      <c r="M1909" s="226"/>
      <c r="N1909" s="33" t="s">
        <v>289</v>
      </c>
      <c r="O1909" s="506" t="s">
        <v>3268</v>
      </c>
      <c r="P1909" s="340"/>
      <c r="Q1909" s="468"/>
      <c r="R1909" s="468"/>
      <c r="S1909" s="468"/>
      <c r="T1909" s="468"/>
      <c r="U1909" s="468"/>
      <c r="V1909" s="468"/>
      <c r="W1909" s="468"/>
      <c r="X1909" s="468"/>
      <c r="Y1909" s="468"/>
      <c r="Z1909" s="468"/>
      <c r="AA1909" s="468"/>
      <c r="AB1909" s="468"/>
      <c r="AC1909" s="468"/>
      <c r="AD1909" s="468"/>
      <c r="AE1909" s="468"/>
      <c r="AF1909" s="468"/>
      <c r="AG1909" s="468"/>
      <c r="AH1909" s="468"/>
      <c r="AI1909" s="468"/>
    </row>
    <row r="1910">
      <c r="A1910" s="59">
        <v>1907.0</v>
      </c>
      <c r="B1910" s="440">
        <v>46161.0</v>
      </c>
      <c r="C1910" s="520">
        <v>163.0</v>
      </c>
      <c r="D1910" s="521" t="s">
        <v>45</v>
      </c>
      <c r="E1910" s="521" t="s">
        <v>40</v>
      </c>
      <c r="F1910" s="521" t="s">
        <v>3089</v>
      </c>
      <c r="G1910" s="28" t="s">
        <v>3089</v>
      </c>
      <c r="H1910" s="28" t="s">
        <v>207</v>
      </c>
      <c r="I1910" s="519" t="s">
        <v>2717</v>
      </c>
      <c r="J1910" s="512" t="s">
        <v>3137</v>
      </c>
      <c r="K1910" s="502">
        <v>46185.0</v>
      </c>
      <c r="L1910" s="28" t="s">
        <v>76</v>
      </c>
      <c r="M1910" s="226"/>
      <c r="N1910" s="33" t="s">
        <v>289</v>
      </c>
      <c r="O1910" s="506" t="s">
        <v>3268</v>
      </c>
      <c r="P1910" s="340"/>
      <c r="Q1910" s="468"/>
      <c r="R1910" s="468"/>
      <c r="S1910" s="468"/>
      <c r="T1910" s="468"/>
      <c r="U1910" s="468"/>
      <c r="V1910" s="468"/>
      <c r="W1910" s="468"/>
      <c r="X1910" s="468"/>
      <c r="Y1910" s="468"/>
      <c r="Z1910" s="468"/>
      <c r="AA1910" s="468"/>
      <c r="AB1910" s="468"/>
      <c r="AC1910" s="468"/>
      <c r="AD1910" s="468"/>
      <c r="AE1910" s="468"/>
      <c r="AF1910" s="468"/>
      <c r="AG1910" s="468"/>
      <c r="AH1910" s="468"/>
      <c r="AI1910" s="468"/>
    </row>
    <row r="1911">
      <c r="A1911" s="23">
        <v>1908.0</v>
      </c>
      <c r="B1911" s="440">
        <v>46147.0</v>
      </c>
      <c r="C1911" s="26">
        <v>164.0</v>
      </c>
      <c r="D1911" s="507" t="s">
        <v>39</v>
      </c>
      <c r="E1911" s="28" t="s">
        <v>40</v>
      </c>
      <c r="F1911" s="28" t="s">
        <v>3233</v>
      </c>
      <c r="G1911" s="28" t="s">
        <v>3233</v>
      </c>
      <c r="H1911" s="28" t="s">
        <v>233</v>
      </c>
      <c r="I1911" s="485" t="s">
        <v>3315</v>
      </c>
      <c r="J1911" s="401" t="s">
        <v>3316</v>
      </c>
      <c r="K1911" s="508">
        <v>46178.0</v>
      </c>
      <c r="L1911" s="28" t="s">
        <v>76</v>
      </c>
      <c r="M1911" s="226"/>
      <c r="N1911" s="33" t="s">
        <v>287</v>
      </c>
      <c r="O1911" s="36" t="s">
        <v>1042</v>
      </c>
      <c r="P1911" s="340"/>
      <c r="Q1911" s="468"/>
      <c r="R1911" s="468"/>
      <c r="S1911" s="468"/>
      <c r="T1911" s="468"/>
      <c r="U1911" s="468"/>
      <c r="V1911" s="468"/>
      <c r="W1911" s="468"/>
      <c r="X1911" s="468"/>
      <c r="Y1911" s="468"/>
      <c r="Z1911" s="468"/>
      <c r="AA1911" s="468"/>
      <c r="AB1911" s="468"/>
      <c r="AC1911" s="468"/>
      <c r="AD1911" s="468"/>
      <c r="AE1911" s="468"/>
      <c r="AF1911" s="468"/>
      <c r="AG1911" s="468"/>
      <c r="AH1911" s="468"/>
      <c r="AI1911" s="468"/>
    </row>
    <row r="1912">
      <c r="A1912" s="23">
        <v>1909.0</v>
      </c>
      <c r="B1912" s="440">
        <v>46147.0</v>
      </c>
      <c r="C1912" s="26">
        <v>164.0</v>
      </c>
      <c r="D1912" s="507" t="s">
        <v>39</v>
      </c>
      <c r="E1912" s="28" t="s">
        <v>40</v>
      </c>
      <c r="F1912" s="28" t="s">
        <v>3233</v>
      </c>
      <c r="G1912" s="28" t="s">
        <v>3233</v>
      </c>
      <c r="H1912" s="28" t="s">
        <v>194</v>
      </c>
      <c r="I1912" s="485" t="s">
        <v>3317</v>
      </c>
      <c r="J1912" s="401" t="s">
        <v>2700</v>
      </c>
      <c r="K1912" s="508">
        <v>46178.0</v>
      </c>
      <c r="L1912" s="28" t="s">
        <v>76</v>
      </c>
      <c r="M1912" s="226"/>
      <c r="N1912" s="33" t="s">
        <v>287</v>
      </c>
      <c r="O1912" s="36" t="s">
        <v>1042</v>
      </c>
      <c r="P1912" s="340"/>
      <c r="Q1912" s="468"/>
      <c r="R1912" s="468"/>
      <c r="S1912" s="468"/>
      <c r="T1912" s="468"/>
      <c r="U1912" s="468"/>
      <c r="V1912" s="468"/>
      <c r="W1912" s="468"/>
      <c r="X1912" s="468"/>
      <c r="Y1912" s="468"/>
      <c r="Z1912" s="468"/>
      <c r="AA1912" s="468"/>
      <c r="AB1912" s="468"/>
      <c r="AC1912" s="468"/>
      <c r="AD1912" s="468"/>
      <c r="AE1912" s="468"/>
      <c r="AF1912" s="468"/>
      <c r="AG1912" s="468"/>
      <c r="AH1912" s="468"/>
      <c r="AI1912" s="468"/>
    </row>
    <row r="1913">
      <c r="A1913" s="23">
        <v>1910.0</v>
      </c>
      <c r="B1913" s="440">
        <v>46147.0</v>
      </c>
      <c r="C1913" s="26">
        <v>164.0</v>
      </c>
      <c r="D1913" s="507" t="s">
        <v>39</v>
      </c>
      <c r="E1913" s="28" t="s">
        <v>40</v>
      </c>
      <c r="F1913" s="28" t="s">
        <v>3233</v>
      </c>
      <c r="G1913" s="28" t="s">
        <v>3233</v>
      </c>
      <c r="H1913" s="28" t="s">
        <v>98</v>
      </c>
      <c r="I1913" s="485" t="s">
        <v>3318</v>
      </c>
      <c r="J1913" s="401" t="s">
        <v>2700</v>
      </c>
      <c r="K1913" s="508">
        <v>46178.0</v>
      </c>
      <c r="L1913" s="28" t="s">
        <v>76</v>
      </c>
      <c r="M1913" s="226"/>
      <c r="N1913" s="33" t="s">
        <v>287</v>
      </c>
      <c r="O1913" s="36" t="s">
        <v>1042</v>
      </c>
      <c r="P1913" s="340"/>
      <c r="Q1913" s="468"/>
      <c r="R1913" s="468"/>
      <c r="S1913" s="468"/>
      <c r="T1913" s="468"/>
      <c r="U1913" s="468"/>
      <c r="V1913" s="468"/>
      <c r="W1913" s="468"/>
      <c r="X1913" s="468"/>
      <c r="Y1913" s="468"/>
      <c r="Z1913" s="468"/>
      <c r="AA1913" s="468"/>
      <c r="AB1913" s="468"/>
      <c r="AC1913" s="468"/>
      <c r="AD1913" s="468"/>
      <c r="AE1913" s="468"/>
      <c r="AF1913" s="468"/>
      <c r="AG1913" s="468"/>
      <c r="AH1913" s="468"/>
      <c r="AI1913" s="468"/>
    </row>
    <row r="1914">
      <c r="A1914" s="23">
        <v>1911.0</v>
      </c>
      <c r="B1914" s="440">
        <v>46147.0</v>
      </c>
      <c r="C1914" s="26">
        <v>164.0</v>
      </c>
      <c r="D1914" s="507" t="s">
        <v>39</v>
      </c>
      <c r="E1914" s="28" t="s">
        <v>40</v>
      </c>
      <c r="F1914" s="28" t="s">
        <v>3233</v>
      </c>
      <c r="G1914" s="28" t="s">
        <v>3233</v>
      </c>
      <c r="H1914" s="28" t="s">
        <v>194</v>
      </c>
      <c r="I1914" s="485" t="s">
        <v>3319</v>
      </c>
      <c r="J1914" s="401" t="s">
        <v>3320</v>
      </c>
      <c r="K1914" s="508">
        <v>46178.0</v>
      </c>
      <c r="L1914" s="28" t="s">
        <v>76</v>
      </c>
      <c r="M1914" s="226"/>
      <c r="N1914" s="33" t="s">
        <v>287</v>
      </c>
      <c r="O1914" s="36" t="s">
        <v>1042</v>
      </c>
      <c r="P1914" s="340"/>
      <c r="Q1914" s="468"/>
      <c r="R1914" s="468"/>
      <c r="S1914" s="468"/>
      <c r="T1914" s="468"/>
      <c r="U1914" s="468"/>
      <c r="V1914" s="468"/>
      <c r="W1914" s="468"/>
      <c r="X1914" s="468"/>
      <c r="Y1914" s="468"/>
      <c r="Z1914" s="468"/>
      <c r="AA1914" s="468"/>
      <c r="AB1914" s="468"/>
      <c r="AC1914" s="468"/>
      <c r="AD1914" s="468"/>
      <c r="AE1914" s="468"/>
      <c r="AF1914" s="468"/>
      <c r="AG1914" s="468"/>
      <c r="AH1914" s="468"/>
      <c r="AI1914" s="468"/>
    </row>
    <row r="1915">
      <c r="A1915" s="59">
        <v>1912.0</v>
      </c>
      <c r="B1915" s="440">
        <v>46147.0</v>
      </c>
      <c r="C1915" s="26">
        <v>164.0</v>
      </c>
      <c r="D1915" s="507" t="s">
        <v>39</v>
      </c>
      <c r="E1915" s="28" t="s">
        <v>40</v>
      </c>
      <c r="F1915" s="28" t="s">
        <v>3233</v>
      </c>
      <c r="G1915" s="28" t="s">
        <v>3233</v>
      </c>
      <c r="H1915" s="28" t="s">
        <v>194</v>
      </c>
      <c r="I1915" s="485" t="s">
        <v>3321</v>
      </c>
      <c r="J1915" s="401" t="s">
        <v>3188</v>
      </c>
      <c r="K1915" s="508">
        <v>46178.0</v>
      </c>
      <c r="L1915" s="28" t="s">
        <v>76</v>
      </c>
      <c r="M1915" s="226"/>
      <c r="N1915" s="33" t="s">
        <v>287</v>
      </c>
      <c r="O1915" s="36" t="s">
        <v>1042</v>
      </c>
      <c r="P1915" s="340"/>
      <c r="Q1915" s="468"/>
      <c r="R1915" s="468"/>
      <c r="S1915" s="468"/>
      <c r="T1915" s="468"/>
      <c r="U1915" s="468"/>
      <c r="V1915" s="468"/>
      <c r="W1915" s="468"/>
      <c r="X1915" s="468"/>
      <c r="Y1915" s="468"/>
      <c r="Z1915" s="468"/>
      <c r="AA1915" s="468"/>
      <c r="AB1915" s="468"/>
      <c r="AC1915" s="468"/>
      <c r="AD1915" s="468"/>
      <c r="AE1915" s="468"/>
      <c r="AF1915" s="468"/>
      <c r="AG1915" s="468"/>
      <c r="AH1915" s="468"/>
      <c r="AI1915" s="468"/>
    </row>
    <row r="1916">
      <c r="A1916" s="23">
        <v>1913.0</v>
      </c>
      <c r="B1916" s="440">
        <v>46147.0</v>
      </c>
      <c r="C1916" s="26">
        <v>164.0</v>
      </c>
      <c r="D1916" s="507" t="s">
        <v>39</v>
      </c>
      <c r="E1916" s="28" t="s">
        <v>40</v>
      </c>
      <c r="F1916" s="28" t="s">
        <v>3233</v>
      </c>
      <c r="G1916" s="28" t="s">
        <v>3233</v>
      </c>
      <c r="H1916" s="28" t="s">
        <v>194</v>
      </c>
      <c r="I1916" s="485" t="s">
        <v>3322</v>
      </c>
      <c r="J1916" s="401" t="s">
        <v>3323</v>
      </c>
      <c r="K1916" s="508">
        <v>46178.0</v>
      </c>
      <c r="L1916" s="28" t="s">
        <v>76</v>
      </c>
      <c r="M1916" s="226"/>
      <c r="N1916" s="33" t="s">
        <v>287</v>
      </c>
      <c r="O1916" s="36" t="s">
        <v>1042</v>
      </c>
      <c r="P1916" s="340"/>
      <c r="Q1916" s="468"/>
      <c r="R1916" s="468"/>
      <c r="S1916" s="468"/>
      <c r="T1916" s="468"/>
      <c r="U1916" s="468"/>
      <c r="V1916" s="468"/>
      <c r="W1916" s="468"/>
      <c r="X1916" s="468"/>
      <c r="Y1916" s="468"/>
      <c r="Z1916" s="468"/>
      <c r="AA1916" s="468"/>
      <c r="AB1916" s="468"/>
      <c r="AC1916" s="468"/>
      <c r="AD1916" s="468"/>
      <c r="AE1916" s="468"/>
      <c r="AF1916" s="468"/>
      <c r="AG1916" s="468"/>
      <c r="AH1916" s="468"/>
      <c r="AI1916" s="468"/>
    </row>
    <row r="1917">
      <c r="A1917" s="23">
        <v>1914.0</v>
      </c>
      <c r="B1917" s="440">
        <v>46147.0</v>
      </c>
      <c r="C1917" s="26">
        <v>164.0</v>
      </c>
      <c r="D1917" s="507" t="s">
        <v>39</v>
      </c>
      <c r="E1917" s="28" t="s">
        <v>40</v>
      </c>
      <c r="F1917" s="28" t="s">
        <v>3233</v>
      </c>
      <c r="G1917" s="28" t="s">
        <v>3233</v>
      </c>
      <c r="H1917" s="28" t="s">
        <v>207</v>
      </c>
      <c r="I1917" s="485" t="s">
        <v>3324</v>
      </c>
      <c r="J1917" s="405" t="s">
        <v>1367</v>
      </c>
      <c r="K1917" s="508">
        <v>46178.0</v>
      </c>
      <c r="L1917" s="28" t="s">
        <v>76</v>
      </c>
      <c r="M1917" s="226"/>
      <c r="N1917" s="33" t="s">
        <v>287</v>
      </c>
      <c r="O1917" s="36" t="s">
        <v>1042</v>
      </c>
      <c r="P1917" s="340"/>
      <c r="Q1917" s="468"/>
      <c r="R1917" s="468"/>
      <c r="S1917" s="468"/>
      <c r="T1917" s="468"/>
      <c r="U1917" s="468"/>
      <c r="V1917" s="468"/>
      <c r="W1917" s="468"/>
      <c r="X1917" s="468"/>
      <c r="Y1917" s="468"/>
      <c r="Z1917" s="468"/>
      <c r="AA1917" s="468"/>
      <c r="AB1917" s="468"/>
      <c r="AC1917" s="468"/>
      <c r="AD1917" s="468"/>
      <c r="AE1917" s="468"/>
      <c r="AF1917" s="468"/>
      <c r="AG1917" s="468"/>
      <c r="AH1917" s="468"/>
      <c r="AI1917" s="468"/>
    </row>
    <row r="1918">
      <c r="A1918" s="23">
        <v>1915.0</v>
      </c>
      <c r="B1918" s="440">
        <v>46147.0</v>
      </c>
      <c r="C1918" s="26">
        <v>164.0</v>
      </c>
      <c r="D1918" s="507" t="s">
        <v>39</v>
      </c>
      <c r="E1918" s="28" t="s">
        <v>40</v>
      </c>
      <c r="F1918" s="28" t="s">
        <v>3233</v>
      </c>
      <c r="G1918" s="28" t="s">
        <v>3233</v>
      </c>
      <c r="H1918" s="28" t="s">
        <v>207</v>
      </c>
      <c r="I1918" s="485" t="s">
        <v>3325</v>
      </c>
      <c r="J1918" s="405" t="s">
        <v>1367</v>
      </c>
      <c r="K1918" s="508">
        <v>46178.0</v>
      </c>
      <c r="L1918" s="28" t="s">
        <v>76</v>
      </c>
      <c r="M1918" s="226"/>
      <c r="N1918" s="33" t="s">
        <v>287</v>
      </c>
      <c r="O1918" s="36" t="s">
        <v>1042</v>
      </c>
      <c r="P1918" s="340"/>
      <c r="Q1918" s="468"/>
      <c r="R1918" s="468"/>
      <c r="S1918" s="468"/>
      <c r="T1918" s="468"/>
      <c r="U1918" s="468"/>
      <c r="V1918" s="468"/>
      <c r="W1918" s="468"/>
      <c r="X1918" s="468"/>
      <c r="Y1918" s="468"/>
      <c r="Z1918" s="468"/>
      <c r="AA1918" s="468"/>
      <c r="AB1918" s="468"/>
      <c r="AC1918" s="468"/>
      <c r="AD1918" s="468"/>
      <c r="AE1918" s="468"/>
      <c r="AF1918" s="468"/>
      <c r="AG1918" s="468"/>
      <c r="AH1918" s="468"/>
      <c r="AI1918" s="468"/>
    </row>
    <row r="1919">
      <c r="A1919" s="23">
        <v>1916.0</v>
      </c>
      <c r="B1919" s="440">
        <v>46147.0</v>
      </c>
      <c r="C1919" s="26">
        <v>164.0</v>
      </c>
      <c r="D1919" s="507" t="s">
        <v>39</v>
      </c>
      <c r="E1919" s="28" t="s">
        <v>40</v>
      </c>
      <c r="F1919" s="28" t="s">
        <v>3233</v>
      </c>
      <c r="G1919" s="28" t="s">
        <v>3233</v>
      </c>
      <c r="H1919" s="28" t="s">
        <v>207</v>
      </c>
      <c r="I1919" s="485" t="s">
        <v>3326</v>
      </c>
      <c r="J1919" s="405" t="s">
        <v>3327</v>
      </c>
      <c r="K1919" s="508">
        <v>46178.0</v>
      </c>
      <c r="L1919" s="28" t="s">
        <v>76</v>
      </c>
      <c r="M1919" s="226"/>
      <c r="N1919" s="33" t="s">
        <v>287</v>
      </c>
      <c r="O1919" s="36" t="s">
        <v>1042</v>
      </c>
      <c r="P1919" s="340"/>
      <c r="Q1919" s="468"/>
      <c r="R1919" s="468"/>
      <c r="S1919" s="468"/>
      <c r="T1919" s="468"/>
      <c r="U1919" s="468"/>
      <c r="V1919" s="468"/>
      <c r="W1919" s="468"/>
      <c r="X1919" s="468"/>
      <c r="Y1919" s="468"/>
      <c r="Z1919" s="468"/>
      <c r="AA1919" s="468"/>
      <c r="AB1919" s="468"/>
      <c r="AC1919" s="468"/>
      <c r="AD1919" s="468"/>
      <c r="AE1919" s="468"/>
      <c r="AF1919" s="468"/>
      <c r="AG1919" s="468"/>
      <c r="AH1919" s="468"/>
      <c r="AI1919" s="468"/>
    </row>
    <row r="1920">
      <c r="A1920" s="59">
        <v>1917.0</v>
      </c>
      <c r="B1920" s="440">
        <v>46147.0</v>
      </c>
      <c r="C1920" s="26">
        <v>164.0</v>
      </c>
      <c r="D1920" s="507" t="s">
        <v>39</v>
      </c>
      <c r="E1920" s="28" t="s">
        <v>40</v>
      </c>
      <c r="F1920" s="28" t="s">
        <v>3233</v>
      </c>
      <c r="G1920" s="28" t="s">
        <v>3233</v>
      </c>
      <c r="H1920" s="28" t="s">
        <v>207</v>
      </c>
      <c r="I1920" s="485" t="s">
        <v>3328</v>
      </c>
      <c r="J1920" s="498" t="s">
        <v>3329</v>
      </c>
      <c r="K1920" s="508">
        <v>46178.0</v>
      </c>
      <c r="L1920" s="28" t="s">
        <v>76</v>
      </c>
      <c r="M1920" s="226"/>
      <c r="N1920" s="33" t="s">
        <v>287</v>
      </c>
      <c r="O1920" s="36" t="s">
        <v>1042</v>
      </c>
      <c r="P1920" s="340"/>
      <c r="Q1920" s="468"/>
      <c r="R1920" s="468"/>
      <c r="S1920" s="468"/>
      <c r="T1920" s="468"/>
      <c r="U1920" s="468"/>
      <c r="V1920" s="468"/>
      <c r="W1920" s="468"/>
      <c r="X1920" s="468"/>
      <c r="Y1920" s="468"/>
      <c r="Z1920" s="468"/>
      <c r="AA1920" s="468"/>
      <c r="AB1920" s="468"/>
      <c r="AC1920" s="468"/>
      <c r="AD1920" s="468"/>
      <c r="AE1920" s="468"/>
      <c r="AF1920" s="468"/>
      <c r="AG1920" s="468"/>
      <c r="AH1920" s="468"/>
      <c r="AI1920" s="468"/>
    </row>
    <row r="1921">
      <c r="A1921" s="23">
        <v>1918.0</v>
      </c>
      <c r="B1921" s="440">
        <v>46147.0</v>
      </c>
      <c r="C1921" s="26">
        <v>165.0</v>
      </c>
      <c r="D1921" s="507" t="s">
        <v>39</v>
      </c>
      <c r="E1921" s="28" t="s">
        <v>40</v>
      </c>
      <c r="F1921" s="28" t="s">
        <v>3233</v>
      </c>
      <c r="G1921" s="28" t="s">
        <v>3233</v>
      </c>
      <c r="H1921" s="28" t="s">
        <v>207</v>
      </c>
      <c r="I1921" s="522" t="s">
        <v>3330</v>
      </c>
      <c r="J1921" s="498" t="s">
        <v>3331</v>
      </c>
      <c r="K1921" s="508">
        <v>46171.0</v>
      </c>
      <c r="L1921" s="28" t="s">
        <v>50</v>
      </c>
      <c r="M1921" s="226"/>
      <c r="N1921" s="33" t="s">
        <v>287</v>
      </c>
      <c r="O1921" s="36" t="s">
        <v>3332</v>
      </c>
      <c r="P1921" s="340"/>
      <c r="Q1921" s="468"/>
      <c r="R1921" s="468"/>
      <c r="S1921" s="468"/>
      <c r="T1921" s="468"/>
      <c r="U1921" s="468"/>
      <c r="V1921" s="468"/>
      <c r="W1921" s="468"/>
      <c r="X1921" s="468"/>
      <c r="Y1921" s="468"/>
      <c r="Z1921" s="468"/>
      <c r="AA1921" s="468"/>
      <c r="AB1921" s="468"/>
      <c r="AC1921" s="468"/>
      <c r="AD1921" s="468"/>
      <c r="AE1921" s="468"/>
      <c r="AF1921" s="468"/>
      <c r="AG1921" s="468"/>
      <c r="AH1921" s="468"/>
      <c r="AI1921" s="468"/>
    </row>
    <row r="1922">
      <c r="A1922" s="23">
        <v>1919.0</v>
      </c>
      <c r="B1922" s="440">
        <v>46147.0</v>
      </c>
      <c r="C1922" s="26">
        <v>165.0</v>
      </c>
      <c r="D1922" s="507" t="s">
        <v>39</v>
      </c>
      <c r="E1922" s="28" t="s">
        <v>40</v>
      </c>
      <c r="F1922" s="28" t="s">
        <v>3233</v>
      </c>
      <c r="G1922" s="28" t="s">
        <v>3233</v>
      </c>
      <c r="H1922" s="28" t="s">
        <v>207</v>
      </c>
      <c r="I1922" s="522" t="s">
        <v>3333</v>
      </c>
      <c r="J1922" s="523" t="s">
        <v>3334</v>
      </c>
      <c r="K1922" s="508">
        <v>46178.0</v>
      </c>
      <c r="L1922" s="28" t="s">
        <v>50</v>
      </c>
      <c r="M1922" s="226"/>
      <c r="N1922" s="33" t="s">
        <v>287</v>
      </c>
      <c r="O1922" s="36" t="s">
        <v>3332</v>
      </c>
      <c r="P1922" s="340"/>
      <c r="Q1922" s="468"/>
      <c r="R1922" s="468"/>
      <c r="S1922" s="468"/>
      <c r="T1922" s="468"/>
      <c r="U1922" s="468"/>
      <c r="V1922" s="468"/>
      <c r="W1922" s="468"/>
      <c r="X1922" s="468"/>
      <c r="Y1922" s="468"/>
      <c r="Z1922" s="468"/>
      <c r="AA1922" s="468"/>
      <c r="AB1922" s="468"/>
      <c r="AC1922" s="468"/>
      <c r="AD1922" s="468"/>
      <c r="AE1922" s="468"/>
      <c r="AF1922" s="468"/>
      <c r="AG1922" s="468"/>
      <c r="AH1922" s="468"/>
      <c r="AI1922" s="468"/>
    </row>
    <row r="1923">
      <c r="A1923" s="23">
        <v>1920.0</v>
      </c>
      <c r="B1923" s="440">
        <v>46147.0</v>
      </c>
      <c r="C1923" s="26">
        <v>165.0</v>
      </c>
      <c r="D1923" s="507" t="s">
        <v>39</v>
      </c>
      <c r="E1923" s="28" t="s">
        <v>40</v>
      </c>
      <c r="F1923" s="28" t="s">
        <v>3233</v>
      </c>
      <c r="G1923" s="28" t="s">
        <v>3233</v>
      </c>
      <c r="H1923" s="28" t="s">
        <v>87</v>
      </c>
      <c r="I1923" s="524" t="s">
        <v>3335</v>
      </c>
      <c r="J1923" s="498" t="s">
        <v>3336</v>
      </c>
      <c r="K1923" s="508">
        <v>46178.0</v>
      </c>
      <c r="L1923" s="28" t="s">
        <v>50</v>
      </c>
      <c r="M1923" s="226"/>
      <c r="N1923" s="33" t="s">
        <v>287</v>
      </c>
      <c r="O1923" s="36" t="s">
        <v>3332</v>
      </c>
      <c r="P1923" s="340"/>
      <c r="Q1923" s="468"/>
      <c r="R1923" s="468"/>
      <c r="S1923" s="468"/>
      <c r="T1923" s="468"/>
      <c r="U1923" s="468"/>
      <c r="V1923" s="468"/>
      <c r="W1923" s="468"/>
      <c r="X1923" s="468"/>
      <c r="Y1923" s="468"/>
      <c r="Z1923" s="468"/>
      <c r="AA1923" s="468"/>
      <c r="AB1923" s="468"/>
      <c r="AC1923" s="468"/>
      <c r="AD1923" s="468"/>
      <c r="AE1923" s="468"/>
      <c r="AF1923" s="468"/>
      <c r="AG1923" s="468"/>
      <c r="AH1923" s="468"/>
      <c r="AI1923" s="468"/>
    </row>
    <row r="1924">
      <c r="A1924" s="23">
        <v>1921.0</v>
      </c>
      <c r="B1924" s="440">
        <v>46148.0</v>
      </c>
      <c r="C1924" s="26">
        <v>166.0</v>
      </c>
      <c r="D1924" s="507" t="s">
        <v>45</v>
      </c>
      <c r="E1924" s="28" t="s">
        <v>40</v>
      </c>
      <c r="F1924" s="28" t="s">
        <v>3233</v>
      </c>
      <c r="G1924" s="28" t="s">
        <v>3233</v>
      </c>
      <c r="H1924" s="28" t="s">
        <v>139</v>
      </c>
      <c r="I1924" s="494" t="s">
        <v>3040</v>
      </c>
      <c r="J1924" s="523" t="s">
        <v>3337</v>
      </c>
      <c r="K1924" s="508">
        <v>46181.0</v>
      </c>
      <c r="L1924" s="28" t="s">
        <v>76</v>
      </c>
      <c r="M1924" s="226"/>
      <c r="N1924" s="33" t="s">
        <v>287</v>
      </c>
      <c r="O1924" s="506" t="s">
        <v>3218</v>
      </c>
      <c r="P1924" s="340"/>
      <c r="Q1924" s="468"/>
      <c r="R1924" s="468"/>
      <c r="S1924" s="468"/>
      <c r="T1924" s="468"/>
      <c r="U1924" s="468"/>
      <c r="V1924" s="468"/>
      <c r="W1924" s="468"/>
      <c r="X1924" s="468"/>
      <c r="Y1924" s="468"/>
      <c r="Z1924" s="468"/>
      <c r="AA1924" s="468"/>
      <c r="AB1924" s="468"/>
      <c r="AC1924" s="468"/>
      <c r="AD1924" s="468"/>
      <c r="AE1924" s="468"/>
      <c r="AF1924" s="468"/>
      <c r="AG1924" s="468"/>
      <c r="AH1924" s="468"/>
      <c r="AI1924" s="468"/>
    </row>
    <row r="1925">
      <c r="A1925" s="59">
        <v>1922.0</v>
      </c>
      <c r="B1925" s="440">
        <v>46148.0</v>
      </c>
      <c r="C1925" s="26">
        <v>166.0</v>
      </c>
      <c r="D1925" s="507" t="s">
        <v>45</v>
      </c>
      <c r="E1925" s="28" t="s">
        <v>40</v>
      </c>
      <c r="F1925" s="28" t="s">
        <v>3233</v>
      </c>
      <c r="G1925" s="28" t="s">
        <v>3233</v>
      </c>
      <c r="H1925" s="28" t="s">
        <v>87</v>
      </c>
      <c r="I1925" s="485" t="s">
        <v>3338</v>
      </c>
      <c r="J1925" s="401" t="s">
        <v>1866</v>
      </c>
      <c r="K1925" s="508">
        <v>46181.0</v>
      </c>
      <c r="L1925" s="28" t="s">
        <v>50</v>
      </c>
      <c r="M1925" s="226"/>
      <c r="N1925" s="33" t="s">
        <v>287</v>
      </c>
      <c r="O1925" s="506" t="s">
        <v>3218</v>
      </c>
      <c r="P1925" s="340"/>
      <c r="Q1925" s="468"/>
      <c r="R1925" s="468"/>
      <c r="S1925" s="468"/>
      <c r="T1925" s="468"/>
      <c r="U1925" s="468"/>
      <c r="V1925" s="468"/>
      <c r="W1925" s="468"/>
      <c r="X1925" s="468"/>
      <c r="Y1925" s="468"/>
      <c r="Z1925" s="468"/>
      <c r="AA1925" s="468"/>
      <c r="AB1925" s="468"/>
      <c r="AC1925" s="468"/>
      <c r="AD1925" s="468"/>
      <c r="AE1925" s="468"/>
      <c r="AF1925" s="468"/>
      <c r="AG1925" s="468"/>
      <c r="AH1925" s="468"/>
      <c r="AI1925" s="468"/>
    </row>
    <row r="1926">
      <c r="A1926" s="23">
        <v>1923.0</v>
      </c>
      <c r="B1926" s="440">
        <v>46148.0</v>
      </c>
      <c r="C1926" s="26">
        <v>166.0</v>
      </c>
      <c r="D1926" s="507" t="s">
        <v>45</v>
      </c>
      <c r="E1926" s="28" t="s">
        <v>40</v>
      </c>
      <c r="F1926" s="28" t="s">
        <v>3233</v>
      </c>
      <c r="G1926" s="28" t="s">
        <v>3233</v>
      </c>
      <c r="H1926" s="28" t="s">
        <v>87</v>
      </c>
      <c r="I1926" s="485" t="s">
        <v>3339</v>
      </c>
      <c r="J1926" s="401" t="s">
        <v>3340</v>
      </c>
      <c r="K1926" s="508">
        <v>46181.0</v>
      </c>
      <c r="L1926" s="28" t="s">
        <v>76</v>
      </c>
      <c r="M1926" s="226"/>
      <c r="N1926" s="33" t="s">
        <v>287</v>
      </c>
      <c r="O1926" s="506" t="s">
        <v>3218</v>
      </c>
      <c r="P1926" s="340"/>
      <c r="Q1926" s="468"/>
      <c r="R1926" s="468"/>
      <c r="S1926" s="468"/>
      <c r="T1926" s="468"/>
      <c r="U1926" s="468"/>
      <c r="V1926" s="468"/>
      <c r="W1926" s="468"/>
      <c r="X1926" s="468"/>
      <c r="Y1926" s="468"/>
      <c r="Z1926" s="468"/>
      <c r="AA1926" s="468"/>
      <c r="AB1926" s="468"/>
      <c r="AC1926" s="468"/>
      <c r="AD1926" s="468"/>
      <c r="AE1926" s="468"/>
      <c r="AF1926" s="468"/>
      <c r="AG1926" s="468"/>
      <c r="AH1926" s="468"/>
      <c r="AI1926" s="468"/>
    </row>
    <row r="1927">
      <c r="A1927" s="23">
        <v>1924.0</v>
      </c>
      <c r="B1927" s="440">
        <v>46148.0</v>
      </c>
      <c r="C1927" s="26">
        <v>166.0</v>
      </c>
      <c r="D1927" s="507" t="s">
        <v>45</v>
      </c>
      <c r="E1927" s="28" t="s">
        <v>40</v>
      </c>
      <c r="F1927" s="28" t="s">
        <v>3233</v>
      </c>
      <c r="G1927" s="28" t="s">
        <v>3233</v>
      </c>
      <c r="H1927" s="28" t="s">
        <v>194</v>
      </c>
      <c r="I1927" s="485" t="s">
        <v>3341</v>
      </c>
      <c r="J1927" s="401" t="s">
        <v>3342</v>
      </c>
      <c r="K1927" s="508">
        <v>46181.0</v>
      </c>
      <c r="L1927" s="28" t="s">
        <v>76</v>
      </c>
      <c r="M1927" s="226"/>
      <c r="N1927" s="33" t="s">
        <v>287</v>
      </c>
      <c r="O1927" s="506" t="s">
        <v>3218</v>
      </c>
      <c r="P1927" s="340"/>
      <c r="Q1927" s="468"/>
      <c r="R1927" s="468"/>
      <c r="S1927" s="468"/>
      <c r="T1927" s="468"/>
      <c r="U1927" s="468"/>
      <c r="V1927" s="468"/>
      <c r="W1927" s="468"/>
      <c r="X1927" s="468"/>
      <c r="Y1927" s="468"/>
      <c r="Z1927" s="468"/>
      <c r="AA1927" s="468"/>
      <c r="AB1927" s="468"/>
      <c r="AC1927" s="468"/>
      <c r="AD1927" s="468"/>
      <c r="AE1927" s="468"/>
      <c r="AF1927" s="468"/>
      <c r="AG1927" s="468"/>
      <c r="AH1927" s="468"/>
      <c r="AI1927" s="468"/>
    </row>
    <row r="1928">
      <c r="A1928" s="23">
        <v>1925.0</v>
      </c>
      <c r="B1928" s="440">
        <v>46148.0</v>
      </c>
      <c r="C1928" s="26">
        <v>166.0</v>
      </c>
      <c r="D1928" s="507" t="s">
        <v>45</v>
      </c>
      <c r="E1928" s="28" t="s">
        <v>40</v>
      </c>
      <c r="F1928" s="28" t="s">
        <v>3233</v>
      </c>
      <c r="G1928" s="28" t="s">
        <v>3233</v>
      </c>
      <c r="H1928" s="28" t="s">
        <v>207</v>
      </c>
      <c r="I1928" s="485" t="s">
        <v>3343</v>
      </c>
      <c r="J1928" s="401" t="s">
        <v>3344</v>
      </c>
      <c r="K1928" s="508">
        <v>46181.0</v>
      </c>
      <c r="L1928" s="28" t="s">
        <v>50</v>
      </c>
      <c r="M1928" s="226"/>
      <c r="N1928" s="33" t="s">
        <v>287</v>
      </c>
      <c r="O1928" s="506" t="s">
        <v>3218</v>
      </c>
      <c r="P1928" s="340"/>
      <c r="Q1928" s="468"/>
      <c r="R1928" s="468"/>
      <c r="S1928" s="468"/>
      <c r="T1928" s="468"/>
      <c r="U1928" s="468"/>
      <c r="V1928" s="468"/>
      <c r="W1928" s="468"/>
      <c r="X1928" s="468"/>
      <c r="Y1928" s="468"/>
      <c r="Z1928" s="468"/>
      <c r="AA1928" s="468"/>
      <c r="AB1928" s="468"/>
      <c r="AC1928" s="468"/>
      <c r="AD1928" s="468"/>
      <c r="AE1928" s="468"/>
      <c r="AF1928" s="468"/>
      <c r="AG1928" s="468"/>
      <c r="AH1928" s="468"/>
      <c r="AI1928" s="468"/>
    </row>
    <row r="1929">
      <c r="A1929" s="23">
        <v>1926.0</v>
      </c>
      <c r="B1929" s="440">
        <v>46148.0</v>
      </c>
      <c r="C1929" s="26">
        <v>166.0</v>
      </c>
      <c r="D1929" s="507" t="s">
        <v>45</v>
      </c>
      <c r="E1929" s="28" t="s">
        <v>40</v>
      </c>
      <c r="F1929" s="28" t="s">
        <v>3233</v>
      </c>
      <c r="G1929" s="28" t="s">
        <v>3233</v>
      </c>
      <c r="H1929" s="28" t="s">
        <v>87</v>
      </c>
      <c r="I1929" s="485" t="s">
        <v>3345</v>
      </c>
      <c r="J1929" s="245" t="s">
        <v>3346</v>
      </c>
      <c r="K1929" s="508">
        <v>46181.0</v>
      </c>
      <c r="L1929" s="28" t="s">
        <v>50</v>
      </c>
      <c r="M1929" s="226"/>
      <c r="N1929" s="33" t="s">
        <v>287</v>
      </c>
      <c r="O1929" s="506" t="s">
        <v>3218</v>
      </c>
      <c r="P1929" s="340"/>
      <c r="Q1929" s="468"/>
      <c r="R1929" s="468"/>
      <c r="S1929" s="468"/>
      <c r="T1929" s="468"/>
      <c r="U1929" s="468"/>
      <c r="V1929" s="468"/>
      <c r="W1929" s="468"/>
      <c r="X1929" s="468"/>
      <c r="Y1929" s="468"/>
      <c r="Z1929" s="468"/>
      <c r="AA1929" s="468"/>
      <c r="AB1929" s="468"/>
      <c r="AC1929" s="468"/>
      <c r="AD1929" s="468"/>
      <c r="AE1929" s="468"/>
      <c r="AF1929" s="468"/>
      <c r="AG1929" s="468"/>
      <c r="AH1929" s="468"/>
      <c r="AI1929" s="468"/>
    </row>
    <row r="1930">
      <c r="A1930" s="59">
        <v>1927.0</v>
      </c>
      <c r="B1930" s="440">
        <v>46148.0</v>
      </c>
      <c r="C1930" s="26">
        <v>166.0</v>
      </c>
      <c r="D1930" s="507" t="s">
        <v>45</v>
      </c>
      <c r="E1930" s="28" t="s">
        <v>40</v>
      </c>
      <c r="F1930" s="28" t="s">
        <v>3233</v>
      </c>
      <c r="G1930" s="28" t="s">
        <v>3233</v>
      </c>
      <c r="H1930" s="28" t="s">
        <v>87</v>
      </c>
      <c r="I1930" s="485" t="s">
        <v>3347</v>
      </c>
      <c r="J1930" s="401" t="s">
        <v>3265</v>
      </c>
      <c r="K1930" s="508">
        <v>46181.0</v>
      </c>
      <c r="L1930" s="28" t="s">
        <v>50</v>
      </c>
      <c r="M1930" s="226"/>
      <c r="N1930" s="33" t="s">
        <v>287</v>
      </c>
      <c r="O1930" s="506" t="s">
        <v>3218</v>
      </c>
      <c r="P1930" s="340"/>
      <c r="Q1930" s="468"/>
      <c r="R1930" s="468"/>
      <c r="S1930" s="468"/>
      <c r="T1930" s="468"/>
      <c r="U1930" s="468"/>
      <c r="V1930" s="468"/>
      <c r="W1930" s="468"/>
      <c r="X1930" s="468"/>
      <c r="Y1930" s="468"/>
      <c r="Z1930" s="468"/>
      <c r="AA1930" s="468"/>
      <c r="AB1930" s="468"/>
      <c r="AC1930" s="468"/>
      <c r="AD1930" s="468"/>
      <c r="AE1930" s="468"/>
      <c r="AF1930" s="468"/>
      <c r="AG1930" s="468"/>
      <c r="AH1930" s="468"/>
      <c r="AI1930" s="468"/>
    </row>
    <row r="1931">
      <c r="A1931" s="23">
        <v>1928.0</v>
      </c>
      <c r="B1931" s="440">
        <v>46148.0</v>
      </c>
      <c r="C1931" s="26">
        <v>166.0</v>
      </c>
      <c r="D1931" s="507" t="s">
        <v>45</v>
      </c>
      <c r="E1931" s="28" t="s">
        <v>40</v>
      </c>
      <c r="F1931" s="28" t="s">
        <v>3233</v>
      </c>
      <c r="G1931" s="28" t="s">
        <v>3233</v>
      </c>
      <c r="H1931" s="28" t="s">
        <v>207</v>
      </c>
      <c r="I1931" s="485" t="s">
        <v>3348</v>
      </c>
      <c r="J1931" s="401" t="s">
        <v>2633</v>
      </c>
      <c r="K1931" s="508">
        <v>46181.0</v>
      </c>
      <c r="L1931" s="28" t="s">
        <v>50</v>
      </c>
      <c r="M1931" s="226"/>
      <c r="N1931" s="33" t="s">
        <v>287</v>
      </c>
      <c r="O1931" s="506" t="s">
        <v>3218</v>
      </c>
      <c r="P1931" s="340"/>
      <c r="Q1931" s="468"/>
      <c r="R1931" s="468"/>
      <c r="S1931" s="468"/>
      <c r="T1931" s="468"/>
      <c r="U1931" s="468"/>
      <c r="V1931" s="468"/>
      <c r="W1931" s="468"/>
      <c r="X1931" s="468"/>
      <c r="Y1931" s="468"/>
      <c r="Z1931" s="468"/>
      <c r="AA1931" s="468"/>
      <c r="AB1931" s="468"/>
      <c r="AC1931" s="468"/>
      <c r="AD1931" s="468"/>
      <c r="AE1931" s="468"/>
      <c r="AF1931" s="468"/>
      <c r="AG1931" s="468"/>
      <c r="AH1931" s="468"/>
      <c r="AI1931" s="468"/>
    </row>
    <row r="1932">
      <c r="A1932" s="23">
        <v>1929.0</v>
      </c>
      <c r="B1932" s="440">
        <v>46148.0</v>
      </c>
      <c r="C1932" s="26">
        <v>166.0</v>
      </c>
      <c r="D1932" s="507" t="s">
        <v>45</v>
      </c>
      <c r="E1932" s="28" t="s">
        <v>40</v>
      </c>
      <c r="F1932" s="28" t="s">
        <v>3233</v>
      </c>
      <c r="G1932" s="28" t="s">
        <v>3233</v>
      </c>
      <c r="H1932" s="28" t="s">
        <v>207</v>
      </c>
      <c r="I1932" s="485" t="s">
        <v>3349</v>
      </c>
      <c r="J1932" s="498" t="s">
        <v>3350</v>
      </c>
      <c r="K1932" s="508">
        <v>46181.0</v>
      </c>
      <c r="L1932" s="28" t="s">
        <v>76</v>
      </c>
      <c r="M1932" s="226"/>
      <c r="N1932" s="33" t="s">
        <v>287</v>
      </c>
      <c r="O1932" s="506" t="s">
        <v>3218</v>
      </c>
      <c r="P1932" s="340"/>
      <c r="Q1932" s="468"/>
      <c r="R1932" s="468"/>
      <c r="S1932" s="468"/>
      <c r="T1932" s="468"/>
      <c r="U1932" s="468"/>
      <c r="V1932" s="468"/>
      <c r="W1932" s="468"/>
      <c r="X1932" s="468"/>
      <c r="Y1932" s="468"/>
      <c r="Z1932" s="468"/>
      <c r="AA1932" s="468"/>
      <c r="AB1932" s="468"/>
      <c r="AC1932" s="468"/>
      <c r="AD1932" s="468"/>
      <c r="AE1932" s="468"/>
      <c r="AF1932" s="468"/>
      <c r="AG1932" s="468"/>
      <c r="AH1932" s="468"/>
      <c r="AI1932" s="468"/>
    </row>
    <row r="1933">
      <c r="A1933" s="23">
        <v>1930.0</v>
      </c>
      <c r="B1933" s="440">
        <v>46154.0</v>
      </c>
      <c r="C1933" s="26">
        <v>167.0</v>
      </c>
      <c r="D1933" s="28" t="s">
        <v>111</v>
      </c>
      <c r="E1933" s="28" t="s">
        <v>94</v>
      </c>
      <c r="F1933" s="28" t="s">
        <v>369</v>
      </c>
      <c r="G1933" s="28" t="s">
        <v>369</v>
      </c>
      <c r="H1933" s="28" t="s">
        <v>139</v>
      </c>
      <c r="I1933" s="525" t="s">
        <v>3351</v>
      </c>
      <c r="J1933" s="526" t="s">
        <v>3352</v>
      </c>
      <c r="K1933" s="502">
        <v>46183.0</v>
      </c>
      <c r="L1933" s="28" t="s">
        <v>50</v>
      </c>
      <c r="M1933" s="226"/>
      <c r="N1933" s="33" t="s">
        <v>284</v>
      </c>
      <c r="O1933" s="386" t="s">
        <v>3353</v>
      </c>
      <c r="P1933" s="340"/>
      <c r="Q1933" s="468"/>
      <c r="R1933" s="468"/>
      <c r="S1933" s="468"/>
      <c r="T1933" s="468"/>
      <c r="U1933" s="468"/>
      <c r="V1933" s="468"/>
      <c r="W1933" s="468"/>
      <c r="X1933" s="468"/>
      <c r="Y1933" s="468"/>
      <c r="Z1933" s="468"/>
      <c r="AA1933" s="468"/>
      <c r="AB1933" s="468"/>
      <c r="AC1933" s="468"/>
      <c r="AD1933" s="468"/>
      <c r="AE1933" s="468"/>
      <c r="AF1933" s="468"/>
      <c r="AG1933" s="468"/>
      <c r="AH1933" s="468"/>
      <c r="AI1933" s="468"/>
    </row>
    <row r="1934">
      <c r="A1934" s="23">
        <v>1931.0</v>
      </c>
      <c r="B1934" s="440">
        <v>46154.0</v>
      </c>
      <c r="C1934" s="26">
        <v>167.0</v>
      </c>
      <c r="D1934" s="28" t="s">
        <v>111</v>
      </c>
      <c r="E1934" s="28" t="s">
        <v>94</v>
      </c>
      <c r="F1934" s="28" t="s">
        <v>369</v>
      </c>
      <c r="G1934" s="28" t="s">
        <v>369</v>
      </c>
      <c r="H1934" s="28" t="s">
        <v>87</v>
      </c>
      <c r="I1934" s="527" t="s">
        <v>3354</v>
      </c>
      <c r="J1934" s="526" t="s">
        <v>990</v>
      </c>
      <c r="K1934" s="502">
        <v>46183.0</v>
      </c>
      <c r="L1934" s="28" t="s">
        <v>50</v>
      </c>
      <c r="M1934" s="226"/>
      <c r="N1934" s="33" t="s">
        <v>284</v>
      </c>
      <c r="O1934" s="386" t="s">
        <v>3355</v>
      </c>
      <c r="P1934" s="340"/>
      <c r="Q1934" s="468"/>
      <c r="R1934" s="468"/>
      <c r="S1934" s="468"/>
      <c r="T1934" s="468"/>
      <c r="U1934" s="468"/>
      <c r="V1934" s="468"/>
      <c r="W1934" s="468"/>
      <c r="X1934" s="468"/>
      <c r="Y1934" s="468"/>
      <c r="Z1934" s="468"/>
      <c r="AA1934" s="468"/>
      <c r="AB1934" s="468"/>
      <c r="AC1934" s="468"/>
      <c r="AD1934" s="468"/>
      <c r="AE1934" s="468"/>
      <c r="AF1934" s="468"/>
      <c r="AG1934" s="468"/>
      <c r="AH1934" s="468"/>
      <c r="AI1934" s="468"/>
    </row>
    <row r="1935">
      <c r="A1935" s="59">
        <v>1932.0</v>
      </c>
      <c r="B1935" s="440">
        <v>46154.0</v>
      </c>
      <c r="C1935" s="26">
        <v>167.0</v>
      </c>
      <c r="D1935" s="28" t="s">
        <v>111</v>
      </c>
      <c r="E1935" s="28" t="s">
        <v>94</v>
      </c>
      <c r="F1935" s="28" t="s">
        <v>369</v>
      </c>
      <c r="G1935" s="28" t="s">
        <v>369</v>
      </c>
      <c r="H1935" s="28" t="s">
        <v>87</v>
      </c>
      <c r="I1935" s="528" t="s">
        <v>3356</v>
      </c>
      <c r="J1935" s="529" t="s">
        <v>992</v>
      </c>
      <c r="K1935" s="502">
        <v>46192.0</v>
      </c>
      <c r="L1935" s="28" t="s">
        <v>50</v>
      </c>
      <c r="M1935" s="226"/>
      <c r="N1935" s="33" t="s">
        <v>284</v>
      </c>
      <c r="O1935" s="386" t="s">
        <v>3355</v>
      </c>
      <c r="P1935" s="340"/>
      <c r="Q1935" s="468"/>
      <c r="R1935" s="468"/>
      <c r="S1935" s="468"/>
      <c r="T1935" s="468"/>
      <c r="U1935" s="468"/>
      <c r="V1935" s="468"/>
      <c r="W1935" s="468"/>
      <c r="X1935" s="468"/>
      <c r="Y1935" s="468"/>
      <c r="Z1935" s="468"/>
      <c r="AA1935" s="468"/>
      <c r="AB1935" s="468"/>
      <c r="AC1935" s="468"/>
      <c r="AD1935" s="468"/>
      <c r="AE1935" s="468"/>
      <c r="AF1935" s="468"/>
      <c r="AG1935" s="468"/>
      <c r="AH1935" s="468"/>
      <c r="AI1935" s="468"/>
    </row>
    <row r="1936">
      <c r="A1936" s="23">
        <v>1933.0</v>
      </c>
      <c r="B1936" s="440">
        <v>46154.0</v>
      </c>
      <c r="C1936" s="26">
        <v>167.0</v>
      </c>
      <c r="D1936" s="28" t="s">
        <v>111</v>
      </c>
      <c r="E1936" s="28" t="s">
        <v>94</v>
      </c>
      <c r="F1936" s="28" t="s">
        <v>369</v>
      </c>
      <c r="G1936" s="28" t="s">
        <v>369</v>
      </c>
      <c r="H1936" s="28" t="s">
        <v>139</v>
      </c>
      <c r="I1936" s="528" t="s">
        <v>3357</v>
      </c>
      <c r="J1936" s="529" t="s">
        <v>994</v>
      </c>
      <c r="K1936" s="502">
        <v>46183.0</v>
      </c>
      <c r="L1936" s="28" t="s">
        <v>50</v>
      </c>
      <c r="M1936" s="226"/>
      <c r="N1936" s="33" t="s">
        <v>284</v>
      </c>
      <c r="O1936" s="386" t="s">
        <v>3355</v>
      </c>
      <c r="P1936" s="49"/>
      <c r="Q1936" s="468"/>
      <c r="R1936" s="468"/>
      <c r="S1936" s="468"/>
      <c r="T1936" s="468"/>
      <c r="U1936" s="468"/>
      <c r="V1936" s="468"/>
      <c r="W1936" s="468"/>
      <c r="X1936" s="468"/>
      <c r="Y1936" s="468"/>
      <c r="Z1936" s="468"/>
      <c r="AA1936" s="468"/>
      <c r="AB1936" s="468"/>
      <c r="AC1936" s="468"/>
      <c r="AD1936" s="468"/>
      <c r="AE1936" s="468"/>
      <c r="AF1936" s="468"/>
      <c r="AG1936" s="468"/>
      <c r="AH1936" s="468"/>
      <c r="AI1936" s="468"/>
    </row>
    <row r="1937">
      <c r="A1937" s="23">
        <v>1934.0</v>
      </c>
      <c r="B1937" s="440">
        <v>46154.0</v>
      </c>
      <c r="C1937" s="26">
        <v>167.0</v>
      </c>
      <c r="D1937" s="28" t="s">
        <v>111</v>
      </c>
      <c r="E1937" s="28" t="s">
        <v>94</v>
      </c>
      <c r="F1937" s="28" t="s">
        <v>369</v>
      </c>
      <c r="G1937" s="28" t="s">
        <v>369</v>
      </c>
      <c r="H1937" s="28" t="s">
        <v>75</v>
      </c>
      <c r="I1937" s="528" t="s">
        <v>3358</v>
      </c>
      <c r="J1937" s="530" t="s">
        <v>416</v>
      </c>
      <c r="K1937" s="502">
        <v>46183.0</v>
      </c>
      <c r="L1937" s="28" t="s">
        <v>50</v>
      </c>
      <c r="M1937" s="226"/>
      <c r="N1937" s="33" t="s">
        <v>284</v>
      </c>
      <c r="O1937" s="386" t="s">
        <v>3355</v>
      </c>
      <c r="P1937" s="49"/>
      <c r="Q1937" s="468"/>
      <c r="R1937" s="468"/>
      <c r="S1937" s="468"/>
      <c r="T1937" s="468"/>
      <c r="U1937" s="468"/>
      <c r="V1937" s="468"/>
      <c r="W1937" s="468"/>
      <c r="X1937" s="468"/>
      <c r="Y1937" s="468"/>
      <c r="Z1937" s="468"/>
      <c r="AA1937" s="468"/>
      <c r="AB1937" s="468"/>
      <c r="AC1937" s="468"/>
      <c r="AD1937" s="468"/>
      <c r="AE1937" s="468"/>
      <c r="AF1937" s="468"/>
      <c r="AG1937" s="468"/>
      <c r="AH1937" s="468"/>
      <c r="AI1937" s="468"/>
    </row>
    <row r="1938">
      <c r="A1938" s="23">
        <v>1935.0</v>
      </c>
      <c r="B1938" s="440">
        <v>46154.0</v>
      </c>
      <c r="C1938" s="26">
        <v>167.0</v>
      </c>
      <c r="D1938" s="28" t="s">
        <v>111</v>
      </c>
      <c r="E1938" s="28" t="s">
        <v>94</v>
      </c>
      <c r="F1938" s="28" t="s">
        <v>369</v>
      </c>
      <c r="G1938" s="28" t="s">
        <v>369</v>
      </c>
      <c r="H1938" s="28" t="s">
        <v>139</v>
      </c>
      <c r="I1938" s="528" t="s">
        <v>3359</v>
      </c>
      <c r="J1938" s="531" t="s">
        <v>3360</v>
      </c>
      <c r="K1938" s="502">
        <v>46183.0</v>
      </c>
      <c r="L1938" s="28" t="s">
        <v>50</v>
      </c>
      <c r="M1938" s="226"/>
      <c r="N1938" s="33" t="s">
        <v>284</v>
      </c>
      <c r="O1938" s="386" t="s">
        <v>3355</v>
      </c>
      <c r="P1938" s="49"/>
      <c r="Q1938" s="468"/>
      <c r="R1938" s="468"/>
      <c r="S1938" s="468"/>
      <c r="T1938" s="468"/>
      <c r="U1938" s="468"/>
      <c r="V1938" s="468"/>
      <c r="W1938" s="468"/>
      <c r="X1938" s="468"/>
      <c r="Y1938" s="468"/>
      <c r="Z1938" s="468"/>
      <c r="AA1938" s="468"/>
      <c r="AB1938" s="468"/>
      <c r="AC1938" s="468"/>
      <c r="AD1938" s="468"/>
      <c r="AE1938" s="468"/>
      <c r="AF1938" s="468"/>
      <c r="AG1938" s="468"/>
      <c r="AH1938" s="468"/>
      <c r="AI1938" s="468"/>
    </row>
    <row r="1939">
      <c r="A1939" s="23">
        <v>1936.0</v>
      </c>
      <c r="B1939" s="440">
        <v>46154.0</v>
      </c>
      <c r="C1939" s="26">
        <v>168.0</v>
      </c>
      <c r="D1939" s="507" t="s">
        <v>45</v>
      </c>
      <c r="E1939" s="28" t="s">
        <v>94</v>
      </c>
      <c r="F1939" s="28" t="s">
        <v>369</v>
      </c>
      <c r="G1939" s="28" t="s">
        <v>369</v>
      </c>
      <c r="H1939" s="28" t="s">
        <v>98</v>
      </c>
      <c r="I1939" s="430" t="s">
        <v>3361</v>
      </c>
      <c r="J1939" s="240" t="s">
        <v>3362</v>
      </c>
      <c r="K1939" s="491">
        <v>46192.0</v>
      </c>
      <c r="L1939" s="28" t="s">
        <v>50</v>
      </c>
      <c r="M1939" s="43"/>
      <c r="N1939" s="33" t="s">
        <v>271</v>
      </c>
      <c r="O1939" s="36" t="s">
        <v>3363</v>
      </c>
      <c r="P1939" s="49"/>
      <c r="Q1939" s="470"/>
      <c r="R1939" s="470"/>
      <c r="S1939" s="470"/>
      <c r="T1939" s="470"/>
      <c r="U1939" s="470"/>
      <c r="V1939" s="470"/>
      <c r="W1939" s="470"/>
      <c r="X1939" s="470"/>
      <c r="Y1939" s="470"/>
      <c r="Z1939" s="470"/>
      <c r="AA1939" s="470"/>
      <c r="AB1939" s="470"/>
      <c r="AC1939" s="470"/>
      <c r="AD1939" s="470"/>
      <c r="AE1939" s="470"/>
      <c r="AF1939" s="470"/>
      <c r="AG1939" s="470"/>
      <c r="AH1939" s="470"/>
      <c r="AI1939" s="470"/>
    </row>
    <row r="1940">
      <c r="A1940" s="59">
        <v>1937.0</v>
      </c>
      <c r="B1940" s="440">
        <v>46154.0</v>
      </c>
      <c r="C1940" s="26">
        <v>168.0</v>
      </c>
      <c r="D1940" s="507" t="s">
        <v>45</v>
      </c>
      <c r="E1940" s="28" t="s">
        <v>94</v>
      </c>
      <c r="F1940" s="28" t="s">
        <v>369</v>
      </c>
      <c r="G1940" s="28" t="s">
        <v>369</v>
      </c>
      <c r="H1940" s="28" t="s">
        <v>207</v>
      </c>
      <c r="I1940" s="430" t="s">
        <v>3364</v>
      </c>
      <c r="J1940" s="240" t="s">
        <v>2610</v>
      </c>
      <c r="K1940" s="491">
        <v>46192.0</v>
      </c>
      <c r="L1940" s="28" t="s">
        <v>50</v>
      </c>
      <c r="M1940" s="43"/>
      <c r="N1940" s="33" t="s">
        <v>271</v>
      </c>
      <c r="O1940" s="36" t="s">
        <v>3363</v>
      </c>
      <c r="P1940" s="49"/>
      <c r="Q1940" s="470"/>
      <c r="R1940" s="470"/>
      <c r="S1940" s="470"/>
      <c r="T1940" s="470"/>
      <c r="U1940" s="470"/>
      <c r="V1940" s="470"/>
      <c r="W1940" s="470"/>
      <c r="X1940" s="470"/>
      <c r="Y1940" s="470"/>
      <c r="Z1940" s="470"/>
      <c r="AA1940" s="470"/>
      <c r="AB1940" s="470"/>
      <c r="AC1940" s="470"/>
      <c r="AD1940" s="470"/>
      <c r="AE1940" s="470"/>
      <c r="AF1940" s="470"/>
      <c r="AG1940" s="470"/>
      <c r="AH1940" s="470"/>
      <c r="AI1940" s="470"/>
    </row>
    <row r="1941">
      <c r="A1941" s="23">
        <v>1938.0</v>
      </c>
      <c r="B1941" s="440">
        <v>46154.0</v>
      </c>
      <c r="C1941" s="26">
        <v>168.0</v>
      </c>
      <c r="D1941" s="507" t="s">
        <v>45</v>
      </c>
      <c r="E1941" s="28" t="s">
        <v>94</v>
      </c>
      <c r="F1941" s="28" t="s">
        <v>369</v>
      </c>
      <c r="G1941" s="28" t="s">
        <v>369</v>
      </c>
      <c r="H1941" s="28" t="s">
        <v>75</v>
      </c>
      <c r="I1941" s="430" t="s">
        <v>3365</v>
      </c>
      <c r="J1941" s="169" t="s">
        <v>3366</v>
      </c>
      <c r="K1941" s="491">
        <v>46192.0</v>
      </c>
      <c r="L1941" s="28" t="s">
        <v>50</v>
      </c>
      <c r="M1941" s="43"/>
      <c r="N1941" s="33" t="s">
        <v>271</v>
      </c>
      <c r="O1941" s="36" t="s">
        <v>3363</v>
      </c>
      <c r="P1941" s="49"/>
      <c r="Q1941" s="470"/>
      <c r="R1941" s="470"/>
      <c r="S1941" s="470"/>
      <c r="T1941" s="470"/>
      <c r="U1941" s="470"/>
      <c r="V1941" s="470"/>
      <c r="W1941" s="470"/>
      <c r="X1941" s="470"/>
      <c r="Y1941" s="470"/>
      <c r="Z1941" s="470"/>
      <c r="AA1941" s="470"/>
      <c r="AB1941" s="470"/>
      <c r="AC1941" s="470"/>
      <c r="AD1941" s="470"/>
      <c r="AE1941" s="470"/>
      <c r="AF1941" s="470"/>
      <c r="AG1941" s="470"/>
      <c r="AH1941" s="470"/>
      <c r="AI1941" s="470"/>
    </row>
    <row r="1942">
      <c r="A1942" s="23">
        <v>1939.0</v>
      </c>
      <c r="B1942" s="440">
        <v>46154.0</v>
      </c>
      <c r="C1942" s="26">
        <v>168.0</v>
      </c>
      <c r="D1942" s="507" t="s">
        <v>45</v>
      </c>
      <c r="E1942" s="28" t="s">
        <v>94</v>
      </c>
      <c r="F1942" s="28" t="s">
        <v>369</v>
      </c>
      <c r="G1942" s="28" t="s">
        <v>369</v>
      </c>
      <c r="H1942" s="28" t="s">
        <v>207</v>
      </c>
      <c r="I1942" s="430" t="s">
        <v>3367</v>
      </c>
      <c r="J1942" s="169" t="s">
        <v>1920</v>
      </c>
      <c r="K1942" s="491">
        <v>46192.0</v>
      </c>
      <c r="L1942" s="28" t="s">
        <v>50</v>
      </c>
      <c r="M1942" s="43"/>
      <c r="N1942" s="33" t="s">
        <v>271</v>
      </c>
      <c r="O1942" s="36" t="s">
        <v>3363</v>
      </c>
      <c r="P1942" s="49"/>
      <c r="Q1942" s="470"/>
      <c r="R1942" s="470"/>
      <c r="S1942" s="470"/>
      <c r="T1942" s="470"/>
      <c r="U1942" s="470"/>
      <c r="V1942" s="470"/>
      <c r="W1942" s="470"/>
      <c r="X1942" s="470"/>
      <c r="Y1942" s="470"/>
      <c r="Z1942" s="470"/>
      <c r="AA1942" s="470"/>
      <c r="AB1942" s="470"/>
      <c r="AC1942" s="470"/>
      <c r="AD1942" s="470"/>
      <c r="AE1942" s="470"/>
      <c r="AF1942" s="470"/>
      <c r="AG1942" s="470"/>
      <c r="AH1942" s="470"/>
      <c r="AI1942" s="470"/>
    </row>
    <row r="1943">
      <c r="A1943" s="23">
        <v>1940.0</v>
      </c>
      <c r="B1943" s="440">
        <v>46154.0</v>
      </c>
      <c r="C1943" s="26">
        <v>168.0</v>
      </c>
      <c r="D1943" s="507" t="s">
        <v>45</v>
      </c>
      <c r="E1943" s="28" t="s">
        <v>94</v>
      </c>
      <c r="F1943" s="28" t="s">
        <v>369</v>
      </c>
      <c r="G1943" s="28" t="s">
        <v>369</v>
      </c>
      <c r="H1943" s="28" t="s">
        <v>43</v>
      </c>
      <c r="I1943" s="430" t="s">
        <v>3368</v>
      </c>
      <c r="J1943" s="245" t="s">
        <v>1688</v>
      </c>
      <c r="K1943" s="491">
        <v>46192.0</v>
      </c>
      <c r="L1943" s="28" t="s">
        <v>50</v>
      </c>
      <c r="M1943" s="43"/>
      <c r="N1943" s="33" t="s">
        <v>271</v>
      </c>
      <c r="O1943" s="36" t="s">
        <v>3363</v>
      </c>
      <c r="P1943" s="49"/>
      <c r="Q1943" s="470"/>
      <c r="R1943" s="470"/>
      <c r="S1943" s="470"/>
      <c r="T1943" s="470"/>
      <c r="U1943" s="470"/>
      <c r="V1943" s="470"/>
      <c r="W1943" s="470"/>
      <c r="X1943" s="470"/>
      <c r="Y1943" s="470"/>
      <c r="Z1943" s="470"/>
      <c r="AA1943" s="470"/>
      <c r="AB1943" s="470"/>
      <c r="AC1943" s="470"/>
      <c r="AD1943" s="470"/>
      <c r="AE1943" s="470"/>
      <c r="AF1943" s="470"/>
      <c r="AG1943" s="470"/>
      <c r="AH1943" s="470"/>
      <c r="AI1943" s="470"/>
    </row>
    <row r="1944">
      <c r="A1944" s="23">
        <v>1941.0</v>
      </c>
      <c r="B1944" s="440">
        <v>46154.0</v>
      </c>
      <c r="C1944" s="26">
        <v>168.0</v>
      </c>
      <c r="D1944" s="507" t="s">
        <v>45</v>
      </c>
      <c r="E1944" s="28" t="s">
        <v>94</v>
      </c>
      <c r="F1944" s="28" t="s">
        <v>369</v>
      </c>
      <c r="G1944" s="28" t="s">
        <v>369</v>
      </c>
      <c r="H1944" s="28" t="s">
        <v>207</v>
      </c>
      <c r="I1944" s="430" t="s">
        <v>3369</v>
      </c>
      <c r="J1944" s="169" t="s">
        <v>3370</v>
      </c>
      <c r="K1944" s="491">
        <v>46192.0</v>
      </c>
      <c r="L1944" s="28" t="s">
        <v>50</v>
      </c>
      <c r="M1944" s="43"/>
      <c r="N1944" s="33" t="s">
        <v>271</v>
      </c>
      <c r="O1944" s="36" t="s">
        <v>3363</v>
      </c>
      <c r="P1944" s="49"/>
      <c r="Q1944" s="470"/>
      <c r="R1944" s="470"/>
      <c r="S1944" s="470"/>
      <c r="T1944" s="470"/>
      <c r="U1944" s="470"/>
      <c r="V1944" s="470"/>
      <c r="W1944" s="470"/>
      <c r="X1944" s="470"/>
      <c r="Y1944" s="470"/>
      <c r="Z1944" s="470"/>
      <c r="AA1944" s="470"/>
      <c r="AB1944" s="470"/>
      <c r="AC1944" s="470"/>
      <c r="AD1944" s="470"/>
      <c r="AE1944" s="470"/>
      <c r="AF1944" s="470"/>
      <c r="AG1944" s="470"/>
      <c r="AH1944" s="470"/>
      <c r="AI1944" s="470"/>
    </row>
    <row r="1945">
      <c r="A1945" s="59">
        <v>1942.0</v>
      </c>
      <c r="B1945" s="440">
        <v>46154.0</v>
      </c>
      <c r="C1945" s="26">
        <v>168.0</v>
      </c>
      <c r="D1945" s="507" t="s">
        <v>45</v>
      </c>
      <c r="E1945" s="28" t="s">
        <v>94</v>
      </c>
      <c r="F1945" s="28" t="s">
        <v>369</v>
      </c>
      <c r="G1945" s="28" t="s">
        <v>369</v>
      </c>
      <c r="H1945" s="28" t="s">
        <v>207</v>
      </c>
      <c r="I1945" s="430" t="s">
        <v>3371</v>
      </c>
      <c r="J1945" s="169" t="s">
        <v>3372</v>
      </c>
      <c r="K1945" s="491">
        <v>46192.0</v>
      </c>
      <c r="L1945" s="28" t="s">
        <v>50</v>
      </c>
      <c r="M1945" s="43"/>
      <c r="N1945" s="33" t="s">
        <v>271</v>
      </c>
      <c r="O1945" s="36" t="s">
        <v>3363</v>
      </c>
      <c r="P1945" s="49"/>
      <c r="Q1945" s="470"/>
      <c r="R1945" s="470"/>
      <c r="S1945" s="470"/>
      <c r="T1945" s="470"/>
      <c r="U1945" s="470"/>
      <c r="V1945" s="470"/>
      <c r="W1945" s="470"/>
      <c r="X1945" s="470"/>
      <c r="Y1945" s="470"/>
      <c r="Z1945" s="470"/>
      <c r="AA1945" s="470"/>
      <c r="AB1945" s="470"/>
      <c r="AC1945" s="470"/>
      <c r="AD1945" s="470"/>
      <c r="AE1945" s="470"/>
      <c r="AF1945" s="470"/>
      <c r="AG1945" s="470"/>
      <c r="AH1945" s="470"/>
      <c r="AI1945" s="470"/>
    </row>
    <row r="1946">
      <c r="A1946" s="23">
        <v>1943.0</v>
      </c>
      <c r="B1946" s="440">
        <v>46154.0</v>
      </c>
      <c r="C1946" s="26">
        <v>168.0</v>
      </c>
      <c r="D1946" s="507" t="s">
        <v>45</v>
      </c>
      <c r="E1946" s="28" t="s">
        <v>94</v>
      </c>
      <c r="F1946" s="28" t="s">
        <v>369</v>
      </c>
      <c r="G1946" s="28" t="s">
        <v>369</v>
      </c>
      <c r="H1946" s="28" t="s">
        <v>233</v>
      </c>
      <c r="I1946" s="430" t="s">
        <v>3373</v>
      </c>
      <c r="J1946" s="169" t="s">
        <v>1916</v>
      </c>
      <c r="K1946" s="491">
        <v>46192.0</v>
      </c>
      <c r="L1946" s="28" t="s">
        <v>50</v>
      </c>
      <c r="M1946" s="43"/>
      <c r="N1946" s="33" t="s">
        <v>271</v>
      </c>
      <c r="O1946" s="36" t="s">
        <v>3363</v>
      </c>
      <c r="P1946" s="49"/>
      <c r="Q1946" s="470"/>
      <c r="R1946" s="470"/>
      <c r="S1946" s="470"/>
      <c r="T1946" s="470"/>
      <c r="U1946" s="470"/>
      <c r="V1946" s="470"/>
      <c r="W1946" s="470"/>
      <c r="X1946" s="470"/>
      <c r="Y1946" s="470"/>
      <c r="Z1946" s="470"/>
      <c r="AA1946" s="470"/>
      <c r="AB1946" s="470"/>
      <c r="AC1946" s="470"/>
      <c r="AD1946" s="470"/>
      <c r="AE1946" s="470"/>
      <c r="AF1946" s="470"/>
      <c r="AG1946" s="470"/>
      <c r="AH1946" s="470"/>
      <c r="AI1946" s="470"/>
    </row>
    <row r="1947">
      <c r="A1947" s="23">
        <v>1944.0</v>
      </c>
      <c r="B1947" s="440">
        <v>46160.0</v>
      </c>
      <c r="C1947" s="418">
        <v>169.0</v>
      </c>
      <c r="D1947" s="507" t="s">
        <v>45</v>
      </c>
      <c r="E1947" s="507" t="s">
        <v>94</v>
      </c>
      <c r="F1947" s="532" t="s">
        <v>369</v>
      </c>
      <c r="G1947" s="28" t="s">
        <v>369</v>
      </c>
      <c r="H1947" s="28" t="s">
        <v>98</v>
      </c>
      <c r="I1947" s="500" t="s">
        <v>3374</v>
      </c>
      <c r="J1947" s="492" t="s">
        <v>2997</v>
      </c>
      <c r="K1947" s="502">
        <v>46192.0</v>
      </c>
      <c r="L1947" s="28" t="s">
        <v>50</v>
      </c>
      <c r="M1947" s="226"/>
      <c r="N1947" s="33" t="s">
        <v>277</v>
      </c>
      <c r="O1947" s="169" t="s">
        <v>1302</v>
      </c>
      <c r="P1947" s="340"/>
      <c r="Q1947" s="468"/>
      <c r="R1947" s="468"/>
      <c r="S1947" s="468"/>
      <c r="T1947" s="468"/>
      <c r="U1947" s="468"/>
      <c r="V1947" s="468"/>
      <c r="W1947" s="468"/>
      <c r="X1947" s="468"/>
      <c r="Y1947" s="468"/>
      <c r="Z1947" s="468"/>
      <c r="AA1947" s="468"/>
      <c r="AB1947" s="468"/>
      <c r="AC1947" s="468"/>
      <c r="AD1947" s="468"/>
      <c r="AE1947" s="468"/>
      <c r="AF1947" s="468"/>
      <c r="AG1947" s="468"/>
      <c r="AH1947" s="468"/>
      <c r="AI1947" s="468"/>
    </row>
    <row r="1948">
      <c r="A1948" s="23">
        <v>1945.0</v>
      </c>
      <c r="B1948" s="440">
        <v>46160.0</v>
      </c>
      <c r="C1948" s="418">
        <v>169.0</v>
      </c>
      <c r="D1948" s="28" t="s">
        <v>45</v>
      </c>
      <c r="E1948" s="507" t="s">
        <v>94</v>
      </c>
      <c r="F1948" s="28" t="s">
        <v>369</v>
      </c>
      <c r="G1948" s="28" t="s">
        <v>369</v>
      </c>
      <c r="H1948" s="28" t="s">
        <v>98</v>
      </c>
      <c r="I1948" s="500" t="s">
        <v>3375</v>
      </c>
      <c r="J1948" s="493" t="s">
        <v>3376</v>
      </c>
      <c r="K1948" s="502">
        <v>46192.0</v>
      </c>
      <c r="L1948" s="28" t="s">
        <v>50</v>
      </c>
      <c r="M1948" s="226"/>
      <c r="N1948" s="33" t="s">
        <v>277</v>
      </c>
      <c r="O1948" s="169" t="s">
        <v>1302</v>
      </c>
      <c r="P1948" s="340"/>
      <c r="Q1948" s="468"/>
      <c r="R1948" s="468"/>
      <c r="S1948" s="468"/>
      <c r="T1948" s="468"/>
      <c r="U1948" s="468"/>
      <c r="V1948" s="468"/>
      <c r="W1948" s="468"/>
      <c r="X1948" s="468"/>
      <c r="Y1948" s="468"/>
      <c r="Z1948" s="468"/>
      <c r="AA1948" s="468"/>
      <c r="AB1948" s="468"/>
      <c r="AC1948" s="468"/>
      <c r="AD1948" s="468"/>
      <c r="AE1948" s="468"/>
      <c r="AF1948" s="468"/>
      <c r="AG1948" s="468"/>
      <c r="AH1948" s="468"/>
      <c r="AI1948" s="468"/>
    </row>
    <row r="1949">
      <c r="A1949" s="23">
        <v>1946.0</v>
      </c>
      <c r="B1949" s="440">
        <v>46160.0</v>
      </c>
      <c r="C1949" s="418">
        <v>169.0</v>
      </c>
      <c r="D1949" s="28" t="s">
        <v>45</v>
      </c>
      <c r="E1949" s="507" t="s">
        <v>94</v>
      </c>
      <c r="F1949" s="28" t="s">
        <v>369</v>
      </c>
      <c r="G1949" s="28" t="s">
        <v>369</v>
      </c>
      <c r="H1949" s="28" t="s">
        <v>81</v>
      </c>
      <c r="I1949" s="500" t="s">
        <v>3377</v>
      </c>
      <c r="J1949" s="496" t="s">
        <v>3378</v>
      </c>
      <c r="K1949" s="502">
        <v>46192.0</v>
      </c>
      <c r="L1949" s="28" t="s">
        <v>50</v>
      </c>
      <c r="M1949" s="226"/>
      <c r="N1949" s="33" t="s">
        <v>277</v>
      </c>
      <c r="O1949" s="169" t="s">
        <v>1302</v>
      </c>
      <c r="P1949" s="340"/>
      <c r="Q1949" s="468"/>
      <c r="R1949" s="468"/>
      <c r="S1949" s="468"/>
      <c r="T1949" s="468"/>
      <c r="U1949" s="468"/>
      <c r="V1949" s="468"/>
      <c r="W1949" s="468"/>
      <c r="X1949" s="468"/>
      <c r="Y1949" s="468"/>
      <c r="Z1949" s="468"/>
      <c r="AA1949" s="468"/>
      <c r="AB1949" s="468"/>
      <c r="AC1949" s="468"/>
      <c r="AD1949" s="468"/>
      <c r="AE1949" s="468"/>
      <c r="AF1949" s="468"/>
      <c r="AG1949" s="468"/>
      <c r="AH1949" s="468"/>
      <c r="AI1949" s="468"/>
    </row>
    <row r="1950">
      <c r="A1950" s="59">
        <v>1947.0</v>
      </c>
      <c r="B1950" s="440">
        <v>46160.0</v>
      </c>
      <c r="C1950" s="418">
        <v>169.0</v>
      </c>
      <c r="D1950" s="28" t="s">
        <v>45</v>
      </c>
      <c r="E1950" s="507" t="s">
        <v>94</v>
      </c>
      <c r="F1950" s="28" t="s">
        <v>369</v>
      </c>
      <c r="G1950" s="28" t="s">
        <v>369</v>
      </c>
      <c r="H1950" s="28" t="s">
        <v>81</v>
      </c>
      <c r="I1950" s="503" t="s">
        <v>3379</v>
      </c>
      <c r="J1950" s="493" t="s">
        <v>3380</v>
      </c>
      <c r="K1950" s="502">
        <v>46192.0</v>
      </c>
      <c r="L1950" s="28" t="s">
        <v>50</v>
      </c>
      <c r="M1950" s="226"/>
      <c r="N1950" s="33" t="s">
        <v>277</v>
      </c>
      <c r="O1950" s="169" t="s">
        <v>1302</v>
      </c>
      <c r="P1950" s="340"/>
      <c r="Q1950" s="468"/>
      <c r="R1950" s="468"/>
      <c r="S1950" s="468"/>
      <c r="T1950" s="468"/>
      <c r="U1950" s="468"/>
      <c r="V1950" s="468"/>
      <c r="W1950" s="468"/>
      <c r="X1950" s="468"/>
      <c r="Y1950" s="468"/>
      <c r="Z1950" s="468"/>
      <c r="AA1950" s="468"/>
      <c r="AB1950" s="468"/>
      <c r="AC1950" s="468"/>
      <c r="AD1950" s="468"/>
      <c r="AE1950" s="468"/>
      <c r="AF1950" s="468"/>
      <c r="AG1950" s="468"/>
      <c r="AH1950" s="468"/>
      <c r="AI1950" s="468"/>
    </row>
    <row r="1951">
      <c r="A1951" s="23">
        <v>1948.0</v>
      </c>
      <c r="B1951" s="440">
        <v>46160.0</v>
      </c>
      <c r="C1951" s="418">
        <v>169.0</v>
      </c>
      <c r="D1951" s="28" t="s">
        <v>45</v>
      </c>
      <c r="E1951" s="507" t="s">
        <v>94</v>
      </c>
      <c r="F1951" s="28" t="s">
        <v>369</v>
      </c>
      <c r="G1951" s="28" t="s">
        <v>369</v>
      </c>
      <c r="H1951" s="28" t="s">
        <v>233</v>
      </c>
      <c r="I1951" s="533" t="s">
        <v>3381</v>
      </c>
      <c r="J1951" s="493" t="s">
        <v>3382</v>
      </c>
      <c r="K1951" s="502">
        <v>46192.0</v>
      </c>
      <c r="L1951" s="28" t="s">
        <v>50</v>
      </c>
      <c r="M1951" s="226"/>
      <c r="N1951" s="33" t="s">
        <v>277</v>
      </c>
      <c r="O1951" s="169" t="s">
        <v>1302</v>
      </c>
      <c r="P1951" s="340"/>
      <c r="Q1951" s="468"/>
      <c r="R1951" s="468"/>
      <c r="S1951" s="468"/>
      <c r="T1951" s="468"/>
      <c r="U1951" s="468"/>
      <c r="V1951" s="468"/>
      <c r="W1951" s="468"/>
      <c r="X1951" s="468"/>
      <c r="Y1951" s="468"/>
      <c r="Z1951" s="468"/>
      <c r="AA1951" s="468"/>
      <c r="AB1951" s="468"/>
      <c r="AC1951" s="468"/>
      <c r="AD1951" s="468"/>
      <c r="AE1951" s="468"/>
      <c r="AF1951" s="468"/>
      <c r="AG1951" s="468"/>
      <c r="AH1951" s="468"/>
      <c r="AI1951" s="468"/>
    </row>
    <row r="1952">
      <c r="A1952" s="23">
        <v>1949.0</v>
      </c>
      <c r="B1952" s="440">
        <v>46160.0</v>
      </c>
      <c r="C1952" s="418">
        <v>169.0</v>
      </c>
      <c r="D1952" s="28" t="s">
        <v>45</v>
      </c>
      <c r="E1952" s="507" t="s">
        <v>94</v>
      </c>
      <c r="F1952" s="28" t="s">
        <v>369</v>
      </c>
      <c r="G1952" s="28" t="s">
        <v>369</v>
      </c>
      <c r="H1952" s="28" t="s">
        <v>194</v>
      </c>
      <c r="I1952" s="534" t="s">
        <v>3383</v>
      </c>
      <c r="J1952" s="493" t="s">
        <v>3384</v>
      </c>
      <c r="K1952" s="502">
        <v>46192.0</v>
      </c>
      <c r="L1952" s="28" t="s">
        <v>50</v>
      </c>
      <c r="M1952" s="226"/>
      <c r="N1952" s="33" t="s">
        <v>277</v>
      </c>
      <c r="O1952" s="169" t="s">
        <v>1302</v>
      </c>
      <c r="P1952" s="340"/>
      <c r="Q1952" s="468"/>
      <c r="R1952" s="468"/>
      <c r="S1952" s="468"/>
      <c r="T1952" s="468"/>
      <c r="U1952" s="468"/>
      <c r="V1952" s="468"/>
      <c r="W1952" s="468"/>
      <c r="X1952" s="468"/>
      <c r="Y1952" s="468"/>
      <c r="Z1952" s="468"/>
      <c r="AA1952" s="468"/>
      <c r="AB1952" s="468"/>
      <c r="AC1952" s="468"/>
      <c r="AD1952" s="468"/>
      <c r="AE1952" s="468"/>
      <c r="AF1952" s="468"/>
      <c r="AG1952" s="468"/>
      <c r="AH1952" s="468"/>
      <c r="AI1952" s="468"/>
    </row>
    <row r="1953">
      <c r="A1953" s="23">
        <v>1950.0</v>
      </c>
      <c r="B1953" s="440">
        <v>46160.0</v>
      </c>
      <c r="C1953" s="418">
        <v>169.0</v>
      </c>
      <c r="D1953" s="28" t="s">
        <v>45</v>
      </c>
      <c r="E1953" s="507" t="s">
        <v>94</v>
      </c>
      <c r="F1953" s="28" t="s">
        <v>369</v>
      </c>
      <c r="G1953" s="28" t="s">
        <v>369</v>
      </c>
      <c r="H1953" s="28" t="s">
        <v>75</v>
      </c>
      <c r="I1953" s="503" t="s">
        <v>3385</v>
      </c>
      <c r="J1953" s="493" t="s">
        <v>3386</v>
      </c>
      <c r="K1953" s="502">
        <v>46192.0</v>
      </c>
      <c r="L1953" s="28" t="s">
        <v>76</v>
      </c>
      <c r="M1953" s="226"/>
      <c r="N1953" s="33" t="s">
        <v>277</v>
      </c>
      <c r="O1953" s="169" t="s">
        <v>1302</v>
      </c>
      <c r="P1953" s="340"/>
      <c r="Q1953" s="468"/>
      <c r="R1953" s="468"/>
      <c r="S1953" s="468"/>
      <c r="T1953" s="468"/>
      <c r="U1953" s="468"/>
      <c r="V1953" s="468"/>
      <c r="W1953" s="468"/>
      <c r="X1953" s="468"/>
      <c r="Y1953" s="468"/>
      <c r="Z1953" s="468"/>
      <c r="AA1953" s="468"/>
      <c r="AB1953" s="468"/>
      <c r="AC1953" s="468"/>
      <c r="AD1953" s="468"/>
      <c r="AE1953" s="468"/>
      <c r="AF1953" s="468"/>
      <c r="AG1953" s="468"/>
      <c r="AH1953" s="468"/>
      <c r="AI1953" s="468"/>
    </row>
    <row r="1954">
      <c r="A1954" s="23">
        <v>1951.0</v>
      </c>
      <c r="B1954" s="440">
        <v>46171.0</v>
      </c>
      <c r="C1954" s="26">
        <v>170.0</v>
      </c>
      <c r="D1954" s="28" t="s">
        <v>136</v>
      </c>
      <c r="E1954" s="28" t="s">
        <v>94</v>
      </c>
      <c r="F1954" s="28" t="s">
        <v>369</v>
      </c>
      <c r="G1954" s="28" t="s">
        <v>369</v>
      </c>
      <c r="H1954" s="28" t="s">
        <v>81</v>
      </c>
      <c r="I1954" s="500" t="s">
        <v>3387</v>
      </c>
      <c r="J1954" s="493" t="s">
        <v>783</v>
      </c>
      <c r="K1954" s="502">
        <v>46192.0</v>
      </c>
      <c r="L1954" s="28" t="s">
        <v>50</v>
      </c>
      <c r="M1954" s="226"/>
      <c r="N1954" s="33" t="s">
        <v>277</v>
      </c>
      <c r="O1954" s="535" t="s">
        <v>3388</v>
      </c>
      <c r="P1954" s="340"/>
      <c r="Q1954" s="468"/>
      <c r="R1954" s="468"/>
      <c r="S1954" s="468"/>
      <c r="T1954" s="468"/>
      <c r="U1954" s="468"/>
      <c r="V1954" s="468"/>
      <c r="W1954" s="468"/>
      <c r="X1954" s="468"/>
      <c r="Y1954" s="468"/>
      <c r="Z1954" s="468"/>
      <c r="AA1954" s="468"/>
      <c r="AB1954" s="468"/>
      <c r="AC1954" s="468"/>
      <c r="AD1954" s="468"/>
      <c r="AE1954" s="468"/>
      <c r="AF1954" s="468"/>
      <c r="AG1954" s="468"/>
      <c r="AH1954" s="468"/>
      <c r="AI1954" s="468"/>
    </row>
    <row r="1955">
      <c r="A1955" s="59">
        <v>1952.0</v>
      </c>
      <c r="B1955" s="440">
        <v>46170.0</v>
      </c>
      <c r="C1955" s="418">
        <v>171.0</v>
      </c>
      <c r="D1955" s="507" t="s">
        <v>109</v>
      </c>
      <c r="E1955" s="507" t="s">
        <v>94</v>
      </c>
      <c r="F1955" s="532" t="s">
        <v>369</v>
      </c>
      <c r="G1955" s="28" t="s">
        <v>369</v>
      </c>
      <c r="H1955" s="28" t="s">
        <v>43</v>
      </c>
      <c r="I1955" s="536" t="s">
        <v>3389</v>
      </c>
      <c r="J1955" s="504" t="s">
        <v>3390</v>
      </c>
      <c r="K1955" s="441">
        <v>46192.0</v>
      </c>
      <c r="L1955" s="28" t="s">
        <v>76</v>
      </c>
      <c r="M1955" s="226"/>
      <c r="N1955" s="33" t="s">
        <v>277</v>
      </c>
      <c r="O1955" s="537" t="s">
        <v>3391</v>
      </c>
      <c r="P1955" s="340"/>
      <c r="Q1955" s="468"/>
      <c r="R1955" s="468"/>
      <c r="S1955" s="468"/>
      <c r="T1955" s="468"/>
      <c r="U1955" s="468"/>
      <c r="V1955" s="468"/>
      <c r="W1955" s="468"/>
      <c r="X1955" s="468"/>
      <c r="Y1955" s="468"/>
      <c r="Z1955" s="468"/>
      <c r="AA1955" s="468"/>
      <c r="AB1955" s="468"/>
      <c r="AC1955" s="468"/>
      <c r="AD1955" s="468"/>
      <c r="AE1955" s="468"/>
      <c r="AF1955" s="468"/>
      <c r="AG1955" s="468"/>
      <c r="AH1955" s="468"/>
      <c r="AI1955" s="468"/>
    </row>
    <row r="1956">
      <c r="A1956" s="23">
        <v>1953.0</v>
      </c>
      <c r="B1956" s="440">
        <v>46170.0</v>
      </c>
      <c r="C1956" s="418">
        <v>171.0</v>
      </c>
      <c r="D1956" s="507" t="s">
        <v>109</v>
      </c>
      <c r="E1956" s="507" t="s">
        <v>94</v>
      </c>
      <c r="F1956" s="532" t="s">
        <v>369</v>
      </c>
      <c r="G1956" s="28" t="s">
        <v>369</v>
      </c>
      <c r="H1956" s="28" t="s">
        <v>43</v>
      </c>
      <c r="I1956" s="536" t="s">
        <v>3392</v>
      </c>
      <c r="J1956" s="538" t="s">
        <v>3393</v>
      </c>
      <c r="K1956" s="441">
        <v>46192.0</v>
      </c>
      <c r="L1956" s="28" t="s">
        <v>76</v>
      </c>
      <c r="M1956" s="226"/>
      <c r="N1956" s="33" t="s">
        <v>277</v>
      </c>
      <c r="O1956" s="537" t="s">
        <v>3391</v>
      </c>
      <c r="P1956" s="340"/>
      <c r="Q1956" s="468"/>
      <c r="R1956" s="468"/>
      <c r="S1956" s="468"/>
      <c r="T1956" s="468"/>
      <c r="U1956" s="468"/>
      <c r="V1956" s="468"/>
      <c r="W1956" s="468"/>
      <c r="X1956" s="468"/>
      <c r="Y1956" s="468"/>
      <c r="Z1956" s="468"/>
      <c r="AA1956" s="468"/>
      <c r="AB1956" s="468"/>
      <c r="AC1956" s="468"/>
      <c r="AD1956" s="468"/>
      <c r="AE1956" s="468"/>
      <c r="AF1956" s="468"/>
      <c r="AG1956" s="468"/>
      <c r="AH1956" s="468"/>
      <c r="AI1956" s="468"/>
    </row>
    <row r="1957">
      <c r="A1957" s="23">
        <v>1954.0</v>
      </c>
      <c r="B1957" s="440">
        <v>46170.0</v>
      </c>
      <c r="C1957" s="418">
        <v>171.0</v>
      </c>
      <c r="D1957" s="507" t="s">
        <v>109</v>
      </c>
      <c r="E1957" s="507" t="s">
        <v>94</v>
      </c>
      <c r="F1957" s="532" t="s">
        <v>369</v>
      </c>
      <c r="G1957" s="28" t="s">
        <v>369</v>
      </c>
      <c r="H1957" s="28" t="s">
        <v>43</v>
      </c>
      <c r="I1957" s="536" t="s">
        <v>3394</v>
      </c>
      <c r="J1957" s="538" t="s">
        <v>3393</v>
      </c>
      <c r="K1957" s="441">
        <v>46192.0</v>
      </c>
      <c r="L1957" s="28" t="s">
        <v>76</v>
      </c>
      <c r="M1957" s="226"/>
      <c r="N1957" s="33" t="s">
        <v>277</v>
      </c>
      <c r="O1957" s="537" t="s">
        <v>3391</v>
      </c>
      <c r="P1957" s="340"/>
      <c r="Q1957" s="468"/>
      <c r="R1957" s="468"/>
      <c r="S1957" s="468"/>
      <c r="T1957" s="468"/>
      <c r="U1957" s="468"/>
      <c r="V1957" s="468"/>
      <c r="W1957" s="468"/>
      <c r="X1957" s="468"/>
      <c r="Y1957" s="468"/>
      <c r="Z1957" s="468"/>
      <c r="AA1957" s="468"/>
      <c r="AB1957" s="468"/>
      <c r="AC1957" s="468"/>
      <c r="AD1957" s="468"/>
      <c r="AE1957" s="468"/>
      <c r="AF1957" s="468"/>
      <c r="AG1957" s="468"/>
      <c r="AH1957" s="468"/>
      <c r="AI1957" s="468"/>
    </row>
    <row r="1958">
      <c r="A1958" s="23">
        <v>1955.0</v>
      </c>
      <c r="B1958" s="440">
        <v>46170.0</v>
      </c>
      <c r="C1958" s="418">
        <v>171.0</v>
      </c>
      <c r="D1958" s="507" t="s">
        <v>109</v>
      </c>
      <c r="E1958" s="507" t="s">
        <v>94</v>
      </c>
      <c r="F1958" s="532" t="s">
        <v>369</v>
      </c>
      <c r="G1958" s="28" t="s">
        <v>369</v>
      </c>
      <c r="H1958" s="28" t="s">
        <v>43</v>
      </c>
      <c r="I1958" s="536" t="s">
        <v>3395</v>
      </c>
      <c r="J1958" s="538" t="s">
        <v>3393</v>
      </c>
      <c r="K1958" s="441">
        <v>46192.0</v>
      </c>
      <c r="L1958" s="28" t="s">
        <v>76</v>
      </c>
      <c r="M1958" s="226"/>
      <c r="N1958" s="33" t="s">
        <v>277</v>
      </c>
      <c r="O1958" s="537" t="s">
        <v>3391</v>
      </c>
      <c r="P1958" s="340"/>
      <c r="Q1958" s="468"/>
      <c r="R1958" s="468"/>
      <c r="S1958" s="468"/>
      <c r="T1958" s="468"/>
      <c r="U1958" s="468"/>
      <c r="V1958" s="468"/>
      <c r="W1958" s="468"/>
      <c r="X1958" s="468"/>
      <c r="Y1958" s="468"/>
      <c r="Z1958" s="468"/>
      <c r="AA1958" s="468"/>
      <c r="AB1958" s="468"/>
      <c r="AC1958" s="468"/>
      <c r="AD1958" s="468"/>
      <c r="AE1958" s="468"/>
      <c r="AF1958" s="468"/>
      <c r="AG1958" s="468"/>
      <c r="AH1958" s="468"/>
      <c r="AI1958" s="468"/>
    </row>
    <row r="1959">
      <c r="A1959" s="23">
        <v>1956.0</v>
      </c>
      <c r="B1959" s="440">
        <v>46170.0</v>
      </c>
      <c r="C1959" s="26">
        <v>172.0</v>
      </c>
      <c r="D1959" s="507" t="s">
        <v>109</v>
      </c>
      <c r="E1959" s="507" t="s">
        <v>94</v>
      </c>
      <c r="F1959" s="532" t="s">
        <v>369</v>
      </c>
      <c r="G1959" s="28" t="s">
        <v>369</v>
      </c>
      <c r="H1959" s="28" t="s">
        <v>43</v>
      </c>
      <c r="I1959" s="536" t="s">
        <v>3389</v>
      </c>
      <c r="J1959" s="504" t="s">
        <v>3390</v>
      </c>
      <c r="K1959" s="441">
        <v>46192.0</v>
      </c>
      <c r="L1959" s="28" t="s">
        <v>76</v>
      </c>
      <c r="M1959" s="226"/>
      <c r="N1959" s="33" t="s">
        <v>277</v>
      </c>
      <c r="O1959" s="537" t="s">
        <v>3396</v>
      </c>
      <c r="P1959" s="340"/>
      <c r="Q1959" s="468"/>
      <c r="R1959" s="468"/>
      <c r="S1959" s="468"/>
      <c r="T1959" s="468"/>
      <c r="U1959" s="468"/>
      <c r="V1959" s="468"/>
      <c r="W1959" s="468"/>
      <c r="X1959" s="468"/>
      <c r="Y1959" s="468"/>
      <c r="Z1959" s="468"/>
      <c r="AA1959" s="468"/>
      <c r="AB1959" s="468"/>
      <c r="AC1959" s="468"/>
      <c r="AD1959" s="468"/>
      <c r="AE1959" s="468"/>
      <c r="AF1959" s="468"/>
      <c r="AG1959" s="468"/>
      <c r="AH1959" s="468"/>
      <c r="AI1959" s="468"/>
    </row>
    <row r="1960">
      <c r="A1960" s="59">
        <v>1957.0</v>
      </c>
      <c r="B1960" s="440">
        <v>46170.0</v>
      </c>
      <c r="C1960" s="26">
        <v>172.0</v>
      </c>
      <c r="D1960" s="507" t="s">
        <v>109</v>
      </c>
      <c r="E1960" s="507" t="s">
        <v>94</v>
      </c>
      <c r="F1960" s="532" t="s">
        <v>369</v>
      </c>
      <c r="G1960" s="28" t="s">
        <v>369</v>
      </c>
      <c r="H1960" s="28" t="s">
        <v>43</v>
      </c>
      <c r="I1960" s="539" t="s">
        <v>3392</v>
      </c>
      <c r="J1960" s="538" t="s">
        <v>3393</v>
      </c>
      <c r="K1960" s="441">
        <v>46192.0</v>
      </c>
      <c r="L1960" s="28" t="s">
        <v>76</v>
      </c>
      <c r="M1960" s="226"/>
      <c r="N1960" s="33" t="s">
        <v>277</v>
      </c>
      <c r="O1960" s="537" t="s">
        <v>3396</v>
      </c>
      <c r="P1960" s="340"/>
      <c r="Q1960" s="468"/>
      <c r="R1960" s="468"/>
      <c r="S1960" s="468"/>
      <c r="T1960" s="468"/>
      <c r="U1960" s="468"/>
      <c r="V1960" s="468"/>
      <c r="W1960" s="468"/>
      <c r="X1960" s="468"/>
      <c r="Y1960" s="468"/>
      <c r="Z1960" s="468"/>
      <c r="AA1960" s="468"/>
      <c r="AB1960" s="468"/>
      <c r="AC1960" s="468"/>
      <c r="AD1960" s="468"/>
      <c r="AE1960" s="468"/>
      <c r="AF1960" s="468"/>
      <c r="AG1960" s="468"/>
      <c r="AH1960" s="468"/>
      <c r="AI1960" s="468"/>
    </row>
    <row r="1961">
      <c r="A1961" s="23">
        <v>1958.0</v>
      </c>
      <c r="B1961" s="440">
        <v>46170.0</v>
      </c>
      <c r="C1961" s="26">
        <v>172.0</v>
      </c>
      <c r="D1961" s="507" t="s">
        <v>109</v>
      </c>
      <c r="E1961" s="507" t="s">
        <v>94</v>
      </c>
      <c r="F1961" s="532" t="s">
        <v>369</v>
      </c>
      <c r="G1961" s="28" t="s">
        <v>369</v>
      </c>
      <c r="H1961" s="28" t="s">
        <v>43</v>
      </c>
      <c r="I1961" s="430" t="s">
        <v>3394</v>
      </c>
      <c r="J1961" s="449" t="s">
        <v>3393</v>
      </c>
      <c r="K1961" s="491">
        <v>46192.0</v>
      </c>
      <c r="L1961" s="28" t="s">
        <v>76</v>
      </c>
      <c r="M1961" s="43"/>
      <c r="N1961" s="33" t="s">
        <v>277</v>
      </c>
      <c r="O1961" s="537" t="s">
        <v>3396</v>
      </c>
      <c r="P1961" s="49"/>
      <c r="Q1961" s="470"/>
      <c r="R1961" s="470"/>
      <c r="S1961" s="470"/>
      <c r="T1961" s="470"/>
      <c r="U1961" s="470"/>
      <c r="V1961" s="470"/>
      <c r="W1961" s="470"/>
      <c r="X1961" s="470"/>
      <c r="Y1961" s="470"/>
      <c r="Z1961" s="470"/>
      <c r="AA1961" s="470"/>
      <c r="AB1961" s="470"/>
      <c r="AC1961" s="470"/>
      <c r="AD1961" s="470"/>
      <c r="AE1961" s="470"/>
      <c r="AF1961" s="470"/>
      <c r="AG1961" s="470"/>
      <c r="AH1961" s="470"/>
      <c r="AI1961" s="470"/>
    </row>
    <row r="1962">
      <c r="A1962" s="23">
        <v>1959.0</v>
      </c>
      <c r="B1962" s="440">
        <v>46170.0</v>
      </c>
      <c r="C1962" s="26">
        <v>172.0</v>
      </c>
      <c r="D1962" s="507" t="s">
        <v>109</v>
      </c>
      <c r="E1962" s="507" t="s">
        <v>94</v>
      </c>
      <c r="F1962" s="532" t="s">
        <v>369</v>
      </c>
      <c r="G1962" s="28" t="s">
        <v>369</v>
      </c>
      <c r="H1962" s="28" t="s">
        <v>43</v>
      </c>
      <c r="I1962" s="430" t="s">
        <v>3395</v>
      </c>
      <c r="J1962" s="449" t="s">
        <v>3393</v>
      </c>
      <c r="K1962" s="491">
        <v>46192.0</v>
      </c>
      <c r="L1962" s="28" t="s">
        <v>76</v>
      </c>
      <c r="M1962" s="43"/>
      <c r="N1962" s="33" t="s">
        <v>277</v>
      </c>
      <c r="O1962" s="537" t="s">
        <v>3396</v>
      </c>
      <c r="P1962" s="49"/>
      <c r="Q1962" s="470"/>
      <c r="R1962" s="470"/>
      <c r="S1962" s="470"/>
      <c r="T1962" s="470"/>
      <c r="U1962" s="470"/>
      <c r="V1962" s="470"/>
      <c r="W1962" s="470"/>
      <c r="X1962" s="470"/>
      <c r="Y1962" s="470"/>
      <c r="Z1962" s="470"/>
      <c r="AA1962" s="470"/>
      <c r="AB1962" s="470"/>
      <c r="AC1962" s="470"/>
      <c r="AD1962" s="470"/>
      <c r="AE1962" s="470"/>
      <c r="AF1962" s="470"/>
      <c r="AG1962" s="470"/>
      <c r="AH1962" s="470"/>
      <c r="AI1962" s="470"/>
    </row>
    <row r="1963">
      <c r="A1963" s="23">
        <v>1960.0</v>
      </c>
      <c r="B1963" s="440">
        <v>46168.0</v>
      </c>
      <c r="C1963" s="26">
        <v>173.0</v>
      </c>
      <c r="D1963" s="507" t="s">
        <v>45</v>
      </c>
      <c r="E1963" s="28" t="s">
        <v>40</v>
      </c>
      <c r="F1963" s="28" t="s">
        <v>384</v>
      </c>
      <c r="G1963" s="28" t="s">
        <v>1360</v>
      </c>
      <c r="H1963" s="28" t="s">
        <v>233</v>
      </c>
      <c r="I1963" s="424" t="s">
        <v>3397</v>
      </c>
      <c r="J1963" s="36" t="s">
        <v>1362</v>
      </c>
      <c r="K1963" s="129">
        <v>46193.0</v>
      </c>
      <c r="L1963" s="28" t="s">
        <v>50</v>
      </c>
      <c r="M1963" s="43"/>
      <c r="N1963" s="33" t="s">
        <v>214</v>
      </c>
      <c r="O1963" s="36" t="s">
        <v>1733</v>
      </c>
      <c r="P1963" s="49"/>
      <c r="Q1963" s="470"/>
      <c r="R1963" s="470"/>
      <c r="S1963" s="470"/>
      <c r="T1963" s="470"/>
      <c r="U1963" s="470"/>
      <c r="V1963" s="470"/>
      <c r="W1963" s="470"/>
      <c r="X1963" s="470"/>
      <c r="Y1963" s="470"/>
      <c r="Z1963" s="470"/>
      <c r="AA1963" s="470"/>
      <c r="AB1963" s="470"/>
      <c r="AC1963" s="470"/>
      <c r="AD1963" s="470"/>
      <c r="AE1963" s="470"/>
      <c r="AF1963" s="470"/>
      <c r="AG1963" s="470"/>
      <c r="AH1963" s="470"/>
      <c r="AI1963" s="470"/>
    </row>
    <row r="1964">
      <c r="A1964" s="23">
        <v>1961.0</v>
      </c>
      <c r="B1964" s="440">
        <v>46168.0</v>
      </c>
      <c r="C1964" s="26">
        <v>173.0</v>
      </c>
      <c r="D1964" s="507" t="s">
        <v>45</v>
      </c>
      <c r="E1964" s="28" t="s">
        <v>40</v>
      </c>
      <c r="F1964" s="28" t="s">
        <v>384</v>
      </c>
      <c r="G1964" s="28" t="s">
        <v>1360</v>
      </c>
      <c r="H1964" s="28" t="s">
        <v>233</v>
      </c>
      <c r="I1964" s="503" t="s">
        <v>3398</v>
      </c>
      <c r="J1964" s="36" t="s">
        <v>1362</v>
      </c>
      <c r="K1964" s="129">
        <v>46193.0</v>
      </c>
      <c r="L1964" s="28" t="s">
        <v>50</v>
      </c>
      <c r="M1964" s="43"/>
      <c r="N1964" s="33" t="s">
        <v>214</v>
      </c>
      <c r="O1964" s="36" t="s">
        <v>1733</v>
      </c>
      <c r="P1964" s="49"/>
      <c r="Q1964" s="470"/>
      <c r="R1964" s="470"/>
      <c r="S1964" s="470"/>
      <c r="T1964" s="470"/>
      <c r="U1964" s="470"/>
      <c r="V1964" s="470"/>
      <c r="W1964" s="470"/>
      <c r="X1964" s="470"/>
      <c r="Y1964" s="470"/>
      <c r="Z1964" s="470"/>
      <c r="AA1964" s="470"/>
      <c r="AB1964" s="470"/>
      <c r="AC1964" s="470"/>
      <c r="AD1964" s="470"/>
      <c r="AE1964" s="470"/>
      <c r="AF1964" s="470"/>
      <c r="AG1964" s="470"/>
      <c r="AH1964" s="470"/>
      <c r="AI1964" s="470"/>
    </row>
    <row r="1965">
      <c r="A1965" s="59">
        <v>1962.0</v>
      </c>
      <c r="B1965" s="440">
        <v>46168.0</v>
      </c>
      <c r="C1965" s="26">
        <v>173.0</v>
      </c>
      <c r="D1965" s="507" t="s">
        <v>45</v>
      </c>
      <c r="E1965" s="28" t="s">
        <v>40</v>
      </c>
      <c r="F1965" s="28" t="s">
        <v>384</v>
      </c>
      <c r="G1965" s="28" t="s">
        <v>1360</v>
      </c>
      <c r="H1965" s="28" t="s">
        <v>75</v>
      </c>
      <c r="I1965" s="424" t="s">
        <v>3399</v>
      </c>
      <c r="J1965" s="36" t="s">
        <v>3400</v>
      </c>
      <c r="K1965" s="129">
        <v>46193.0</v>
      </c>
      <c r="L1965" s="28" t="s">
        <v>50</v>
      </c>
      <c r="M1965" s="43"/>
      <c r="N1965" s="33" t="s">
        <v>214</v>
      </c>
      <c r="O1965" s="36" t="s">
        <v>1733</v>
      </c>
      <c r="P1965" s="49"/>
      <c r="Q1965" s="470"/>
      <c r="R1965" s="470"/>
      <c r="S1965" s="470"/>
      <c r="T1965" s="470"/>
      <c r="U1965" s="470"/>
      <c r="V1965" s="470"/>
      <c r="W1965" s="470"/>
      <c r="X1965" s="470"/>
      <c r="Y1965" s="470"/>
      <c r="Z1965" s="470"/>
      <c r="AA1965" s="470"/>
      <c r="AB1965" s="470"/>
      <c r="AC1965" s="470"/>
      <c r="AD1965" s="470"/>
      <c r="AE1965" s="470"/>
      <c r="AF1965" s="470"/>
      <c r="AG1965" s="470"/>
      <c r="AH1965" s="470"/>
      <c r="AI1965" s="470"/>
    </row>
    <row r="1966">
      <c r="A1966" s="23">
        <v>1963.0</v>
      </c>
      <c r="B1966" s="440">
        <v>46168.0</v>
      </c>
      <c r="C1966" s="26">
        <v>173.0</v>
      </c>
      <c r="D1966" s="507" t="s">
        <v>45</v>
      </c>
      <c r="E1966" s="28" t="s">
        <v>40</v>
      </c>
      <c r="F1966" s="28" t="s">
        <v>384</v>
      </c>
      <c r="G1966" s="28" t="s">
        <v>1360</v>
      </c>
      <c r="H1966" s="28" t="s">
        <v>43</v>
      </c>
      <c r="I1966" s="450" t="s">
        <v>3401</v>
      </c>
      <c r="J1966" s="36" t="s">
        <v>3402</v>
      </c>
      <c r="K1966" s="129">
        <v>46193.0</v>
      </c>
      <c r="L1966" s="28" t="s">
        <v>50</v>
      </c>
      <c r="M1966" s="43"/>
      <c r="N1966" s="33" t="s">
        <v>214</v>
      </c>
      <c r="O1966" s="36" t="s">
        <v>1733</v>
      </c>
      <c r="P1966" s="49"/>
      <c r="Q1966" s="470"/>
      <c r="R1966" s="470"/>
      <c r="S1966" s="470"/>
      <c r="T1966" s="470"/>
      <c r="U1966" s="470"/>
      <c r="V1966" s="470"/>
      <c r="W1966" s="470"/>
      <c r="X1966" s="470"/>
      <c r="Y1966" s="470"/>
      <c r="Z1966" s="470"/>
      <c r="AA1966" s="470"/>
      <c r="AB1966" s="470"/>
      <c r="AC1966" s="470"/>
      <c r="AD1966" s="470"/>
      <c r="AE1966" s="470"/>
      <c r="AF1966" s="470"/>
      <c r="AG1966" s="470"/>
      <c r="AH1966" s="470"/>
      <c r="AI1966" s="470"/>
    </row>
    <row r="1967">
      <c r="A1967" s="23">
        <v>1964.0</v>
      </c>
      <c r="B1967" s="440">
        <v>46168.0</v>
      </c>
      <c r="C1967" s="26">
        <v>173.0</v>
      </c>
      <c r="D1967" s="507" t="s">
        <v>45</v>
      </c>
      <c r="E1967" s="28" t="s">
        <v>40</v>
      </c>
      <c r="F1967" s="28" t="s">
        <v>384</v>
      </c>
      <c r="G1967" s="28" t="s">
        <v>1360</v>
      </c>
      <c r="H1967" s="28" t="s">
        <v>87</v>
      </c>
      <c r="I1967" s="424" t="s">
        <v>3403</v>
      </c>
      <c r="J1967" s="104" t="s">
        <v>3404</v>
      </c>
      <c r="K1967" s="129">
        <v>46193.0</v>
      </c>
      <c r="L1967" s="28" t="s">
        <v>50</v>
      </c>
      <c r="M1967" s="43"/>
      <c r="N1967" s="33" t="s">
        <v>214</v>
      </c>
      <c r="O1967" s="36" t="s">
        <v>1733</v>
      </c>
      <c r="P1967" s="49"/>
      <c r="Q1967" s="470"/>
      <c r="R1967" s="470"/>
      <c r="S1967" s="470"/>
      <c r="T1967" s="470"/>
      <c r="U1967" s="470"/>
      <c r="V1967" s="470"/>
      <c r="W1967" s="470"/>
      <c r="X1967" s="470"/>
      <c r="Y1967" s="470"/>
      <c r="Z1967" s="470"/>
      <c r="AA1967" s="470"/>
      <c r="AB1967" s="470"/>
      <c r="AC1967" s="470"/>
      <c r="AD1967" s="470"/>
      <c r="AE1967" s="470"/>
      <c r="AF1967" s="470"/>
      <c r="AG1967" s="470"/>
      <c r="AH1967" s="470"/>
      <c r="AI1967" s="470"/>
    </row>
    <row r="1968">
      <c r="A1968" s="23">
        <v>1965.0</v>
      </c>
      <c r="B1968" s="440">
        <v>46168.0</v>
      </c>
      <c r="C1968" s="26">
        <v>173.0</v>
      </c>
      <c r="D1968" s="507" t="s">
        <v>45</v>
      </c>
      <c r="E1968" s="28" t="s">
        <v>40</v>
      </c>
      <c r="F1968" s="28" t="s">
        <v>384</v>
      </c>
      <c r="G1968" s="28" t="s">
        <v>1360</v>
      </c>
      <c r="H1968" s="28" t="s">
        <v>43</v>
      </c>
      <c r="I1968" s="450" t="s">
        <v>3405</v>
      </c>
      <c r="J1968" s="36" t="s">
        <v>878</v>
      </c>
      <c r="K1968" s="129">
        <v>46193.0</v>
      </c>
      <c r="L1968" s="28" t="s">
        <v>50</v>
      </c>
      <c r="M1968" s="43"/>
      <c r="N1968" s="33" t="s">
        <v>214</v>
      </c>
      <c r="O1968" s="36" t="s">
        <v>1733</v>
      </c>
      <c r="P1968" s="49"/>
      <c r="Q1968" s="470"/>
      <c r="R1968" s="470"/>
      <c r="S1968" s="470"/>
      <c r="T1968" s="470"/>
      <c r="U1968" s="470"/>
      <c r="V1968" s="470"/>
      <c r="W1968" s="470"/>
      <c r="X1968" s="470"/>
      <c r="Y1968" s="470"/>
      <c r="Z1968" s="470"/>
      <c r="AA1968" s="470"/>
      <c r="AB1968" s="470"/>
      <c r="AC1968" s="470"/>
      <c r="AD1968" s="470"/>
      <c r="AE1968" s="470"/>
      <c r="AF1968" s="470"/>
      <c r="AG1968" s="470"/>
      <c r="AH1968" s="470"/>
      <c r="AI1968" s="470"/>
    </row>
    <row r="1969">
      <c r="A1969" s="23">
        <v>1966.0</v>
      </c>
      <c r="B1969" s="440">
        <v>46168.0</v>
      </c>
      <c r="C1969" s="26">
        <v>173.0</v>
      </c>
      <c r="D1969" s="507" t="s">
        <v>45</v>
      </c>
      <c r="E1969" s="28" t="s">
        <v>40</v>
      </c>
      <c r="F1969" s="28" t="s">
        <v>384</v>
      </c>
      <c r="G1969" s="28" t="s">
        <v>1360</v>
      </c>
      <c r="H1969" s="28" t="s">
        <v>43</v>
      </c>
      <c r="I1969" s="450" t="s">
        <v>3406</v>
      </c>
      <c r="J1969" s="36" t="s">
        <v>3407</v>
      </c>
      <c r="K1969" s="129">
        <v>46193.0</v>
      </c>
      <c r="L1969" s="28" t="s">
        <v>50</v>
      </c>
      <c r="M1969" s="43"/>
      <c r="N1969" s="33" t="s">
        <v>214</v>
      </c>
      <c r="O1969" s="36" t="s">
        <v>1733</v>
      </c>
      <c r="P1969" s="49"/>
      <c r="Q1969" s="470"/>
      <c r="R1969" s="470"/>
      <c r="S1969" s="470"/>
      <c r="T1969" s="470"/>
      <c r="U1969" s="470"/>
      <c r="V1969" s="470"/>
      <c r="W1969" s="470"/>
      <c r="X1969" s="470"/>
      <c r="Y1969" s="470"/>
      <c r="Z1969" s="470"/>
      <c r="AA1969" s="470"/>
      <c r="AB1969" s="470"/>
      <c r="AC1969" s="470"/>
      <c r="AD1969" s="470"/>
      <c r="AE1969" s="470"/>
      <c r="AF1969" s="470"/>
      <c r="AG1969" s="470"/>
      <c r="AH1969" s="470"/>
      <c r="AI1969" s="470"/>
    </row>
    <row r="1970">
      <c r="A1970" s="59">
        <v>1967.0</v>
      </c>
      <c r="B1970" s="440">
        <v>46168.0</v>
      </c>
      <c r="C1970" s="26">
        <v>173.0</v>
      </c>
      <c r="D1970" s="507" t="s">
        <v>45</v>
      </c>
      <c r="E1970" s="28" t="s">
        <v>40</v>
      </c>
      <c r="F1970" s="28" t="s">
        <v>384</v>
      </c>
      <c r="G1970" s="28" t="s">
        <v>1360</v>
      </c>
      <c r="H1970" s="28" t="s">
        <v>194</v>
      </c>
      <c r="I1970" s="424" t="s">
        <v>3408</v>
      </c>
      <c r="J1970" s="36" t="s">
        <v>3409</v>
      </c>
      <c r="K1970" s="129">
        <v>46193.0</v>
      </c>
      <c r="L1970" s="28" t="s">
        <v>50</v>
      </c>
      <c r="M1970" s="43"/>
      <c r="N1970" s="33" t="s">
        <v>214</v>
      </c>
      <c r="O1970" s="36" t="s">
        <v>1733</v>
      </c>
      <c r="P1970" s="49"/>
      <c r="Q1970" s="470"/>
      <c r="R1970" s="470"/>
      <c r="S1970" s="470"/>
      <c r="T1970" s="470"/>
      <c r="U1970" s="470"/>
      <c r="V1970" s="470"/>
      <c r="W1970" s="470"/>
      <c r="X1970" s="470"/>
      <c r="Y1970" s="470"/>
      <c r="Z1970" s="470"/>
      <c r="AA1970" s="470"/>
      <c r="AB1970" s="470"/>
      <c r="AC1970" s="470"/>
      <c r="AD1970" s="470"/>
      <c r="AE1970" s="470"/>
      <c r="AF1970" s="470"/>
      <c r="AG1970" s="470"/>
      <c r="AH1970" s="470"/>
      <c r="AI1970" s="470"/>
    </row>
    <row r="1971">
      <c r="A1971" s="23">
        <v>1968.0</v>
      </c>
      <c r="B1971" s="440">
        <v>46168.0</v>
      </c>
      <c r="C1971" s="26">
        <v>173.0</v>
      </c>
      <c r="D1971" s="507" t="s">
        <v>45</v>
      </c>
      <c r="E1971" s="28" t="s">
        <v>40</v>
      </c>
      <c r="F1971" s="28" t="s">
        <v>384</v>
      </c>
      <c r="G1971" s="28" t="s">
        <v>1360</v>
      </c>
      <c r="H1971" s="28" t="s">
        <v>98</v>
      </c>
      <c r="I1971" s="424" t="s">
        <v>3410</v>
      </c>
      <c r="J1971" s="36" t="s">
        <v>1486</v>
      </c>
      <c r="K1971" s="129">
        <v>46193.0</v>
      </c>
      <c r="L1971" s="28" t="s">
        <v>50</v>
      </c>
      <c r="M1971" s="43"/>
      <c r="N1971" s="33" t="s">
        <v>214</v>
      </c>
      <c r="O1971" s="36" t="s">
        <v>1733</v>
      </c>
      <c r="P1971" s="49"/>
      <c r="Q1971" s="470"/>
      <c r="R1971" s="470"/>
      <c r="S1971" s="470"/>
      <c r="T1971" s="470"/>
      <c r="U1971" s="470"/>
      <c r="V1971" s="470"/>
      <c r="W1971" s="470"/>
      <c r="X1971" s="470"/>
      <c r="Y1971" s="470"/>
      <c r="Z1971" s="470"/>
      <c r="AA1971" s="470"/>
      <c r="AB1971" s="470"/>
      <c r="AC1971" s="470"/>
      <c r="AD1971" s="470"/>
      <c r="AE1971" s="470"/>
      <c r="AF1971" s="470"/>
      <c r="AG1971" s="470"/>
      <c r="AH1971" s="470"/>
      <c r="AI1971" s="470"/>
    </row>
    <row r="1972">
      <c r="A1972" s="23">
        <v>1969.0</v>
      </c>
      <c r="B1972" s="440">
        <v>46168.0</v>
      </c>
      <c r="C1972" s="26">
        <v>173.0</v>
      </c>
      <c r="D1972" s="507" t="s">
        <v>45</v>
      </c>
      <c r="E1972" s="28" t="s">
        <v>40</v>
      </c>
      <c r="F1972" s="28" t="s">
        <v>384</v>
      </c>
      <c r="G1972" s="28" t="s">
        <v>1360</v>
      </c>
      <c r="H1972" s="28" t="s">
        <v>98</v>
      </c>
      <c r="I1972" s="424" t="s">
        <v>3411</v>
      </c>
      <c r="J1972" s="36" t="s">
        <v>3412</v>
      </c>
      <c r="K1972" s="129">
        <v>46193.0</v>
      </c>
      <c r="L1972" s="28" t="s">
        <v>50</v>
      </c>
      <c r="M1972" s="43"/>
      <c r="N1972" s="33" t="s">
        <v>214</v>
      </c>
      <c r="O1972" s="36" t="s">
        <v>1733</v>
      </c>
      <c r="P1972" s="49"/>
      <c r="Q1972" s="470"/>
      <c r="R1972" s="470"/>
      <c r="S1972" s="470"/>
      <c r="T1972" s="470"/>
      <c r="U1972" s="470"/>
      <c r="V1972" s="470"/>
      <c r="W1972" s="470"/>
      <c r="X1972" s="470"/>
      <c r="Y1972" s="470"/>
      <c r="Z1972" s="470"/>
      <c r="AA1972" s="470"/>
      <c r="AB1972" s="470"/>
      <c r="AC1972" s="470"/>
      <c r="AD1972" s="470"/>
      <c r="AE1972" s="470"/>
      <c r="AF1972" s="470"/>
      <c r="AG1972" s="470"/>
      <c r="AH1972" s="470"/>
      <c r="AI1972" s="470"/>
    </row>
    <row r="1973">
      <c r="A1973" s="23">
        <v>1970.0</v>
      </c>
      <c r="B1973" s="440">
        <v>46168.0</v>
      </c>
      <c r="C1973" s="26">
        <v>173.0</v>
      </c>
      <c r="D1973" s="507" t="s">
        <v>45</v>
      </c>
      <c r="E1973" s="28" t="s">
        <v>40</v>
      </c>
      <c r="F1973" s="28" t="s">
        <v>384</v>
      </c>
      <c r="G1973" s="28" t="s">
        <v>1360</v>
      </c>
      <c r="H1973" s="28" t="s">
        <v>75</v>
      </c>
      <c r="I1973" s="424" t="s">
        <v>3413</v>
      </c>
      <c r="J1973" s="36" t="s">
        <v>3414</v>
      </c>
      <c r="K1973" s="129">
        <v>46193.0</v>
      </c>
      <c r="L1973" s="28" t="s">
        <v>50</v>
      </c>
      <c r="M1973" s="43"/>
      <c r="N1973" s="33" t="s">
        <v>214</v>
      </c>
      <c r="O1973" s="36" t="s">
        <v>1733</v>
      </c>
      <c r="P1973" s="49"/>
      <c r="Q1973" s="470"/>
      <c r="R1973" s="470"/>
      <c r="S1973" s="470"/>
      <c r="T1973" s="470"/>
      <c r="U1973" s="470"/>
      <c r="V1973" s="470"/>
      <c r="W1973" s="470"/>
      <c r="X1973" s="470"/>
      <c r="Y1973" s="470"/>
      <c r="Z1973" s="470"/>
      <c r="AA1973" s="470"/>
      <c r="AB1973" s="470"/>
      <c r="AC1973" s="470"/>
      <c r="AD1973" s="470"/>
      <c r="AE1973" s="470"/>
      <c r="AF1973" s="470"/>
      <c r="AG1973" s="470"/>
      <c r="AH1973" s="470"/>
      <c r="AI1973" s="470"/>
    </row>
    <row r="1974">
      <c r="A1974" s="23">
        <v>1971.0</v>
      </c>
      <c r="B1974" s="440">
        <v>46168.0</v>
      </c>
      <c r="C1974" s="26">
        <v>173.0</v>
      </c>
      <c r="D1974" s="507" t="s">
        <v>45</v>
      </c>
      <c r="E1974" s="28" t="s">
        <v>40</v>
      </c>
      <c r="F1974" s="28" t="s">
        <v>384</v>
      </c>
      <c r="G1974" s="28" t="s">
        <v>1360</v>
      </c>
      <c r="H1974" s="28" t="s">
        <v>75</v>
      </c>
      <c r="I1974" s="424" t="s">
        <v>3415</v>
      </c>
      <c r="J1974" s="36" t="s">
        <v>3414</v>
      </c>
      <c r="K1974" s="129">
        <v>46193.0</v>
      </c>
      <c r="L1974" s="28" t="s">
        <v>50</v>
      </c>
      <c r="M1974" s="43"/>
      <c r="N1974" s="33" t="s">
        <v>214</v>
      </c>
      <c r="O1974" s="36" t="s">
        <v>1733</v>
      </c>
      <c r="P1974" s="49"/>
      <c r="Q1974" s="470"/>
      <c r="R1974" s="470"/>
      <c r="S1974" s="470"/>
      <c r="T1974" s="470"/>
      <c r="U1974" s="470"/>
      <c r="V1974" s="470"/>
      <c r="W1974" s="470"/>
      <c r="X1974" s="470"/>
      <c r="Y1974" s="470"/>
      <c r="Z1974" s="470"/>
      <c r="AA1974" s="470"/>
      <c r="AB1974" s="470"/>
      <c r="AC1974" s="470"/>
      <c r="AD1974" s="470"/>
      <c r="AE1974" s="470"/>
      <c r="AF1974" s="470"/>
      <c r="AG1974" s="470"/>
      <c r="AH1974" s="470"/>
      <c r="AI1974" s="470"/>
    </row>
    <row r="1975">
      <c r="A1975" s="59">
        <v>1972.0</v>
      </c>
      <c r="B1975" s="440">
        <v>46168.0</v>
      </c>
      <c r="C1975" s="26">
        <v>173.0</v>
      </c>
      <c r="D1975" s="507" t="s">
        <v>45</v>
      </c>
      <c r="E1975" s="28" t="s">
        <v>40</v>
      </c>
      <c r="F1975" s="28" t="s">
        <v>384</v>
      </c>
      <c r="G1975" s="28" t="s">
        <v>1360</v>
      </c>
      <c r="H1975" s="28" t="s">
        <v>75</v>
      </c>
      <c r="I1975" s="424" t="s">
        <v>3416</v>
      </c>
      <c r="J1975" s="36" t="s">
        <v>3417</v>
      </c>
      <c r="K1975" s="129">
        <v>46193.0</v>
      </c>
      <c r="L1975" s="28" t="s">
        <v>50</v>
      </c>
      <c r="M1975" s="43"/>
      <c r="N1975" s="33" t="s">
        <v>214</v>
      </c>
      <c r="O1975" s="36" t="s">
        <v>1733</v>
      </c>
      <c r="P1975" s="49"/>
      <c r="Q1975" s="470"/>
      <c r="R1975" s="470"/>
      <c r="S1975" s="470"/>
      <c r="T1975" s="470"/>
      <c r="U1975" s="470"/>
      <c r="V1975" s="470"/>
      <c r="W1975" s="470"/>
      <c r="X1975" s="470"/>
      <c r="Y1975" s="470"/>
      <c r="Z1975" s="470"/>
      <c r="AA1975" s="470"/>
      <c r="AB1975" s="470"/>
      <c r="AC1975" s="470"/>
      <c r="AD1975" s="470"/>
      <c r="AE1975" s="470"/>
      <c r="AF1975" s="470"/>
      <c r="AG1975" s="470"/>
      <c r="AH1975" s="470"/>
      <c r="AI1975" s="470"/>
    </row>
    <row r="1976">
      <c r="A1976" s="23">
        <v>1973.0</v>
      </c>
      <c r="B1976" s="440">
        <v>46168.0</v>
      </c>
      <c r="C1976" s="26">
        <v>173.0</v>
      </c>
      <c r="D1976" s="507" t="s">
        <v>45</v>
      </c>
      <c r="E1976" s="28" t="s">
        <v>40</v>
      </c>
      <c r="F1976" s="28" t="s">
        <v>384</v>
      </c>
      <c r="G1976" s="28" t="s">
        <v>1360</v>
      </c>
      <c r="H1976" s="28" t="s">
        <v>75</v>
      </c>
      <c r="I1976" s="424" t="s">
        <v>3418</v>
      </c>
      <c r="J1976" s="36" t="s">
        <v>3419</v>
      </c>
      <c r="K1976" s="129">
        <v>46193.0</v>
      </c>
      <c r="L1976" s="28" t="s">
        <v>50</v>
      </c>
      <c r="M1976" s="43"/>
      <c r="N1976" s="33" t="s">
        <v>214</v>
      </c>
      <c r="O1976" s="36" t="s">
        <v>1733</v>
      </c>
      <c r="P1976" s="49"/>
      <c r="Q1976" s="470"/>
      <c r="R1976" s="470"/>
      <c r="S1976" s="470"/>
      <c r="T1976" s="470"/>
      <c r="U1976" s="470"/>
      <c r="V1976" s="470"/>
      <c r="W1976" s="470"/>
      <c r="X1976" s="470"/>
      <c r="Y1976" s="470"/>
      <c r="Z1976" s="470"/>
      <c r="AA1976" s="470"/>
      <c r="AB1976" s="470"/>
      <c r="AC1976" s="470"/>
      <c r="AD1976" s="470"/>
      <c r="AE1976" s="470"/>
      <c r="AF1976" s="470"/>
      <c r="AG1976" s="470"/>
      <c r="AH1976" s="470"/>
      <c r="AI1976" s="470"/>
    </row>
    <row r="1977">
      <c r="A1977" s="23">
        <v>1974.0</v>
      </c>
      <c r="B1977" s="440">
        <v>46168.0</v>
      </c>
      <c r="C1977" s="26">
        <v>173.0</v>
      </c>
      <c r="D1977" s="507" t="s">
        <v>45</v>
      </c>
      <c r="E1977" s="28" t="s">
        <v>40</v>
      </c>
      <c r="F1977" s="28" t="s">
        <v>384</v>
      </c>
      <c r="G1977" s="28" t="s">
        <v>1360</v>
      </c>
      <c r="H1977" s="28" t="s">
        <v>75</v>
      </c>
      <c r="I1977" s="505" t="s">
        <v>3420</v>
      </c>
      <c r="J1977" s="493" t="s">
        <v>3419</v>
      </c>
      <c r="K1977" s="129">
        <v>46193.0</v>
      </c>
      <c r="L1977" s="28" t="s">
        <v>50</v>
      </c>
      <c r="M1977" s="226"/>
      <c r="N1977" s="33" t="s">
        <v>214</v>
      </c>
      <c r="O1977" s="36" t="s">
        <v>1733</v>
      </c>
      <c r="P1977" s="340"/>
      <c r="Q1977" s="468"/>
      <c r="R1977" s="468"/>
      <c r="S1977" s="468"/>
      <c r="T1977" s="468"/>
      <c r="U1977" s="468"/>
      <c r="V1977" s="468"/>
      <c r="W1977" s="468"/>
      <c r="X1977" s="468"/>
      <c r="Y1977" s="468"/>
      <c r="Z1977" s="468"/>
      <c r="AA1977" s="468"/>
      <c r="AB1977" s="468"/>
      <c r="AC1977" s="468"/>
      <c r="AD1977" s="468"/>
      <c r="AE1977" s="468"/>
      <c r="AF1977" s="468"/>
      <c r="AG1977" s="468"/>
      <c r="AH1977" s="468"/>
      <c r="AI1977" s="468"/>
    </row>
    <row r="1978">
      <c r="A1978" s="23">
        <v>1975.0</v>
      </c>
      <c r="B1978" s="440">
        <v>46168.0</v>
      </c>
      <c r="C1978" s="26">
        <v>174.0</v>
      </c>
      <c r="D1978" s="507" t="s">
        <v>111</v>
      </c>
      <c r="E1978" s="28" t="s">
        <v>40</v>
      </c>
      <c r="F1978" s="28" t="s">
        <v>384</v>
      </c>
      <c r="G1978" s="28" t="s">
        <v>1360</v>
      </c>
      <c r="H1978" s="28" t="s">
        <v>87</v>
      </c>
      <c r="I1978" s="500" t="s">
        <v>3421</v>
      </c>
      <c r="J1978" s="36" t="s">
        <v>1382</v>
      </c>
      <c r="K1978" s="129">
        <v>46198.0</v>
      </c>
      <c r="L1978" s="28" t="s">
        <v>76</v>
      </c>
      <c r="M1978" s="226"/>
      <c r="N1978" s="33" t="s">
        <v>214</v>
      </c>
      <c r="O1978" s="36" t="s">
        <v>3422</v>
      </c>
      <c r="P1978" s="340"/>
      <c r="Q1978" s="468"/>
      <c r="R1978" s="468"/>
      <c r="S1978" s="468"/>
      <c r="T1978" s="468"/>
      <c r="U1978" s="468"/>
      <c r="V1978" s="468"/>
      <c r="W1978" s="468"/>
      <c r="X1978" s="468"/>
      <c r="Y1978" s="468"/>
      <c r="Z1978" s="468"/>
      <c r="AA1978" s="468"/>
      <c r="AB1978" s="468"/>
      <c r="AC1978" s="468"/>
      <c r="AD1978" s="468"/>
      <c r="AE1978" s="468"/>
      <c r="AF1978" s="468"/>
      <c r="AG1978" s="468"/>
      <c r="AH1978" s="468"/>
      <c r="AI1978" s="468"/>
    </row>
    <row r="1979">
      <c r="A1979" s="23">
        <v>1976.0</v>
      </c>
      <c r="B1979" s="440">
        <v>46168.0</v>
      </c>
      <c r="C1979" s="26">
        <v>174.0</v>
      </c>
      <c r="D1979" s="507" t="s">
        <v>111</v>
      </c>
      <c r="E1979" s="28" t="s">
        <v>40</v>
      </c>
      <c r="F1979" s="28" t="s">
        <v>384</v>
      </c>
      <c r="G1979" s="28" t="s">
        <v>1360</v>
      </c>
      <c r="H1979" s="28" t="s">
        <v>87</v>
      </c>
      <c r="I1979" s="505" t="s">
        <v>1383</v>
      </c>
      <c r="J1979" s="36" t="s">
        <v>1025</v>
      </c>
      <c r="K1979" s="129">
        <v>46198.0</v>
      </c>
      <c r="L1979" s="28" t="s">
        <v>76</v>
      </c>
      <c r="M1979" s="226"/>
      <c r="N1979" s="33" t="s">
        <v>214</v>
      </c>
      <c r="O1979" s="36" t="s">
        <v>3422</v>
      </c>
      <c r="P1979" s="340"/>
      <c r="Q1979" s="468"/>
      <c r="R1979" s="468"/>
      <c r="S1979" s="468"/>
      <c r="T1979" s="468"/>
      <c r="U1979" s="468"/>
      <c r="V1979" s="468"/>
      <c r="W1979" s="468"/>
      <c r="X1979" s="468"/>
      <c r="Y1979" s="468"/>
      <c r="Z1979" s="468"/>
      <c r="AA1979" s="468"/>
      <c r="AB1979" s="468"/>
      <c r="AC1979" s="468"/>
      <c r="AD1979" s="468"/>
      <c r="AE1979" s="468"/>
      <c r="AF1979" s="468"/>
      <c r="AG1979" s="468"/>
      <c r="AH1979" s="468"/>
      <c r="AI1979" s="468"/>
    </row>
    <row r="1980">
      <c r="A1980" s="59">
        <v>1977.0</v>
      </c>
      <c r="B1980" s="440">
        <v>46168.0</v>
      </c>
      <c r="C1980" s="26">
        <v>174.0</v>
      </c>
      <c r="D1980" s="507" t="s">
        <v>111</v>
      </c>
      <c r="E1980" s="28" t="s">
        <v>40</v>
      </c>
      <c r="F1980" s="28" t="s">
        <v>384</v>
      </c>
      <c r="G1980" s="28" t="s">
        <v>1360</v>
      </c>
      <c r="H1980" s="28" t="s">
        <v>87</v>
      </c>
      <c r="I1980" s="505" t="s">
        <v>1384</v>
      </c>
      <c r="J1980" s="36" t="s">
        <v>2314</v>
      </c>
      <c r="K1980" s="129">
        <v>46198.0</v>
      </c>
      <c r="L1980" s="28" t="s">
        <v>76</v>
      </c>
      <c r="M1980" s="226"/>
      <c r="N1980" s="33" t="s">
        <v>214</v>
      </c>
      <c r="O1980" s="36" t="s">
        <v>3422</v>
      </c>
      <c r="P1980" s="340"/>
      <c r="Q1980" s="468"/>
      <c r="R1980" s="468"/>
      <c r="S1980" s="468"/>
      <c r="T1980" s="468"/>
      <c r="U1980" s="468"/>
      <c r="V1980" s="468"/>
      <c r="W1980" s="468"/>
      <c r="X1980" s="468"/>
      <c r="Y1980" s="468"/>
      <c r="Z1980" s="468"/>
      <c r="AA1980" s="468"/>
      <c r="AB1980" s="468"/>
      <c r="AC1980" s="468"/>
      <c r="AD1980" s="468"/>
      <c r="AE1980" s="468"/>
      <c r="AF1980" s="468"/>
      <c r="AG1980" s="468"/>
      <c r="AH1980" s="468"/>
      <c r="AI1980" s="468"/>
    </row>
    <row r="1981">
      <c r="A1981" s="23">
        <v>1978.0</v>
      </c>
      <c r="B1981" s="440">
        <v>46168.0</v>
      </c>
      <c r="C1981" s="26">
        <v>174.0</v>
      </c>
      <c r="D1981" s="507" t="s">
        <v>111</v>
      </c>
      <c r="E1981" s="28" t="s">
        <v>40</v>
      </c>
      <c r="F1981" s="28" t="s">
        <v>384</v>
      </c>
      <c r="G1981" s="28" t="s">
        <v>1360</v>
      </c>
      <c r="H1981" s="28" t="s">
        <v>81</v>
      </c>
      <c r="I1981" s="505" t="s">
        <v>3423</v>
      </c>
      <c r="J1981" s="423" t="s">
        <v>1249</v>
      </c>
      <c r="K1981" s="129">
        <v>46198.0</v>
      </c>
      <c r="L1981" s="28" t="s">
        <v>76</v>
      </c>
      <c r="M1981" s="226"/>
      <c r="N1981" s="33" t="s">
        <v>214</v>
      </c>
      <c r="O1981" s="36" t="s">
        <v>3422</v>
      </c>
      <c r="P1981" s="340"/>
      <c r="Q1981" s="468"/>
      <c r="R1981" s="468"/>
      <c r="S1981" s="468"/>
      <c r="T1981" s="468"/>
      <c r="U1981" s="468"/>
      <c r="V1981" s="468"/>
      <c r="W1981" s="468"/>
      <c r="X1981" s="468"/>
      <c r="Y1981" s="468"/>
      <c r="Z1981" s="468"/>
      <c r="AA1981" s="468"/>
      <c r="AB1981" s="468"/>
      <c r="AC1981" s="468"/>
      <c r="AD1981" s="468"/>
      <c r="AE1981" s="468"/>
      <c r="AF1981" s="468"/>
      <c r="AG1981" s="468"/>
      <c r="AH1981" s="468"/>
      <c r="AI1981" s="468"/>
    </row>
    <row r="1982">
      <c r="A1982" s="23">
        <v>1979.0</v>
      </c>
      <c r="B1982" s="440">
        <v>46168.0</v>
      </c>
      <c r="C1982" s="26">
        <v>174.0</v>
      </c>
      <c r="D1982" s="507" t="s">
        <v>111</v>
      </c>
      <c r="E1982" s="28" t="s">
        <v>40</v>
      </c>
      <c r="F1982" s="28" t="s">
        <v>384</v>
      </c>
      <c r="G1982" s="28" t="s">
        <v>1360</v>
      </c>
      <c r="H1982" s="28" t="s">
        <v>87</v>
      </c>
      <c r="I1982" s="505" t="s">
        <v>1390</v>
      </c>
      <c r="J1982" s="423" t="s">
        <v>2119</v>
      </c>
      <c r="K1982" s="129">
        <v>46198.0</v>
      </c>
      <c r="L1982" s="28" t="s">
        <v>76</v>
      </c>
      <c r="M1982" s="226"/>
      <c r="N1982" s="33" t="s">
        <v>214</v>
      </c>
      <c r="O1982" s="36" t="s">
        <v>3422</v>
      </c>
      <c r="P1982" s="340"/>
      <c r="Q1982" s="468"/>
      <c r="R1982" s="468"/>
      <c r="S1982" s="468"/>
      <c r="T1982" s="468"/>
      <c r="U1982" s="468"/>
      <c r="V1982" s="468"/>
      <c r="W1982" s="468"/>
      <c r="X1982" s="468"/>
      <c r="Y1982" s="468"/>
      <c r="Z1982" s="468"/>
      <c r="AA1982" s="468"/>
      <c r="AB1982" s="468"/>
      <c r="AC1982" s="468"/>
      <c r="AD1982" s="468"/>
      <c r="AE1982" s="468"/>
      <c r="AF1982" s="468"/>
      <c r="AG1982" s="468"/>
      <c r="AH1982" s="468"/>
      <c r="AI1982" s="468"/>
    </row>
    <row r="1983">
      <c r="A1983" s="23">
        <v>1980.0</v>
      </c>
      <c r="B1983" s="440">
        <v>46168.0</v>
      </c>
      <c r="C1983" s="26">
        <v>174.0</v>
      </c>
      <c r="D1983" s="507" t="s">
        <v>111</v>
      </c>
      <c r="E1983" s="28" t="s">
        <v>40</v>
      </c>
      <c r="F1983" s="28" t="s">
        <v>384</v>
      </c>
      <c r="G1983" s="28" t="s">
        <v>1360</v>
      </c>
      <c r="H1983" s="28" t="s">
        <v>87</v>
      </c>
      <c r="I1983" s="505" t="s">
        <v>1392</v>
      </c>
      <c r="J1983" s="423" t="s">
        <v>3424</v>
      </c>
      <c r="K1983" s="129">
        <v>46198.0</v>
      </c>
      <c r="L1983" s="28" t="s">
        <v>76</v>
      </c>
      <c r="M1983" s="226"/>
      <c r="N1983" s="33" t="s">
        <v>214</v>
      </c>
      <c r="O1983" s="36" t="s">
        <v>3422</v>
      </c>
      <c r="P1983" s="340"/>
      <c r="Q1983" s="468"/>
      <c r="R1983" s="468"/>
      <c r="S1983" s="468"/>
      <c r="T1983" s="468"/>
      <c r="U1983" s="468"/>
      <c r="V1983" s="468"/>
      <c r="W1983" s="468"/>
      <c r="X1983" s="468"/>
      <c r="Y1983" s="468"/>
      <c r="Z1983" s="468"/>
      <c r="AA1983" s="468"/>
      <c r="AB1983" s="468"/>
      <c r="AC1983" s="468"/>
      <c r="AD1983" s="468"/>
      <c r="AE1983" s="468"/>
      <c r="AF1983" s="468"/>
      <c r="AG1983" s="468"/>
      <c r="AH1983" s="468"/>
      <c r="AI1983" s="468"/>
    </row>
    <row r="1984">
      <c r="A1984" s="23">
        <v>1981.0</v>
      </c>
      <c r="B1984" s="440">
        <v>46168.0</v>
      </c>
      <c r="C1984" s="26">
        <v>174.0</v>
      </c>
      <c r="D1984" s="507" t="s">
        <v>111</v>
      </c>
      <c r="E1984" s="28" t="s">
        <v>40</v>
      </c>
      <c r="F1984" s="28" t="s">
        <v>384</v>
      </c>
      <c r="G1984" s="28" t="s">
        <v>1360</v>
      </c>
      <c r="H1984" s="28" t="s">
        <v>81</v>
      </c>
      <c r="I1984" s="505" t="s">
        <v>3425</v>
      </c>
      <c r="J1984" s="423" t="s">
        <v>3426</v>
      </c>
      <c r="K1984" s="129">
        <v>46198.0</v>
      </c>
      <c r="L1984" s="28" t="s">
        <v>76</v>
      </c>
      <c r="M1984" s="226"/>
      <c r="N1984" s="33" t="s">
        <v>214</v>
      </c>
      <c r="O1984" s="36" t="s">
        <v>3422</v>
      </c>
      <c r="P1984" s="340"/>
      <c r="Q1984" s="468"/>
      <c r="R1984" s="468"/>
      <c r="S1984" s="468"/>
      <c r="T1984" s="468"/>
      <c r="U1984" s="468"/>
      <c r="V1984" s="468"/>
      <c r="W1984" s="468"/>
      <c r="X1984" s="468"/>
      <c r="Y1984" s="468"/>
      <c r="Z1984" s="468"/>
      <c r="AA1984" s="468"/>
      <c r="AB1984" s="468"/>
      <c r="AC1984" s="468"/>
      <c r="AD1984" s="468"/>
      <c r="AE1984" s="468"/>
      <c r="AF1984" s="468"/>
      <c r="AG1984" s="468"/>
      <c r="AH1984" s="468"/>
      <c r="AI1984" s="468"/>
    </row>
    <row r="1985">
      <c r="A1985" s="59">
        <v>1982.0</v>
      </c>
      <c r="B1985" s="440">
        <v>46168.0</v>
      </c>
      <c r="C1985" s="26">
        <v>174.0</v>
      </c>
      <c r="D1985" s="507" t="s">
        <v>111</v>
      </c>
      <c r="E1985" s="28" t="s">
        <v>40</v>
      </c>
      <c r="F1985" s="28" t="s">
        <v>384</v>
      </c>
      <c r="G1985" s="28" t="s">
        <v>1360</v>
      </c>
      <c r="H1985" s="28" t="s">
        <v>81</v>
      </c>
      <c r="I1985" s="505" t="s">
        <v>1397</v>
      </c>
      <c r="J1985" s="36" t="s">
        <v>1178</v>
      </c>
      <c r="K1985" s="129">
        <v>46198.0</v>
      </c>
      <c r="L1985" s="28" t="s">
        <v>76</v>
      </c>
      <c r="M1985" s="226"/>
      <c r="N1985" s="33" t="s">
        <v>214</v>
      </c>
      <c r="O1985" s="36" t="s">
        <v>3422</v>
      </c>
      <c r="P1985" s="340"/>
      <c r="Q1985" s="468"/>
      <c r="R1985" s="468"/>
      <c r="S1985" s="468"/>
      <c r="T1985" s="468"/>
      <c r="U1985" s="468"/>
      <c r="V1985" s="468"/>
      <c r="W1985" s="468"/>
      <c r="X1985" s="468"/>
      <c r="Y1985" s="468"/>
      <c r="Z1985" s="468"/>
      <c r="AA1985" s="468"/>
      <c r="AB1985" s="468"/>
      <c r="AC1985" s="468"/>
      <c r="AD1985" s="468"/>
      <c r="AE1985" s="468"/>
      <c r="AF1985" s="468"/>
      <c r="AG1985" s="468"/>
      <c r="AH1985" s="468"/>
      <c r="AI1985" s="468"/>
    </row>
    <row r="1986">
      <c r="A1986" s="23">
        <v>1983.0</v>
      </c>
      <c r="B1986" s="440">
        <v>46168.0</v>
      </c>
      <c r="C1986" s="26">
        <v>174.0</v>
      </c>
      <c r="D1986" s="507" t="s">
        <v>111</v>
      </c>
      <c r="E1986" s="28" t="s">
        <v>40</v>
      </c>
      <c r="F1986" s="28" t="s">
        <v>384</v>
      </c>
      <c r="G1986" s="28" t="s">
        <v>1360</v>
      </c>
      <c r="H1986" s="28" t="s">
        <v>81</v>
      </c>
      <c r="I1986" s="505" t="s">
        <v>1398</v>
      </c>
      <c r="J1986" s="36" t="s">
        <v>3427</v>
      </c>
      <c r="K1986" s="129">
        <v>46198.0</v>
      </c>
      <c r="L1986" s="28" t="s">
        <v>76</v>
      </c>
      <c r="M1986" s="226"/>
      <c r="N1986" s="33" t="s">
        <v>214</v>
      </c>
      <c r="O1986" s="36" t="s">
        <v>3422</v>
      </c>
      <c r="P1986" s="340"/>
      <c r="Q1986" s="468"/>
      <c r="R1986" s="468"/>
      <c r="S1986" s="468"/>
      <c r="T1986" s="468"/>
      <c r="U1986" s="468"/>
      <c r="V1986" s="468"/>
      <c r="W1986" s="468"/>
      <c r="X1986" s="468"/>
      <c r="Y1986" s="468"/>
      <c r="Z1986" s="468"/>
      <c r="AA1986" s="468"/>
      <c r="AB1986" s="468"/>
      <c r="AC1986" s="468"/>
      <c r="AD1986" s="468"/>
      <c r="AE1986" s="468"/>
      <c r="AF1986" s="468"/>
      <c r="AG1986" s="468"/>
      <c r="AH1986" s="468"/>
      <c r="AI1986" s="468"/>
    </row>
    <row r="1987">
      <c r="A1987" s="23">
        <v>1984.0</v>
      </c>
      <c r="B1987" s="440">
        <v>46168.0</v>
      </c>
      <c r="C1987" s="26">
        <v>174.0</v>
      </c>
      <c r="D1987" s="507" t="s">
        <v>111</v>
      </c>
      <c r="E1987" s="28" t="s">
        <v>40</v>
      </c>
      <c r="F1987" s="28" t="s">
        <v>384</v>
      </c>
      <c r="G1987" s="28" t="s">
        <v>1360</v>
      </c>
      <c r="H1987" s="28" t="s">
        <v>81</v>
      </c>
      <c r="I1987" s="505" t="s">
        <v>3428</v>
      </c>
      <c r="J1987" s="36" t="s">
        <v>1399</v>
      </c>
      <c r="K1987" s="129">
        <v>46198.0</v>
      </c>
      <c r="L1987" s="28" t="s">
        <v>76</v>
      </c>
      <c r="M1987" s="226"/>
      <c r="N1987" s="33" t="s">
        <v>214</v>
      </c>
      <c r="O1987" s="36" t="s">
        <v>3422</v>
      </c>
      <c r="P1987" s="340"/>
      <c r="Q1987" s="468"/>
      <c r="R1987" s="468"/>
      <c r="S1987" s="468"/>
      <c r="T1987" s="468"/>
      <c r="U1987" s="468"/>
      <c r="V1987" s="468"/>
      <c r="W1987" s="468"/>
      <c r="X1987" s="468"/>
      <c r="Y1987" s="468"/>
      <c r="Z1987" s="468"/>
      <c r="AA1987" s="468"/>
      <c r="AB1987" s="468"/>
      <c r="AC1987" s="468"/>
      <c r="AD1987" s="468"/>
      <c r="AE1987" s="468"/>
      <c r="AF1987" s="468"/>
      <c r="AG1987" s="468"/>
      <c r="AH1987" s="468"/>
      <c r="AI1987" s="468"/>
    </row>
    <row r="1988">
      <c r="A1988" s="23">
        <v>1985.0</v>
      </c>
      <c r="B1988" s="440">
        <v>46168.0</v>
      </c>
      <c r="C1988" s="26">
        <v>174.0</v>
      </c>
      <c r="D1988" s="507" t="s">
        <v>111</v>
      </c>
      <c r="E1988" s="28" t="s">
        <v>40</v>
      </c>
      <c r="F1988" s="28" t="s">
        <v>384</v>
      </c>
      <c r="G1988" s="28" t="s">
        <v>1360</v>
      </c>
      <c r="H1988" s="28" t="s">
        <v>81</v>
      </c>
      <c r="I1988" s="505" t="s">
        <v>3429</v>
      </c>
      <c r="J1988" s="36" t="s">
        <v>1399</v>
      </c>
      <c r="K1988" s="129">
        <v>46198.0</v>
      </c>
      <c r="L1988" s="28" t="s">
        <v>76</v>
      </c>
      <c r="M1988" s="226"/>
      <c r="N1988" s="33" t="s">
        <v>214</v>
      </c>
      <c r="O1988" s="36" t="s">
        <v>3422</v>
      </c>
      <c r="P1988" s="340"/>
      <c r="Q1988" s="468"/>
      <c r="R1988" s="468"/>
      <c r="S1988" s="468"/>
      <c r="T1988" s="468"/>
      <c r="U1988" s="468"/>
      <c r="V1988" s="468"/>
      <c r="W1988" s="468"/>
      <c r="X1988" s="468"/>
      <c r="Y1988" s="468"/>
      <c r="Z1988" s="468"/>
      <c r="AA1988" s="468"/>
      <c r="AB1988" s="468"/>
      <c r="AC1988" s="468"/>
      <c r="AD1988" s="468"/>
      <c r="AE1988" s="468"/>
      <c r="AF1988" s="468"/>
      <c r="AG1988" s="468"/>
      <c r="AH1988" s="468"/>
      <c r="AI1988" s="468"/>
    </row>
    <row r="1989">
      <c r="A1989" s="23">
        <v>1986.0</v>
      </c>
      <c r="B1989" s="440">
        <v>46168.0</v>
      </c>
      <c r="C1989" s="26">
        <v>174.0</v>
      </c>
      <c r="D1989" s="507" t="s">
        <v>111</v>
      </c>
      <c r="E1989" s="28" t="s">
        <v>40</v>
      </c>
      <c r="F1989" s="28" t="s">
        <v>384</v>
      </c>
      <c r="G1989" s="28" t="s">
        <v>1360</v>
      </c>
      <c r="H1989" s="28" t="s">
        <v>81</v>
      </c>
      <c r="I1989" s="505" t="s">
        <v>3430</v>
      </c>
      <c r="J1989" s="36" t="s">
        <v>1399</v>
      </c>
      <c r="K1989" s="129">
        <v>46198.0</v>
      </c>
      <c r="L1989" s="28" t="s">
        <v>76</v>
      </c>
      <c r="M1989" s="226"/>
      <c r="N1989" s="33" t="s">
        <v>214</v>
      </c>
      <c r="O1989" s="36" t="s">
        <v>3422</v>
      </c>
      <c r="P1989" s="340"/>
      <c r="Q1989" s="468"/>
      <c r="R1989" s="468"/>
      <c r="S1989" s="468"/>
      <c r="T1989" s="468"/>
      <c r="U1989" s="468"/>
      <c r="V1989" s="468"/>
      <c r="W1989" s="468"/>
      <c r="X1989" s="468"/>
      <c r="Y1989" s="468"/>
      <c r="Z1989" s="468"/>
      <c r="AA1989" s="468"/>
      <c r="AB1989" s="468"/>
      <c r="AC1989" s="468"/>
      <c r="AD1989" s="468"/>
      <c r="AE1989" s="468"/>
      <c r="AF1989" s="468"/>
      <c r="AG1989" s="468"/>
      <c r="AH1989" s="468"/>
      <c r="AI1989" s="468"/>
    </row>
    <row r="1990">
      <c r="A1990" s="59">
        <v>1987.0</v>
      </c>
      <c r="B1990" s="440">
        <v>46170.0</v>
      </c>
      <c r="C1990" s="26">
        <v>175.0</v>
      </c>
      <c r="D1990" s="507" t="s">
        <v>45</v>
      </c>
      <c r="E1990" s="28" t="s">
        <v>40</v>
      </c>
      <c r="F1990" s="28" t="s">
        <v>2178</v>
      </c>
      <c r="G1990" s="28" t="s">
        <v>2179</v>
      </c>
      <c r="H1990" s="28" t="s">
        <v>233</v>
      </c>
      <c r="I1990" s="505" t="s">
        <v>3431</v>
      </c>
      <c r="J1990" s="36" t="s">
        <v>1362</v>
      </c>
      <c r="K1990" s="129">
        <v>46193.0</v>
      </c>
      <c r="L1990" s="28" t="s">
        <v>50</v>
      </c>
      <c r="M1990" s="226"/>
      <c r="N1990" s="33" t="s">
        <v>214</v>
      </c>
      <c r="O1990" s="36" t="s">
        <v>1733</v>
      </c>
      <c r="P1990" s="340"/>
      <c r="Q1990" s="468"/>
      <c r="R1990" s="468"/>
      <c r="S1990" s="468"/>
      <c r="T1990" s="468"/>
      <c r="U1990" s="468"/>
      <c r="V1990" s="468"/>
      <c r="W1990" s="468"/>
      <c r="X1990" s="468"/>
      <c r="Y1990" s="468"/>
      <c r="Z1990" s="468"/>
      <c r="AA1990" s="468"/>
      <c r="AB1990" s="468"/>
      <c r="AC1990" s="468"/>
      <c r="AD1990" s="468"/>
      <c r="AE1990" s="468"/>
      <c r="AF1990" s="468"/>
      <c r="AG1990" s="468"/>
      <c r="AH1990" s="468"/>
      <c r="AI1990" s="468"/>
    </row>
    <row r="1991">
      <c r="A1991" s="23">
        <v>1988.0</v>
      </c>
      <c r="B1991" s="440">
        <v>46170.0</v>
      </c>
      <c r="C1991" s="26">
        <v>175.0</v>
      </c>
      <c r="D1991" s="507" t="s">
        <v>45</v>
      </c>
      <c r="E1991" s="28" t="s">
        <v>40</v>
      </c>
      <c r="F1991" s="28" t="s">
        <v>2178</v>
      </c>
      <c r="G1991" s="28" t="s">
        <v>2179</v>
      </c>
      <c r="H1991" s="28" t="s">
        <v>75</v>
      </c>
      <c r="I1991" s="505" t="s">
        <v>3432</v>
      </c>
      <c r="J1991" s="36" t="s">
        <v>3433</v>
      </c>
      <c r="K1991" s="129">
        <v>46193.0</v>
      </c>
      <c r="L1991" s="28" t="s">
        <v>50</v>
      </c>
      <c r="M1991" s="226"/>
      <c r="N1991" s="33" t="s">
        <v>214</v>
      </c>
      <c r="O1991" s="36" t="s">
        <v>1733</v>
      </c>
      <c r="P1991" s="340"/>
      <c r="Q1991" s="468"/>
      <c r="R1991" s="468"/>
      <c r="S1991" s="468"/>
      <c r="T1991" s="468"/>
      <c r="U1991" s="468"/>
      <c r="V1991" s="468"/>
      <c r="W1991" s="468"/>
      <c r="X1991" s="468"/>
      <c r="Y1991" s="468"/>
      <c r="Z1991" s="468"/>
      <c r="AA1991" s="468"/>
      <c r="AB1991" s="468"/>
      <c r="AC1991" s="468"/>
      <c r="AD1991" s="468"/>
      <c r="AE1991" s="468"/>
      <c r="AF1991" s="468"/>
      <c r="AG1991" s="468"/>
      <c r="AH1991" s="468"/>
      <c r="AI1991" s="468"/>
    </row>
    <row r="1992">
      <c r="A1992" s="23">
        <v>1989.0</v>
      </c>
      <c r="B1992" s="440">
        <v>46170.0</v>
      </c>
      <c r="C1992" s="26">
        <v>175.0</v>
      </c>
      <c r="D1992" s="507" t="s">
        <v>45</v>
      </c>
      <c r="E1992" s="28" t="s">
        <v>40</v>
      </c>
      <c r="F1992" s="28" t="s">
        <v>2178</v>
      </c>
      <c r="G1992" s="28" t="s">
        <v>2179</v>
      </c>
      <c r="H1992" s="28" t="s">
        <v>87</v>
      </c>
      <c r="I1992" s="505" t="s">
        <v>3434</v>
      </c>
      <c r="J1992" s="36" t="s">
        <v>3435</v>
      </c>
      <c r="K1992" s="129">
        <v>46193.0</v>
      </c>
      <c r="L1992" s="28" t="s">
        <v>50</v>
      </c>
      <c r="M1992" s="226"/>
      <c r="N1992" s="33" t="s">
        <v>214</v>
      </c>
      <c r="O1992" s="36" t="s">
        <v>1733</v>
      </c>
      <c r="P1992" s="340"/>
      <c r="Q1992" s="468"/>
      <c r="R1992" s="468"/>
      <c r="S1992" s="468"/>
      <c r="T1992" s="468"/>
      <c r="U1992" s="468"/>
      <c r="V1992" s="468"/>
      <c r="W1992" s="468"/>
      <c r="X1992" s="468"/>
      <c r="Y1992" s="468"/>
      <c r="Z1992" s="468"/>
      <c r="AA1992" s="468"/>
      <c r="AB1992" s="468"/>
      <c r="AC1992" s="468"/>
      <c r="AD1992" s="468"/>
      <c r="AE1992" s="468"/>
      <c r="AF1992" s="468"/>
      <c r="AG1992" s="468"/>
      <c r="AH1992" s="468"/>
      <c r="AI1992" s="468"/>
    </row>
    <row r="1993">
      <c r="A1993" s="23">
        <v>1990.0</v>
      </c>
      <c r="B1993" s="440">
        <v>46170.0</v>
      </c>
      <c r="C1993" s="26">
        <v>175.0</v>
      </c>
      <c r="D1993" s="507" t="s">
        <v>45</v>
      </c>
      <c r="E1993" s="28" t="s">
        <v>40</v>
      </c>
      <c r="F1993" s="28" t="s">
        <v>2178</v>
      </c>
      <c r="G1993" s="28" t="s">
        <v>2179</v>
      </c>
      <c r="H1993" s="28" t="s">
        <v>87</v>
      </c>
      <c r="I1993" s="505" t="s">
        <v>3436</v>
      </c>
      <c r="J1993" s="36" t="s">
        <v>3437</v>
      </c>
      <c r="K1993" s="129">
        <v>46193.0</v>
      </c>
      <c r="L1993" s="28" t="s">
        <v>50</v>
      </c>
      <c r="M1993" s="226"/>
      <c r="N1993" s="33" t="s">
        <v>214</v>
      </c>
      <c r="O1993" s="36" t="s">
        <v>1733</v>
      </c>
      <c r="P1993" s="340"/>
      <c r="Q1993" s="468"/>
      <c r="R1993" s="468"/>
      <c r="S1993" s="468"/>
      <c r="T1993" s="468"/>
      <c r="U1993" s="468"/>
      <c r="V1993" s="468"/>
      <c r="W1993" s="468"/>
      <c r="X1993" s="468"/>
      <c r="Y1993" s="468"/>
      <c r="Z1993" s="468"/>
      <c r="AA1993" s="468"/>
      <c r="AB1993" s="468"/>
      <c r="AC1993" s="468"/>
      <c r="AD1993" s="468"/>
      <c r="AE1993" s="468"/>
      <c r="AF1993" s="468"/>
      <c r="AG1993" s="468"/>
      <c r="AH1993" s="468"/>
      <c r="AI1993" s="468"/>
    </row>
    <row r="1994">
      <c r="A1994" s="23">
        <v>1991.0</v>
      </c>
      <c r="B1994" s="440">
        <v>46170.0</v>
      </c>
      <c r="C1994" s="26">
        <v>175.0</v>
      </c>
      <c r="D1994" s="507" t="s">
        <v>45</v>
      </c>
      <c r="E1994" s="28" t="s">
        <v>40</v>
      </c>
      <c r="F1994" s="28" t="s">
        <v>2178</v>
      </c>
      <c r="G1994" s="28" t="s">
        <v>2179</v>
      </c>
      <c r="H1994" s="28" t="s">
        <v>87</v>
      </c>
      <c r="I1994" s="505" t="s">
        <v>3438</v>
      </c>
      <c r="J1994" s="36" t="s">
        <v>3439</v>
      </c>
      <c r="K1994" s="129">
        <v>46193.0</v>
      </c>
      <c r="L1994" s="28" t="s">
        <v>50</v>
      </c>
      <c r="M1994" s="226"/>
      <c r="N1994" s="33" t="s">
        <v>214</v>
      </c>
      <c r="O1994" s="36" t="s">
        <v>1733</v>
      </c>
      <c r="P1994" s="340"/>
      <c r="Q1994" s="468"/>
      <c r="R1994" s="468"/>
      <c r="S1994" s="468"/>
      <c r="T1994" s="468"/>
      <c r="U1994" s="468"/>
      <c r="V1994" s="468"/>
      <c r="W1994" s="468"/>
      <c r="X1994" s="468"/>
      <c r="Y1994" s="468"/>
      <c r="Z1994" s="468"/>
      <c r="AA1994" s="468"/>
      <c r="AB1994" s="468"/>
      <c r="AC1994" s="468"/>
      <c r="AD1994" s="468"/>
      <c r="AE1994" s="468"/>
      <c r="AF1994" s="468"/>
      <c r="AG1994" s="468"/>
      <c r="AH1994" s="468"/>
      <c r="AI1994" s="468"/>
    </row>
    <row r="1995">
      <c r="A1995" s="59">
        <v>1992.0</v>
      </c>
      <c r="B1995" s="440">
        <v>46170.0</v>
      </c>
      <c r="C1995" s="26">
        <v>175.0</v>
      </c>
      <c r="D1995" s="507" t="s">
        <v>45</v>
      </c>
      <c r="E1995" s="28" t="s">
        <v>40</v>
      </c>
      <c r="F1995" s="28" t="s">
        <v>2178</v>
      </c>
      <c r="G1995" s="28" t="s">
        <v>2179</v>
      </c>
      <c r="H1995" s="28" t="s">
        <v>43</v>
      </c>
      <c r="I1995" s="505" t="s">
        <v>2167</v>
      </c>
      <c r="J1995" s="36" t="s">
        <v>1640</v>
      </c>
      <c r="K1995" s="129">
        <v>46193.0</v>
      </c>
      <c r="L1995" s="28" t="s">
        <v>50</v>
      </c>
      <c r="M1995" s="226"/>
      <c r="N1995" s="33" t="s">
        <v>214</v>
      </c>
      <c r="O1995" s="36" t="s">
        <v>1733</v>
      </c>
      <c r="P1995" s="340"/>
      <c r="Q1995" s="468"/>
      <c r="R1995" s="468"/>
      <c r="S1995" s="468"/>
      <c r="T1995" s="468"/>
      <c r="U1995" s="468"/>
      <c r="V1995" s="468"/>
      <c r="W1995" s="468"/>
      <c r="X1995" s="468"/>
      <c r="Y1995" s="468"/>
      <c r="Z1995" s="468"/>
      <c r="AA1995" s="468"/>
      <c r="AB1995" s="468"/>
      <c r="AC1995" s="468"/>
      <c r="AD1995" s="468"/>
      <c r="AE1995" s="468"/>
      <c r="AF1995" s="468"/>
      <c r="AG1995" s="468"/>
      <c r="AH1995" s="468"/>
      <c r="AI1995" s="468"/>
    </row>
    <row r="1996">
      <c r="A1996" s="23">
        <v>1993.0</v>
      </c>
      <c r="B1996" s="440">
        <v>46170.0</v>
      </c>
      <c r="C1996" s="26">
        <v>175.0</v>
      </c>
      <c r="D1996" s="507" t="s">
        <v>45</v>
      </c>
      <c r="E1996" s="28" t="s">
        <v>40</v>
      </c>
      <c r="F1996" s="28" t="s">
        <v>2178</v>
      </c>
      <c r="G1996" s="28" t="s">
        <v>2179</v>
      </c>
      <c r="H1996" s="28" t="s">
        <v>43</v>
      </c>
      <c r="I1996" s="505" t="s">
        <v>3406</v>
      </c>
      <c r="J1996" s="36" t="s">
        <v>3407</v>
      </c>
      <c r="K1996" s="129">
        <v>46193.0</v>
      </c>
      <c r="L1996" s="28" t="s">
        <v>50</v>
      </c>
      <c r="M1996" s="226"/>
      <c r="N1996" s="33" t="s">
        <v>214</v>
      </c>
      <c r="O1996" s="36" t="s">
        <v>1733</v>
      </c>
      <c r="P1996" s="340"/>
      <c r="Q1996" s="468"/>
      <c r="R1996" s="468"/>
      <c r="S1996" s="468"/>
      <c r="T1996" s="468"/>
      <c r="U1996" s="468"/>
      <c r="V1996" s="468"/>
      <c r="W1996" s="468"/>
      <c r="X1996" s="468"/>
      <c r="Y1996" s="468"/>
      <c r="Z1996" s="468"/>
      <c r="AA1996" s="468"/>
      <c r="AB1996" s="468"/>
      <c r="AC1996" s="468"/>
      <c r="AD1996" s="468"/>
      <c r="AE1996" s="468"/>
      <c r="AF1996" s="468"/>
      <c r="AG1996" s="468"/>
      <c r="AH1996" s="468"/>
      <c r="AI1996" s="468"/>
    </row>
    <row r="1997">
      <c r="A1997" s="23">
        <v>1994.0</v>
      </c>
      <c r="B1997" s="440">
        <v>46170.0</v>
      </c>
      <c r="C1997" s="26">
        <v>175.0</v>
      </c>
      <c r="D1997" s="507" t="s">
        <v>45</v>
      </c>
      <c r="E1997" s="28" t="s">
        <v>40</v>
      </c>
      <c r="F1997" s="28" t="s">
        <v>2178</v>
      </c>
      <c r="G1997" s="28" t="s">
        <v>2179</v>
      </c>
      <c r="H1997" s="28" t="s">
        <v>98</v>
      </c>
      <c r="I1997" s="505" t="s">
        <v>3440</v>
      </c>
      <c r="J1997" s="36" t="s">
        <v>1486</v>
      </c>
      <c r="K1997" s="129">
        <v>46193.0</v>
      </c>
      <c r="L1997" s="28" t="s">
        <v>50</v>
      </c>
      <c r="M1997" s="226"/>
      <c r="N1997" s="33" t="s">
        <v>214</v>
      </c>
      <c r="O1997" s="36" t="s">
        <v>1733</v>
      </c>
      <c r="P1997" s="340"/>
      <c r="Q1997" s="468"/>
      <c r="R1997" s="468"/>
      <c r="S1997" s="468"/>
      <c r="T1997" s="468"/>
      <c r="U1997" s="468"/>
      <c r="V1997" s="468"/>
      <c r="W1997" s="468"/>
      <c r="X1997" s="468"/>
      <c r="Y1997" s="468"/>
      <c r="Z1997" s="468"/>
      <c r="AA1997" s="468"/>
      <c r="AB1997" s="468"/>
      <c r="AC1997" s="468"/>
      <c r="AD1997" s="468"/>
      <c r="AE1997" s="468"/>
      <c r="AF1997" s="468"/>
      <c r="AG1997" s="468"/>
      <c r="AH1997" s="468"/>
      <c r="AI1997" s="468"/>
    </row>
    <row r="1998">
      <c r="A1998" s="23">
        <v>1995.0</v>
      </c>
      <c r="B1998" s="440">
        <v>46170.0</v>
      </c>
      <c r="C1998" s="26">
        <v>175.0</v>
      </c>
      <c r="D1998" s="507" t="s">
        <v>45</v>
      </c>
      <c r="E1998" s="28" t="s">
        <v>40</v>
      </c>
      <c r="F1998" s="28" t="s">
        <v>2178</v>
      </c>
      <c r="G1998" s="28" t="s">
        <v>2179</v>
      </c>
      <c r="H1998" s="28" t="s">
        <v>194</v>
      </c>
      <c r="I1998" s="505" t="s">
        <v>3441</v>
      </c>
      <c r="J1998" s="36" t="s">
        <v>1644</v>
      </c>
      <c r="K1998" s="129">
        <v>46193.0</v>
      </c>
      <c r="L1998" s="28" t="s">
        <v>50</v>
      </c>
      <c r="M1998" s="226"/>
      <c r="N1998" s="33" t="s">
        <v>214</v>
      </c>
      <c r="O1998" s="36" t="s">
        <v>1733</v>
      </c>
      <c r="P1998" s="340"/>
      <c r="Q1998" s="468"/>
      <c r="R1998" s="468"/>
      <c r="S1998" s="468"/>
      <c r="T1998" s="468"/>
      <c r="U1998" s="468"/>
      <c r="V1998" s="468"/>
      <c r="W1998" s="468"/>
      <c r="X1998" s="468"/>
      <c r="Y1998" s="468"/>
      <c r="Z1998" s="468"/>
      <c r="AA1998" s="468"/>
      <c r="AB1998" s="468"/>
      <c r="AC1998" s="468"/>
      <c r="AD1998" s="468"/>
      <c r="AE1998" s="468"/>
      <c r="AF1998" s="468"/>
      <c r="AG1998" s="468"/>
      <c r="AH1998" s="468"/>
      <c r="AI1998" s="468"/>
    </row>
    <row r="1999">
      <c r="A1999" s="23">
        <v>1996.0</v>
      </c>
      <c r="B1999" s="440">
        <v>46170.0</v>
      </c>
      <c r="C1999" s="26">
        <v>175.0</v>
      </c>
      <c r="D1999" s="507" t="s">
        <v>45</v>
      </c>
      <c r="E1999" s="28" t="s">
        <v>40</v>
      </c>
      <c r="F1999" s="28" t="s">
        <v>2178</v>
      </c>
      <c r="G1999" s="28" t="s">
        <v>2179</v>
      </c>
      <c r="H1999" s="28" t="s">
        <v>87</v>
      </c>
      <c r="I1999" s="505" t="s">
        <v>3442</v>
      </c>
      <c r="J1999" s="36" t="s">
        <v>3437</v>
      </c>
      <c r="K1999" s="129">
        <v>46193.0</v>
      </c>
      <c r="L1999" s="28" t="s">
        <v>50</v>
      </c>
      <c r="M1999" s="226"/>
      <c r="N1999" s="33" t="s">
        <v>214</v>
      </c>
      <c r="O1999" s="36" t="s">
        <v>1733</v>
      </c>
      <c r="P1999" s="340"/>
      <c r="Q1999" s="468"/>
      <c r="R1999" s="468"/>
      <c r="S1999" s="468"/>
      <c r="T1999" s="468"/>
      <c r="U1999" s="468"/>
      <c r="V1999" s="468"/>
      <c r="W1999" s="468"/>
      <c r="X1999" s="468"/>
      <c r="Y1999" s="468"/>
      <c r="Z1999" s="468"/>
      <c r="AA1999" s="468"/>
      <c r="AB1999" s="468"/>
      <c r="AC1999" s="468"/>
      <c r="AD1999" s="468"/>
      <c r="AE1999" s="468"/>
      <c r="AF1999" s="468"/>
      <c r="AG1999" s="468"/>
      <c r="AH1999" s="468"/>
      <c r="AI1999" s="468"/>
    </row>
    <row r="2000">
      <c r="A2000" s="59">
        <v>1997.0</v>
      </c>
      <c r="B2000" s="440">
        <v>46170.0</v>
      </c>
      <c r="C2000" s="26">
        <v>175.0</v>
      </c>
      <c r="D2000" s="507" t="s">
        <v>45</v>
      </c>
      <c r="E2000" s="28" t="s">
        <v>40</v>
      </c>
      <c r="F2000" s="28" t="s">
        <v>2178</v>
      </c>
      <c r="G2000" s="28" t="s">
        <v>2179</v>
      </c>
      <c r="H2000" s="28" t="s">
        <v>98</v>
      </c>
      <c r="I2000" s="505" t="s">
        <v>3443</v>
      </c>
      <c r="J2000" s="36" t="s">
        <v>3444</v>
      </c>
      <c r="K2000" s="129">
        <v>46193.0</v>
      </c>
      <c r="L2000" s="28" t="s">
        <v>50</v>
      </c>
      <c r="M2000" s="226"/>
      <c r="N2000" s="33" t="s">
        <v>214</v>
      </c>
      <c r="O2000" s="36" t="s">
        <v>1733</v>
      </c>
      <c r="P2000" s="340"/>
      <c r="Q2000" s="468"/>
      <c r="R2000" s="468"/>
      <c r="S2000" s="468"/>
      <c r="T2000" s="468"/>
      <c r="U2000" s="468"/>
      <c r="V2000" s="468"/>
      <c r="W2000" s="468"/>
      <c r="X2000" s="468"/>
      <c r="Y2000" s="468"/>
      <c r="Z2000" s="468"/>
      <c r="AA2000" s="468"/>
      <c r="AB2000" s="468"/>
      <c r="AC2000" s="468"/>
      <c r="AD2000" s="468"/>
      <c r="AE2000" s="468"/>
      <c r="AF2000" s="468"/>
      <c r="AG2000" s="468"/>
      <c r="AH2000" s="468"/>
      <c r="AI2000" s="468"/>
    </row>
    <row r="2001">
      <c r="A2001" s="23">
        <v>1998.0</v>
      </c>
      <c r="B2001" s="440">
        <v>46170.0</v>
      </c>
      <c r="C2001" s="26">
        <v>175.0</v>
      </c>
      <c r="D2001" s="507" t="s">
        <v>45</v>
      </c>
      <c r="E2001" s="28" t="s">
        <v>40</v>
      </c>
      <c r="F2001" s="28" t="s">
        <v>2178</v>
      </c>
      <c r="G2001" s="28" t="s">
        <v>2179</v>
      </c>
      <c r="H2001" s="28" t="s">
        <v>87</v>
      </c>
      <c r="I2001" s="505" t="s">
        <v>3445</v>
      </c>
      <c r="J2001" s="36" t="s">
        <v>1325</v>
      </c>
      <c r="K2001" s="129">
        <v>46193.0</v>
      </c>
      <c r="L2001" s="28" t="s">
        <v>50</v>
      </c>
      <c r="M2001" s="23" t="s">
        <v>3446</v>
      </c>
      <c r="N2001" s="33" t="s">
        <v>214</v>
      </c>
      <c r="O2001" s="36" t="s">
        <v>1733</v>
      </c>
      <c r="P2001" s="340"/>
      <c r="Q2001" s="468"/>
      <c r="R2001" s="468"/>
      <c r="S2001" s="468"/>
      <c r="T2001" s="468"/>
      <c r="U2001" s="468"/>
      <c r="V2001" s="468"/>
      <c r="W2001" s="468"/>
      <c r="X2001" s="468"/>
      <c r="Y2001" s="468"/>
      <c r="Z2001" s="468"/>
      <c r="AA2001" s="468"/>
      <c r="AB2001" s="468"/>
      <c r="AC2001" s="468"/>
      <c r="AD2001" s="468"/>
      <c r="AE2001" s="468"/>
      <c r="AF2001" s="468"/>
      <c r="AG2001" s="468"/>
      <c r="AH2001" s="468"/>
      <c r="AI2001" s="468"/>
    </row>
    <row r="2002">
      <c r="A2002" s="23">
        <v>1999.0</v>
      </c>
      <c r="B2002" s="440">
        <v>46170.0</v>
      </c>
      <c r="C2002" s="26">
        <v>175.0</v>
      </c>
      <c r="D2002" s="507" t="s">
        <v>45</v>
      </c>
      <c r="E2002" s="28" t="s">
        <v>40</v>
      </c>
      <c r="F2002" s="28" t="s">
        <v>2178</v>
      </c>
      <c r="G2002" s="28" t="s">
        <v>2179</v>
      </c>
      <c r="H2002" s="28" t="s">
        <v>87</v>
      </c>
      <c r="I2002" s="505" t="s">
        <v>3447</v>
      </c>
      <c r="J2002" s="36" t="s">
        <v>3439</v>
      </c>
      <c r="K2002" s="129">
        <v>46193.0</v>
      </c>
      <c r="L2002" s="28" t="s">
        <v>50</v>
      </c>
      <c r="M2002" s="226"/>
      <c r="N2002" s="33" t="s">
        <v>214</v>
      </c>
      <c r="O2002" s="36" t="s">
        <v>1733</v>
      </c>
      <c r="P2002" s="340"/>
      <c r="Q2002" s="468"/>
      <c r="R2002" s="468"/>
      <c r="S2002" s="468"/>
      <c r="T2002" s="468"/>
      <c r="U2002" s="468"/>
      <c r="V2002" s="468"/>
      <c r="W2002" s="468"/>
      <c r="X2002" s="468"/>
      <c r="Y2002" s="468"/>
      <c r="Z2002" s="468"/>
      <c r="AA2002" s="468"/>
      <c r="AB2002" s="468"/>
      <c r="AC2002" s="468"/>
      <c r="AD2002" s="468"/>
      <c r="AE2002" s="468"/>
      <c r="AF2002" s="468"/>
      <c r="AG2002" s="468"/>
      <c r="AH2002" s="468"/>
      <c r="AI2002" s="468"/>
    </row>
    <row r="2003">
      <c r="A2003" s="23">
        <v>2000.0</v>
      </c>
      <c r="B2003" s="440">
        <v>46170.0</v>
      </c>
      <c r="C2003" s="26">
        <v>175.0</v>
      </c>
      <c r="D2003" s="507" t="s">
        <v>45</v>
      </c>
      <c r="E2003" s="28" t="s">
        <v>40</v>
      </c>
      <c r="F2003" s="28" t="s">
        <v>2178</v>
      </c>
      <c r="G2003" s="28" t="s">
        <v>2179</v>
      </c>
      <c r="H2003" s="28" t="s">
        <v>75</v>
      </c>
      <c r="I2003" s="505" t="s">
        <v>3448</v>
      </c>
      <c r="J2003" s="36" t="s">
        <v>3449</v>
      </c>
      <c r="K2003" s="129">
        <v>46193.0</v>
      </c>
      <c r="L2003" s="28" t="s">
        <v>50</v>
      </c>
      <c r="M2003" s="226"/>
      <c r="N2003" s="33" t="s">
        <v>214</v>
      </c>
      <c r="O2003" s="36" t="s">
        <v>1733</v>
      </c>
      <c r="P2003" s="340"/>
      <c r="Q2003" s="468"/>
      <c r="R2003" s="468"/>
      <c r="S2003" s="468"/>
      <c r="T2003" s="468"/>
      <c r="U2003" s="468"/>
      <c r="V2003" s="468"/>
      <c r="W2003" s="468"/>
      <c r="X2003" s="468"/>
      <c r="Y2003" s="468"/>
      <c r="Z2003" s="468"/>
      <c r="AA2003" s="468"/>
      <c r="AB2003" s="468"/>
      <c r="AC2003" s="468"/>
      <c r="AD2003" s="468"/>
      <c r="AE2003" s="468"/>
      <c r="AF2003" s="468"/>
      <c r="AG2003" s="468"/>
      <c r="AH2003" s="468"/>
      <c r="AI2003" s="468"/>
    </row>
    <row r="2004">
      <c r="A2004" s="23">
        <v>2001.0</v>
      </c>
      <c r="B2004" s="440">
        <v>46170.0</v>
      </c>
      <c r="C2004" s="26">
        <v>175.0</v>
      </c>
      <c r="D2004" s="507" t="s">
        <v>45</v>
      </c>
      <c r="E2004" s="28" t="s">
        <v>40</v>
      </c>
      <c r="F2004" s="28" t="s">
        <v>2178</v>
      </c>
      <c r="G2004" s="28" t="s">
        <v>2179</v>
      </c>
      <c r="H2004" s="28" t="s">
        <v>75</v>
      </c>
      <c r="I2004" s="505" t="s">
        <v>3450</v>
      </c>
      <c r="J2004" s="36" t="s">
        <v>3451</v>
      </c>
      <c r="K2004" s="129">
        <v>46193.0</v>
      </c>
      <c r="L2004" s="28" t="s">
        <v>50</v>
      </c>
      <c r="M2004" s="226"/>
      <c r="N2004" s="33" t="s">
        <v>214</v>
      </c>
      <c r="O2004" s="36" t="s">
        <v>1733</v>
      </c>
      <c r="P2004" s="340"/>
      <c r="Q2004" s="468"/>
      <c r="R2004" s="468"/>
      <c r="S2004" s="468"/>
      <c r="T2004" s="468"/>
      <c r="U2004" s="468"/>
      <c r="V2004" s="468"/>
      <c r="W2004" s="468"/>
      <c r="X2004" s="468"/>
      <c r="Y2004" s="468"/>
      <c r="Z2004" s="468"/>
      <c r="AA2004" s="468"/>
      <c r="AB2004" s="468"/>
      <c r="AC2004" s="468"/>
      <c r="AD2004" s="468"/>
      <c r="AE2004" s="468"/>
      <c r="AF2004" s="468"/>
      <c r="AG2004" s="468"/>
      <c r="AH2004" s="468"/>
      <c r="AI2004" s="468"/>
    </row>
    <row r="2005">
      <c r="A2005" s="59">
        <v>2002.0</v>
      </c>
      <c r="B2005" s="440">
        <v>46170.0</v>
      </c>
      <c r="C2005" s="26">
        <v>175.0</v>
      </c>
      <c r="D2005" s="507" t="s">
        <v>45</v>
      </c>
      <c r="E2005" s="28" t="s">
        <v>40</v>
      </c>
      <c r="F2005" s="28" t="s">
        <v>2178</v>
      </c>
      <c r="G2005" s="28" t="s">
        <v>2179</v>
      </c>
      <c r="H2005" s="28" t="s">
        <v>75</v>
      </c>
      <c r="I2005" s="505" t="s">
        <v>3452</v>
      </c>
      <c r="J2005" s="36" t="s">
        <v>3453</v>
      </c>
      <c r="K2005" s="129">
        <v>46193.0</v>
      </c>
      <c r="L2005" s="28" t="s">
        <v>50</v>
      </c>
      <c r="M2005" s="226"/>
      <c r="N2005" s="33" t="s">
        <v>214</v>
      </c>
      <c r="O2005" s="36" t="s">
        <v>1733</v>
      </c>
      <c r="P2005" s="340"/>
      <c r="Q2005" s="468"/>
      <c r="R2005" s="468"/>
      <c r="S2005" s="468"/>
      <c r="T2005" s="468"/>
      <c r="U2005" s="468"/>
      <c r="V2005" s="468"/>
      <c r="W2005" s="468"/>
      <c r="X2005" s="468"/>
      <c r="Y2005" s="468"/>
      <c r="Z2005" s="468"/>
      <c r="AA2005" s="468"/>
      <c r="AB2005" s="468"/>
      <c r="AC2005" s="468"/>
      <c r="AD2005" s="468"/>
      <c r="AE2005" s="468"/>
      <c r="AF2005" s="468"/>
      <c r="AG2005" s="468"/>
      <c r="AH2005" s="468"/>
      <c r="AI2005" s="468"/>
    </row>
    <row r="2006">
      <c r="A2006" s="23">
        <v>2003.0</v>
      </c>
      <c r="B2006" s="440">
        <v>46170.0</v>
      </c>
      <c r="C2006" s="26">
        <v>175.0</v>
      </c>
      <c r="D2006" s="507" t="s">
        <v>45</v>
      </c>
      <c r="E2006" s="28" t="s">
        <v>40</v>
      </c>
      <c r="F2006" s="28" t="s">
        <v>2178</v>
      </c>
      <c r="G2006" s="28" t="s">
        <v>2179</v>
      </c>
      <c r="H2006" s="28" t="s">
        <v>75</v>
      </c>
      <c r="I2006" s="505" t="s">
        <v>3454</v>
      </c>
      <c r="J2006" s="36" t="s">
        <v>3449</v>
      </c>
      <c r="K2006" s="129">
        <v>46193.0</v>
      </c>
      <c r="L2006" s="28" t="s">
        <v>50</v>
      </c>
      <c r="M2006" s="226"/>
      <c r="N2006" s="33" t="s">
        <v>214</v>
      </c>
      <c r="O2006" s="36" t="s">
        <v>1733</v>
      </c>
      <c r="P2006" s="340"/>
      <c r="Q2006" s="468"/>
      <c r="R2006" s="468"/>
      <c r="S2006" s="468"/>
      <c r="T2006" s="468"/>
      <c r="U2006" s="468"/>
      <c r="V2006" s="468"/>
      <c r="W2006" s="468"/>
      <c r="X2006" s="468"/>
      <c r="Y2006" s="468"/>
      <c r="Z2006" s="468"/>
      <c r="AA2006" s="468"/>
      <c r="AB2006" s="468"/>
      <c r="AC2006" s="468"/>
      <c r="AD2006" s="468"/>
      <c r="AE2006" s="468"/>
      <c r="AF2006" s="468"/>
      <c r="AG2006" s="468"/>
      <c r="AH2006" s="468"/>
      <c r="AI2006" s="468"/>
    </row>
    <row r="2007">
      <c r="A2007" s="23">
        <v>2004.0</v>
      </c>
      <c r="B2007" s="440">
        <v>46170.0</v>
      </c>
      <c r="C2007" s="26">
        <v>175.0</v>
      </c>
      <c r="D2007" s="507" t="s">
        <v>45</v>
      </c>
      <c r="E2007" s="28" t="s">
        <v>40</v>
      </c>
      <c r="F2007" s="28" t="s">
        <v>2178</v>
      </c>
      <c r="G2007" s="28" t="s">
        <v>2179</v>
      </c>
      <c r="H2007" s="28" t="s">
        <v>75</v>
      </c>
      <c r="I2007" s="505" t="s">
        <v>3455</v>
      </c>
      <c r="J2007" s="36" t="s">
        <v>3456</v>
      </c>
      <c r="K2007" s="129">
        <v>46193.0</v>
      </c>
      <c r="L2007" s="28" t="s">
        <v>50</v>
      </c>
      <c r="M2007" s="226"/>
      <c r="N2007" s="33" t="s">
        <v>214</v>
      </c>
      <c r="O2007" s="36" t="s">
        <v>1733</v>
      </c>
      <c r="P2007" s="340"/>
      <c r="Q2007" s="468"/>
      <c r="R2007" s="468"/>
      <c r="S2007" s="468"/>
      <c r="T2007" s="468"/>
      <c r="U2007" s="468"/>
      <c r="V2007" s="468"/>
      <c r="W2007" s="468"/>
      <c r="X2007" s="468"/>
      <c r="Y2007" s="468"/>
      <c r="Z2007" s="468"/>
      <c r="AA2007" s="468"/>
      <c r="AB2007" s="468"/>
      <c r="AC2007" s="468"/>
      <c r="AD2007" s="468"/>
      <c r="AE2007" s="468"/>
      <c r="AF2007" s="468"/>
      <c r="AG2007" s="468"/>
      <c r="AH2007" s="468"/>
      <c r="AI2007" s="468"/>
    </row>
    <row r="2008">
      <c r="A2008" s="23">
        <v>2005.0</v>
      </c>
      <c r="B2008" s="440">
        <v>46170.0</v>
      </c>
      <c r="C2008" s="26">
        <v>175.0</v>
      </c>
      <c r="D2008" s="507" t="s">
        <v>45</v>
      </c>
      <c r="E2008" s="28" t="s">
        <v>40</v>
      </c>
      <c r="F2008" s="28" t="s">
        <v>2178</v>
      </c>
      <c r="G2008" s="28" t="s">
        <v>2179</v>
      </c>
      <c r="H2008" s="28" t="s">
        <v>75</v>
      </c>
      <c r="I2008" s="505" t="s">
        <v>3457</v>
      </c>
      <c r="J2008" s="36" t="s">
        <v>3449</v>
      </c>
      <c r="K2008" s="129">
        <v>46193.0</v>
      </c>
      <c r="L2008" s="28" t="s">
        <v>50</v>
      </c>
      <c r="M2008" s="226"/>
      <c r="N2008" s="33" t="s">
        <v>214</v>
      </c>
      <c r="O2008" s="36" t="s">
        <v>1733</v>
      </c>
      <c r="P2008" s="340"/>
      <c r="Q2008" s="468"/>
      <c r="R2008" s="468"/>
      <c r="S2008" s="468"/>
      <c r="T2008" s="468"/>
      <c r="U2008" s="468"/>
      <c r="V2008" s="468"/>
      <c r="W2008" s="468"/>
      <c r="X2008" s="468"/>
      <c r="Y2008" s="468"/>
      <c r="Z2008" s="468"/>
      <c r="AA2008" s="468"/>
      <c r="AB2008" s="468"/>
      <c r="AC2008" s="468"/>
      <c r="AD2008" s="468"/>
      <c r="AE2008" s="468"/>
      <c r="AF2008" s="468"/>
      <c r="AG2008" s="468"/>
      <c r="AH2008" s="468"/>
      <c r="AI2008" s="468"/>
    </row>
    <row r="2009">
      <c r="A2009" s="23">
        <v>2006.0</v>
      </c>
      <c r="B2009" s="440">
        <v>46170.0</v>
      </c>
      <c r="C2009" s="26">
        <v>176.0</v>
      </c>
      <c r="D2009" s="507" t="s">
        <v>111</v>
      </c>
      <c r="E2009" s="28" t="s">
        <v>40</v>
      </c>
      <c r="F2009" s="28" t="s">
        <v>2178</v>
      </c>
      <c r="G2009" s="28" t="s">
        <v>2179</v>
      </c>
      <c r="H2009" s="28" t="s">
        <v>87</v>
      </c>
      <c r="I2009" s="505" t="s">
        <v>2190</v>
      </c>
      <c r="J2009" s="36" t="s">
        <v>1010</v>
      </c>
      <c r="K2009" s="129">
        <v>46198.0</v>
      </c>
      <c r="L2009" s="28" t="s">
        <v>76</v>
      </c>
      <c r="M2009" s="226"/>
      <c r="N2009" s="33" t="s">
        <v>214</v>
      </c>
      <c r="O2009" s="36" t="s">
        <v>3458</v>
      </c>
      <c r="P2009" s="340"/>
      <c r="Q2009" s="468"/>
      <c r="R2009" s="468"/>
      <c r="S2009" s="468"/>
      <c r="T2009" s="468"/>
      <c r="U2009" s="468"/>
      <c r="V2009" s="468"/>
      <c r="W2009" s="468"/>
      <c r="X2009" s="468"/>
      <c r="Y2009" s="468"/>
      <c r="Z2009" s="468"/>
      <c r="AA2009" s="468"/>
      <c r="AB2009" s="468"/>
      <c r="AC2009" s="468"/>
      <c r="AD2009" s="468"/>
      <c r="AE2009" s="468"/>
      <c r="AF2009" s="468"/>
      <c r="AG2009" s="468"/>
      <c r="AH2009" s="468"/>
      <c r="AI2009" s="468"/>
    </row>
    <row r="2010">
      <c r="A2010" s="59">
        <v>2007.0</v>
      </c>
      <c r="B2010" s="440">
        <v>46170.0</v>
      </c>
      <c r="C2010" s="26">
        <v>176.0</v>
      </c>
      <c r="D2010" s="507" t="s">
        <v>111</v>
      </c>
      <c r="E2010" s="28" t="s">
        <v>40</v>
      </c>
      <c r="F2010" s="28" t="s">
        <v>2178</v>
      </c>
      <c r="G2010" s="28" t="s">
        <v>2179</v>
      </c>
      <c r="H2010" s="28" t="s">
        <v>87</v>
      </c>
      <c r="I2010" s="505" t="s">
        <v>3459</v>
      </c>
      <c r="J2010" s="36" t="s">
        <v>266</v>
      </c>
      <c r="K2010" s="129">
        <v>46198.0</v>
      </c>
      <c r="L2010" s="28" t="s">
        <v>76</v>
      </c>
      <c r="M2010" s="226"/>
      <c r="N2010" s="33" t="s">
        <v>214</v>
      </c>
      <c r="O2010" s="36" t="s">
        <v>3458</v>
      </c>
      <c r="P2010" s="340"/>
      <c r="Q2010" s="468"/>
      <c r="R2010" s="468"/>
      <c r="S2010" s="468"/>
      <c r="T2010" s="468"/>
      <c r="U2010" s="468"/>
      <c r="V2010" s="468"/>
      <c r="W2010" s="468"/>
      <c r="X2010" s="468"/>
      <c r="Y2010" s="468"/>
      <c r="Z2010" s="468"/>
      <c r="AA2010" s="468"/>
      <c r="AB2010" s="468"/>
      <c r="AC2010" s="468"/>
      <c r="AD2010" s="468"/>
      <c r="AE2010" s="468"/>
      <c r="AF2010" s="468"/>
      <c r="AG2010" s="468"/>
      <c r="AH2010" s="468"/>
      <c r="AI2010" s="468"/>
    </row>
    <row r="2011">
      <c r="A2011" s="23">
        <v>2008.0</v>
      </c>
      <c r="B2011" s="440">
        <v>46170.0</v>
      </c>
      <c r="C2011" s="26">
        <v>176.0</v>
      </c>
      <c r="D2011" s="507" t="s">
        <v>111</v>
      </c>
      <c r="E2011" s="28" t="s">
        <v>40</v>
      </c>
      <c r="F2011" s="28" t="s">
        <v>2178</v>
      </c>
      <c r="G2011" s="28" t="s">
        <v>2179</v>
      </c>
      <c r="H2011" s="28" t="s">
        <v>81</v>
      </c>
      <c r="I2011" s="505" t="s">
        <v>3460</v>
      </c>
      <c r="J2011" s="36" t="s">
        <v>2181</v>
      </c>
      <c r="K2011" s="129">
        <v>46198.0</v>
      </c>
      <c r="L2011" s="28" t="s">
        <v>76</v>
      </c>
      <c r="M2011" s="226"/>
      <c r="N2011" s="33" t="s">
        <v>214</v>
      </c>
      <c r="O2011" s="36" t="s">
        <v>3458</v>
      </c>
      <c r="P2011" s="340"/>
      <c r="Q2011" s="468"/>
      <c r="R2011" s="468"/>
      <c r="S2011" s="468"/>
      <c r="T2011" s="468"/>
      <c r="U2011" s="468"/>
      <c r="V2011" s="468"/>
      <c r="W2011" s="468"/>
      <c r="X2011" s="468"/>
      <c r="Y2011" s="468"/>
      <c r="Z2011" s="468"/>
      <c r="AA2011" s="468"/>
      <c r="AB2011" s="468"/>
      <c r="AC2011" s="468"/>
      <c r="AD2011" s="468"/>
      <c r="AE2011" s="468"/>
      <c r="AF2011" s="468"/>
      <c r="AG2011" s="468"/>
      <c r="AH2011" s="468"/>
      <c r="AI2011" s="468"/>
    </row>
    <row r="2012">
      <c r="A2012" s="23">
        <v>2009.0</v>
      </c>
      <c r="B2012" s="440">
        <v>46170.0</v>
      </c>
      <c r="C2012" s="26">
        <v>176.0</v>
      </c>
      <c r="D2012" s="507" t="s">
        <v>111</v>
      </c>
      <c r="E2012" s="28" t="s">
        <v>40</v>
      </c>
      <c r="F2012" s="28" t="s">
        <v>2178</v>
      </c>
      <c r="G2012" s="28" t="s">
        <v>2179</v>
      </c>
      <c r="H2012" s="28" t="s">
        <v>81</v>
      </c>
      <c r="I2012" s="505" t="s">
        <v>2183</v>
      </c>
      <c r="J2012" s="36" t="s">
        <v>2184</v>
      </c>
      <c r="K2012" s="129">
        <v>46198.0</v>
      </c>
      <c r="L2012" s="28" t="s">
        <v>76</v>
      </c>
      <c r="M2012" s="226"/>
      <c r="N2012" s="33" t="s">
        <v>214</v>
      </c>
      <c r="O2012" s="36" t="s">
        <v>3458</v>
      </c>
      <c r="P2012" s="340"/>
      <c r="Q2012" s="468"/>
      <c r="R2012" s="468"/>
      <c r="S2012" s="468"/>
      <c r="T2012" s="468"/>
      <c r="U2012" s="468"/>
      <c r="V2012" s="468"/>
      <c r="W2012" s="468"/>
      <c r="X2012" s="468"/>
      <c r="Y2012" s="468"/>
      <c r="Z2012" s="468"/>
      <c r="AA2012" s="468"/>
      <c r="AB2012" s="468"/>
      <c r="AC2012" s="468"/>
      <c r="AD2012" s="468"/>
      <c r="AE2012" s="468"/>
      <c r="AF2012" s="468"/>
      <c r="AG2012" s="468"/>
      <c r="AH2012" s="468"/>
      <c r="AI2012" s="468"/>
    </row>
    <row r="2013">
      <c r="A2013" s="23">
        <v>2010.0</v>
      </c>
      <c r="B2013" s="440">
        <v>46170.0</v>
      </c>
      <c r="C2013" s="26">
        <v>176.0</v>
      </c>
      <c r="D2013" s="507" t="s">
        <v>111</v>
      </c>
      <c r="E2013" s="28" t="s">
        <v>40</v>
      </c>
      <c r="F2013" s="28" t="s">
        <v>2178</v>
      </c>
      <c r="G2013" s="28" t="s">
        <v>2179</v>
      </c>
      <c r="H2013" s="28" t="s">
        <v>81</v>
      </c>
      <c r="I2013" s="505" t="s">
        <v>3461</v>
      </c>
      <c r="J2013" s="36" t="s">
        <v>3462</v>
      </c>
      <c r="K2013" s="129">
        <v>46198.0</v>
      </c>
      <c r="L2013" s="28" t="s">
        <v>76</v>
      </c>
      <c r="M2013" s="226"/>
      <c r="N2013" s="33" t="s">
        <v>214</v>
      </c>
      <c r="O2013" s="36" t="s">
        <v>3458</v>
      </c>
      <c r="P2013" s="340"/>
      <c r="Q2013" s="468"/>
      <c r="R2013" s="468"/>
      <c r="S2013" s="468"/>
      <c r="T2013" s="468"/>
      <c r="U2013" s="468"/>
      <c r="V2013" s="468"/>
      <c r="W2013" s="468"/>
      <c r="X2013" s="468"/>
      <c r="Y2013" s="468"/>
      <c r="Z2013" s="468"/>
      <c r="AA2013" s="468"/>
      <c r="AB2013" s="468"/>
      <c r="AC2013" s="468"/>
      <c r="AD2013" s="468"/>
      <c r="AE2013" s="468"/>
      <c r="AF2013" s="468"/>
      <c r="AG2013" s="468"/>
      <c r="AH2013" s="468"/>
      <c r="AI2013" s="468"/>
    </row>
    <row r="2014">
      <c r="A2014" s="23">
        <v>2011.0</v>
      </c>
      <c r="B2014" s="440">
        <v>46170.0</v>
      </c>
      <c r="C2014" s="26">
        <v>176.0</v>
      </c>
      <c r="D2014" s="507" t="s">
        <v>111</v>
      </c>
      <c r="E2014" s="28" t="s">
        <v>40</v>
      </c>
      <c r="F2014" s="28" t="s">
        <v>2178</v>
      </c>
      <c r="G2014" s="28" t="s">
        <v>2179</v>
      </c>
      <c r="H2014" s="28" t="s">
        <v>81</v>
      </c>
      <c r="I2014" s="505" t="s">
        <v>2186</v>
      </c>
      <c r="J2014" s="36" t="s">
        <v>3463</v>
      </c>
      <c r="K2014" s="129">
        <v>46198.0</v>
      </c>
      <c r="L2014" s="28" t="s">
        <v>76</v>
      </c>
      <c r="M2014" s="226"/>
      <c r="N2014" s="33" t="s">
        <v>214</v>
      </c>
      <c r="O2014" s="36" t="s">
        <v>3458</v>
      </c>
      <c r="P2014" s="340"/>
      <c r="Q2014" s="468"/>
      <c r="R2014" s="468"/>
      <c r="S2014" s="468"/>
      <c r="T2014" s="468"/>
      <c r="U2014" s="468"/>
      <c r="V2014" s="468"/>
      <c r="W2014" s="468"/>
      <c r="X2014" s="468"/>
      <c r="Y2014" s="468"/>
      <c r="Z2014" s="468"/>
      <c r="AA2014" s="468"/>
      <c r="AB2014" s="468"/>
      <c r="AC2014" s="468"/>
      <c r="AD2014" s="468"/>
      <c r="AE2014" s="468"/>
      <c r="AF2014" s="468"/>
      <c r="AG2014" s="468"/>
      <c r="AH2014" s="468"/>
      <c r="AI2014" s="468"/>
    </row>
    <row r="2015">
      <c r="A2015" s="59">
        <v>2012.0</v>
      </c>
      <c r="B2015" s="440">
        <v>46170.0</v>
      </c>
      <c r="C2015" s="26">
        <v>176.0</v>
      </c>
      <c r="D2015" s="507" t="s">
        <v>111</v>
      </c>
      <c r="E2015" s="28" t="s">
        <v>40</v>
      </c>
      <c r="F2015" s="28" t="s">
        <v>2178</v>
      </c>
      <c r="G2015" s="28" t="s">
        <v>2179</v>
      </c>
      <c r="H2015" s="28" t="s">
        <v>87</v>
      </c>
      <c r="I2015" s="505" t="s">
        <v>3464</v>
      </c>
      <c r="J2015" s="36" t="s">
        <v>978</v>
      </c>
      <c r="K2015" s="129">
        <v>46198.0</v>
      </c>
      <c r="L2015" s="28" t="s">
        <v>76</v>
      </c>
      <c r="M2015" s="226"/>
      <c r="N2015" s="33" t="s">
        <v>214</v>
      </c>
      <c r="O2015" s="36" t="s">
        <v>3458</v>
      </c>
      <c r="P2015" s="340"/>
      <c r="Q2015" s="468"/>
      <c r="R2015" s="468"/>
      <c r="S2015" s="468"/>
      <c r="T2015" s="468"/>
      <c r="U2015" s="468"/>
      <c r="V2015" s="468"/>
      <c r="W2015" s="468"/>
      <c r="X2015" s="468"/>
      <c r="Y2015" s="468"/>
      <c r="Z2015" s="468"/>
      <c r="AA2015" s="468"/>
      <c r="AB2015" s="468"/>
      <c r="AC2015" s="468"/>
      <c r="AD2015" s="468"/>
      <c r="AE2015" s="468"/>
      <c r="AF2015" s="468"/>
      <c r="AG2015" s="468"/>
      <c r="AH2015" s="468"/>
      <c r="AI2015" s="468"/>
    </row>
    <row r="2016">
      <c r="A2016" s="23">
        <v>2013.0</v>
      </c>
      <c r="B2016" s="440">
        <v>46170.0</v>
      </c>
      <c r="C2016" s="26">
        <v>176.0</v>
      </c>
      <c r="D2016" s="507" t="s">
        <v>111</v>
      </c>
      <c r="E2016" s="28" t="s">
        <v>40</v>
      </c>
      <c r="F2016" s="28" t="s">
        <v>2178</v>
      </c>
      <c r="G2016" s="28" t="s">
        <v>2179</v>
      </c>
      <c r="H2016" s="28" t="s">
        <v>75</v>
      </c>
      <c r="I2016" s="505" t="s">
        <v>1019</v>
      </c>
      <c r="J2016" s="36" t="s">
        <v>2189</v>
      </c>
      <c r="K2016" s="129">
        <v>46198.0</v>
      </c>
      <c r="L2016" s="28" t="s">
        <v>76</v>
      </c>
      <c r="M2016" s="226"/>
      <c r="N2016" s="33" t="s">
        <v>214</v>
      </c>
      <c r="O2016" s="36" t="s">
        <v>3458</v>
      </c>
      <c r="P2016" s="340"/>
      <c r="Q2016" s="468"/>
      <c r="R2016" s="468"/>
      <c r="S2016" s="468"/>
      <c r="T2016" s="468"/>
      <c r="U2016" s="468"/>
      <c r="V2016" s="468"/>
      <c r="W2016" s="468"/>
      <c r="X2016" s="468"/>
      <c r="Y2016" s="468"/>
      <c r="Z2016" s="468"/>
      <c r="AA2016" s="468"/>
      <c r="AB2016" s="468"/>
      <c r="AC2016" s="468"/>
      <c r="AD2016" s="468"/>
      <c r="AE2016" s="468"/>
      <c r="AF2016" s="468"/>
      <c r="AG2016" s="468"/>
      <c r="AH2016" s="468"/>
      <c r="AI2016" s="468"/>
    </row>
    <row r="2017">
      <c r="A2017" s="23">
        <v>2014.0</v>
      </c>
      <c r="B2017" s="440">
        <v>46170.0</v>
      </c>
      <c r="C2017" s="26">
        <v>176.0</v>
      </c>
      <c r="D2017" s="507" t="s">
        <v>111</v>
      </c>
      <c r="E2017" s="28" t="s">
        <v>40</v>
      </c>
      <c r="F2017" s="28" t="s">
        <v>2178</v>
      </c>
      <c r="G2017" s="28" t="s">
        <v>2179</v>
      </c>
      <c r="H2017" s="28" t="s">
        <v>81</v>
      </c>
      <c r="I2017" s="505" t="s">
        <v>3425</v>
      </c>
      <c r="J2017" s="36" t="s">
        <v>3426</v>
      </c>
      <c r="K2017" s="129">
        <v>46198.0</v>
      </c>
      <c r="L2017" s="28" t="s">
        <v>76</v>
      </c>
      <c r="M2017" s="226"/>
      <c r="N2017" s="33" t="s">
        <v>214</v>
      </c>
      <c r="O2017" s="36" t="s">
        <v>3458</v>
      </c>
      <c r="P2017" s="340"/>
      <c r="Q2017" s="468"/>
      <c r="R2017" s="468"/>
      <c r="S2017" s="468"/>
      <c r="T2017" s="468"/>
      <c r="U2017" s="468"/>
      <c r="V2017" s="468"/>
      <c r="W2017" s="468"/>
      <c r="X2017" s="468"/>
      <c r="Y2017" s="468"/>
      <c r="Z2017" s="468"/>
      <c r="AA2017" s="468"/>
      <c r="AB2017" s="468"/>
      <c r="AC2017" s="468"/>
      <c r="AD2017" s="468"/>
      <c r="AE2017" s="468"/>
      <c r="AF2017" s="468"/>
      <c r="AG2017" s="468"/>
      <c r="AH2017" s="468"/>
      <c r="AI2017" s="468"/>
    </row>
    <row r="2018">
      <c r="A2018" s="23">
        <v>2015.0</v>
      </c>
      <c r="B2018" s="440">
        <v>46170.0</v>
      </c>
      <c r="C2018" s="26">
        <v>176.0</v>
      </c>
      <c r="D2018" s="507" t="s">
        <v>111</v>
      </c>
      <c r="E2018" s="28" t="s">
        <v>40</v>
      </c>
      <c r="F2018" s="28" t="s">
        <v>2178</v>
      </c>
      <c r="G2018" s="28" t="s">
        <v>2179</v>
      </c>
      <c r="H2018" s="28" t="s">
        <v>87</v>
      </c>
      <c r="I2018" s="505" t="s">
        <v>3465</v>
      </c>
      <c r="J2018" s="36" t="s">
        <v>3466</v>
      </c>
      <c r="K2018" s="129">
        <v>46198.0</v>
      </c>
      <c r="L2018" s="28" t="s">
        <v>76</v>
      </c>
      <c r="M2018" s="226"/>
      <c r="N2018" s="33" t="s">
        <v>214</v>
      </c>
      <c r="O2018" s="36" t="s">
        <v>3458</v>
      </c>
      <c r="P2018" s="340"/>
      <c r="Q2018" s="468"/>
      <c r="R2018" s="468"/>
      <c r="S2018" s="468"/>
      <c r="T2018" s="468"/>
      <c r="U2018" s="468"/>
      <c r="V2018" s="468"/>
      <c r="W2018" s="468"/>
      <c r="X2018" s="468"/>
      <c r="Y2018" s="468"/>
      <c r="Z2018" s="468"/>
      <c r="AA2018" s="468"/>
      <c r="AB2018" s="468"/>
      <c r="AC2018" s="468"/>
      <c r="AD2018" s="468"/>
      <c r="AE2018" s="468"/>
      <c r="AF2018" s="468"/>
      <c r="AG2018" s="468"/>
      <c r="AH2018" s="468"/>
      <c r="AI2018" s="468"/>
    </row>
    <row r="2019">
      <c r="A2019" s="23">
        <v>2016.0</v>
      </c>
      <c r="B2019" s="440">
        <v>46170.0</v>
      </c>
      <c r="C2019" s="26">
        <v>176.0</v>
      </c>
      <c r="D2019" s="507" t="s">
        <v>111</v>
      </c>
      <c r="E2019" s="28" t="s">
        <v>40</v>
      </c>
      <c r="F2019" s="28" t="s">
        <v>2178</v>
      </c>
      <c r="G2019" s="28" t="s">
        <v>2179</v>
      </c>
      <c r="H2019" s="28" t="s">
        <v>81</v>
      </c>
      <c r="I2019" s="505" t="s">
        <v>3467</v>
      </c>
      <c r="J2019" s="36" t="s">
        <v>339</v>
      </c>
      <c r="K2019" s="129">
        <v>46198.0</v>
      </c>
      <c r="L2019" s="28" t="s">
        <v>76</v>
      </c>
      <c r="M2019" s="226"/>
      <c r="N2019" s="33" t="s">
        <v>214</v>
      </c>
      <c r="O2019" s="36" t="s">
        <v>3458</v>
      </c>
      <c r="P2019" s="340"/>
      <c r="Q2019" s="468"/>
      <c r="R2019" s="468"/>
      <c r="S2019" s="468"/>
      <c r="T2019" s="468"/>
      <c r="U2019" s="468"/>
      <c r="V2019" s="468"/>
      <c r="W2019" s="468"/>
      <c r="X2019" s="468"/>
      <c r="Y2019" s="468"/>
      <c r="Z2019" s="468"/>
      <c r="AA2019" s="468"/>
      <c r="AB2019" s="468"/>
      <c r="AC2019" s="468"/>
      <c r="AD2019" s="468"/>
      <c r="AE2019" s="468"/>
      <c r="AF2019" s="468"/>
      <c r="AG2019" s="468"/>
      <c r="AH2019" s="468"/>
      <c r="AI2019" s="468"/>
    </row>
    <row r="2020">
      <c r="A2020" s="59">
        <v>2017.0</v>
      </c>
      <c r="B2020" s="440">
        <v>46170.0</v>
      </c>
      <c r="C2020" s="26">
        <v>176.0</v>
      </c>
      <c r="D2020" s="507" t="s">
        <v>111</v>
      </c>
      <c r="E2020" s="28" t="s">
        <v>40</v>
      </c>
      <c r="F2020" s="28" t="s">
        <v>2178</v>
      </c>
      <c r="G2020" s="28" t="s">
        <v>2179</v>
      </c>
      <c r="H2020" s="28" t="s">
        <v>87</v>
      </c>
      <c r="I2020" s="505" t="s">
        <v>2192</v>
      </c>
      <c r="J2020" s="36" t="s">
        <v>226</v>
      </c>
      <c r="K2020" s="129">
        <v>46198.0</v>
      </c>
      <c r="L2020" s="28" t="s">
        <v>76</v>
      </c>
      <c r="M2020" s="226"/>
      <c r="N2020" s="33" t="s">
        <v>214</v>
      </c>
      <c r="O2020" s="36" t="s">
        <v>3458</v>
      </c>
      <c r="P2020" s="340"/>
      <c r="Q2020" s="468"/>
      <c r="R2020" s="468"/>
      <c r="S2020" s="468"/>
      <c r="T2020" s="468"/>
      <c r="U2020" s="468"/>
      <c r="V2020" s="468"/>
      <c r="W2020" s="468"/>
      <c r="X2020" s="468"/>
      <c r="Y2020" s="468"/>
      <c r="Z2020" s="468"/>
      <c r="AA2020" s="468"/>
      <c r="AB2020" s="468"/>
      <c r="AC2020" s="468"/>
      <c r="AD2020" s="468"/>
      <c r="AE2020" s="468"/>
      <c r="AF2020" s="468"/>
      <c r="AG2020" s="468"/>
      <c r="AH2020" s="468"/>
      <c r="AI2020" s="468"/>
    </row>
    <row r="2021">
      <c r="A2021" s="23">
        <v>2018.0</v>
      </c>
      <c r="B2021" s="440">
        <v>46170.0</v>
      </c>
      <c r="C2021" s="26">
        <v>176.0</v>
      </c>
      <c r="D2021" s="507" t="s">
        <v>111</v>
      </c>
      <c r="E2021" s="28" t="s">
        <v>40</v>
      </c>
      <c r="F2021" s="28" t="s">
        <v>2178</v>
      </c>
      <c r="G2021" s="28" t="s">
        <v>2179</v>
      </c>
      <c r="H2021" s="28" t="s">
        <v>75</v>
      </c>
      <c r="I2021" s="505" t="s">
        <v>2193</v>
      </c>
      <c r="J2021" s="36" t="s">
        <v>2314</v>
      </c>
      <c r="K2021" s="129">
        <v>46198.0</v>
      </c>
      <c r="L2021" s="28" t="s">
        <v>76</v>
      </c>
      <c r="M2021" s="226"/>
      <c r="N2021" s="33" t="s">
        <v>214</v>
      </c>
      <c r="O2021" s="36" t="s">
        <v>3458</v>
      </c>
      <c r="P2021" s="340"/>
      <c r="Q2021" s="468"/>
      <c r="R2021" s="468"/>
      <c r="S2021" s="468"/>
      <c r="T2021" s="468"/>
      <c r="U2021" s="468"/>
      <c r="V2021" s="468"/>
      <c r="W2021" s="468"/>
      <c r="X2021" s="468"/>
      <c r="Y2021" s="468"/>
      <c r="Z2021" s="468"/>
      <c r="AA2021" s="468"/>
      <c r="AB2021" s="468"/>
      <c r="AC2021" s="468"/>
      <c r="AD2021" s="468"/>
      <c r="AE2021" s="468"/>
      <c r="AF2021" s="468"/>
      <c r="AG2021" s="468"/>
      <c r="AH2021" s="468"/>
      <c r="AI2021" s="468"/>
    </row>
    <row r="2022">
      <c r="A2022" s="23">
        <v>2019.0</v>
      </c>
      <c r="B2022" s="440">
        <v>46170.0</v>
      </c>
      <c r="C2022" s="26">
        <v>176.0</v>
      </c>
      <c r="D2022" s="507" t="s">
        <v>111</v>
      </c>
      <c r="E2022" s="28" t="s">
        <v>40</v>
      </c>
      <c r="F2022" s="28" t="s">
        <v>2178</v>
      </c>
      <c r="G2022" s="28" t="s">
        <v>2179</v>
      </c>
      <c r="H2022" s="28" t="s">
        <v>75</v>
      </c>
      <c r="I2022" s="505" t="s">
        <v>2194</v>
      </c>
      <c r="J2022" s="36" t="s">
        <v>1814</v>
      </c>
      <c r="K2022" s="129">
        <v>46198.0</v>
      </c>
      <c r="L2022" s="28" t="s">
        <v>76</v>
      </c>
      <c r="M2022" s="226"/>
      <c r="N2022" s="33" t="s">
        <v>214</v>
      </c>
      <c r="O2022" s="36" t="s">
        <v>3458</v>
      </c>
      <c r="P2022" s="340"/>
      <c r="Q2022" s="468"/>
      <c r="R2022" s="468"/>
      <c r="S2022" s="468"/>
      <c r="T2022" s="468"/>
      <c r="U2022" s="468"/>
      <c r="V2022" s="468"/>
      <c r="W2022" s="468"/>
      <c r="X2022" s="468"/>
      <c r="Y2022" s="468"/>
      <c r="Z2022" s="468"/>
      <c r="AA2022" s="468"/>
      <c r="AB2022" s="468"/>
      <c r="AC2022" s="468"/>
      <c r="AD2022" s="468"/>
      <c r="AE2022" s="468"/>
      <c r="AF2022" s="468"/>
      <c r="AG2022" s="468"/>
      <c r="AH2022" s="468"/>
      <c r="AI2022" s="468"/>
    </row>
    <row r="2023">
      <c r="A2023" s="23">
        <v>2020.0</v>
      </c>
      <c r="B2023" s="440">
        <v>46170.0</v>
      </c>
      <c r="C2023" s="26">
        <v>177.0</v>
      </c>
      <c r="D2023" s="507" t="s">
        <v>39</v>
      </c>
      <c r="E2023" s="28" t="s">
        <v>40</v>
      </c>
      <c r="F2023" s="28" t="s">
        <v>2178</v>
      </c>
      <c r="G2023" s="28" t="s">
        <v>2179</v>
      </c>
      <c r="H2023" s="28" t="s">
        <v>43</v>
      </c>
      <c r="I2023" s="505" t="s">
        <v>3468</v>
      </c>
      <c r="J2023" s="36" t="s">
        <v>3469</v>
      </c>
      <c r="K2023" s="129">
        <v>46183.0</v>
      </c>
      <c r="L2023" s="28" t="s">
        <v>50</v>
      </c>
      <c r="M2023" s="226"/>
      <c r="N2023" s="33" t="s">
        <v>214</v>
      </c>
      <c r="O2023" s="36" t="s">
        <v>1441</v>
      </c>
      <c r="P2023" s="340"/>
      <c r="Q2023" s="468"/>
      <c r="R2023" s="468"/>
      <c r="S2023" s="468"/>
      <c r="T2023" s="468"/>
      <c r="U2023" s="468"/>
      <c r="V2023" s="468"/>
      <c r="W2023" s="468"/>
      <c r="X2023" s="468"/>
      <c r="Y2023" s="468"/>
      <c r="Z2023" s="468"/>
      <c r="AA2023" s="468"/>
      <c r="AB2023" s="468"/>
      <c r="AC2023" s="468"/>
      <c r="AD2023" s="468"/>
      <c r="AE2023" s="468"/>
      <c r="AF2023" s="468"/>
      <c r="AG2023" s="468"/>
      <c r="AH2023" s="468"/>
      <c r="AI2023" s="468"/>
    </row>
    <row r="2024">
      <c r="A2024" s="23">
        <v>2021.0</v>
      </c>
      <c r="B2024" s="440">
        <v>46170.0</v>
      </c>
      <c r="C2024" s="26">
        <v>177.0</v>
      </c>
      <c r="D2024" s="507" t="s">
        <v>39</v>
      </c>
      <c r="E2024" s="28" t="s">
        <v>40</v>
      </c>
      <c r="F2024" s="28" t="s">
        <v>2178</v>
      </c>
      <c r="G2024" s="28" t="s">
        <v>2179</v>
      </c>
      <c r="H2024" s="28" t="s">
        <v>43</v>
      </c>
      <c r="I2024" s="505" t="s">
        <v>3470</v>
      </c>
      <c r="J2024" s="36" t="s">
        <v>2548</v>
      </c>
      <c r="K2024" s="129">
        <v>46183.0</v>
      </c>
      <c r="L2024" s="28" t="s">
        <v>50</v>
      </c>
      <c r="M2024" s="226"/>
      <c r="N2024" s="33" t="s">
        <v>214</v>
      </c>
      <c r="O2024" s="36" t="s">
        <v>1441</v>
      </c>
      <c r="P2024" s="340"/>
      <c r="Q2024" s="468"/>
      <c r="R2024" s="468"/>
      <c r="S2024" s="468"/>
      <c r="T2024" s="468"/>
      <c r="U2024" s="468"/>
      <c r="V2024" s="468"/>
      <c r="W2024" s="468"/>
      <c r="X2024" s="468"/>
      <c r="Y2024" s="468"/>
      <c r="Z2024" s="468"/>
      <c r="AA2024" s="468"/>
      <c r="AB2024" s="468"/>
      <c r="AC2024" s="468"/>
      <c r="AD2024" s="468"/>
      <c r="AE2024" s="468"/>
      <c r="AF2024" s="468"/>
      <c r="AG2024" s="468"/>
      <c r="AH2024" s="468"/>
      <c r="AI2024" s="468"/>
    </row>
    <row r="2025">
      <c r="A2025" s="59">
        <v>2022.0</v>
      </c>
      <c r="B2025" s="440">
        <v>46170.0</v>
      </c>
      <c r="C2025" s="26">
        <v>178.0</v>
      </c>
      <c r="D2025" s="507" t="s">
        <v>111</v>
      </c>
      <c r="E2025" s="28" t="s">
        <v>40</v>
      </c>
      <c r="F2025" s="28" t="s">
        <v>3089</v>
      </c>
      <c r="G2025" s="28" t="s">
        <v>3089</v>
      </c>
      <c r="H2025" s="28" t="s">
        <v>207</v>
      </c>
      <c r="I2025" s="485" t="s">
        <v>3471</v>
      </c>
      <c r="J2025" s="401" t="s">
        <v>3472</v>
      </c>
      <c r="K2025" s="508">
        <v>46192.0</v>
      </c>
      <c r="L2025" s="28" t="s">
        <v>50</v>
      </c>
      <c r="M2025" s="226"/>
      <c r="N2025" s="33" t="s">
        <v>287</v>
      </c>
      <c r="O2025" s="36" t="s">
        <v>3473</v>
      </c>
      <c r="P2025" s="340"/>
      <c r="Q2025" s="468"/>
      <c r="R2025" s="468"/>
      <c r="S2025" s="468"/>
      <c r="T2025" s="468"/>
      <c r="U2025" s="468"/>
      <c r="V2025" s="468"/>
      <c r="W2025" s="468"/>
      <c r="X2025" s="468"/>
      <c r="Y2025" s="468"/>
      <c r="Z2025" s="468"/>
      <c r="AA2025" s="468"/>
      <c r="AB2025" s="468"/>
      <c r="AC2025" s="468"/>
      <c r="AD2025" s="468"/>
      <c r="AE2025" s="468"/>
      <c r="AF2025" s="468"/>
      <c r="AG2025" s="468"/>
      <c r="AH2025" s="468"/>
      <c r="AI2025" s="468"/>
    </row>
    <row r="2026">
      <c r="A2026" s="23">
        <v>2023.0</v>
      </c>
      <c r="B2026" s="440">
        <v>46170.0</v>
      </c>
      <c r="C2026" s="26">
        <v>178.0</v>
      </c>
      <c r="D2026" s="507" t="s">
        <v>111</v>
      </c>
      <c r="E2026" s="28" t="s">
        <v>40</v>
      </c>
      <c r="F2026" s="28" t="s">
        <v>3089</v>
      </c>
      <c r="G2026" s="28" t="s">
        <v>3089</v>
      </c>
      <c r="H2026" s="28" t="s">
        <v>207</v>
      </c>
      <c r="I2026" s="485" t="s">
        <v>3474</v>
      </c>
      <c r="J2026" s="405" t="s">
        <v>3475</v>
      </c>
      <c r="K2026" s="508">
        <v>46192.0</v>
      </c>
      <c r="L2026" s="28" t="s">
        <v>50</v>
      </c>
      <c r="M2026" s="226"/>
      <c r="N2026" s="33" t="s">
        <v>287</v>
      </c>
      <c r="O2026" s="36" t="s">
        <v>3473</v>
      </c>
      <c r="P2026" s="340"/>
      <c r="Q2026" s="468"/>
      <c r="R2026" s="468"/>
      <c r="S2026" s="468"/>
      <c r="T2026" s="468"/>
      <c r="U2026" s="468"/>
      <c r="V2026" s="468"/>
      <c r="W2026" s="468"/>
      <c r="X2026" s="468"/>
      <c r="Y2026" s="468"/>
      <c r="Z2026" s="468"/>
      <c r="AA2026" s="468"/>
      <c r="AB2026" s="468"/>
      <c r="AC2026" s="468"/>
      <c r="AD2026" s="468"/>
      <c r="AE2026" s="468"/>
      <c r="AF2026" s="468"/>
      <c r="AG2026" s="468"/>
      <c r="AH2026" s="468"/>
      <c r="AI2026" s="468"/>
    </row>
    <row r="2027">
      <c r="A2027" s="23">
        <v>2024.0</v>
      </c>
      <c r="B2027" s="440">
        <v>46170.0</v>
      </c>
      <c r="C2027" s="26">
        <v>178.0</v>
      </c>
      <c r="D2027" s="507" t="s">
        <v>111</v>
      </c>
      <c r="E2027" s="28" t="s">
        <v>40</v>
      </c>
      <c r="F2027" s="28" t="s">
        <v>3089</v>
      </c>
      <c r="G2027" s="28" t="s">
        <v>3089</v>
      </c>
      <c r="H2027" s="28" t="s">
        <v>75</v>
      </c>
      <c r="I2027" s="485" t="s">
        <v>3476</v>
      </c>
      <c r="J2027" s="401" t="s">
        <v>2561</v>
      </c>
      <c r="K2027" s="508">
        <v>46192.0</v>
      </c>
      <c r="L2027" s="28" t="s">
        <v>50</v>
      </c>
      <c r="M2027" s="226"/>
      <c r="N2027" s="33" t="s">
        <v>287</v>
      </c>
      <c r="O2027" s="36" t="s">
        <v>3473</v>
      </c>
      <c r="P2027" s="340"/>
      <c r="Q2027" s="468"/>
      <c r="R2027" s="468"/>
      <c r="S2027" s="468"/>
      <c r="T2027" s="468"/>
      <c r="U2027" s="468"/>
      <c r="V2027" s="468"/>
      <c r="W2027" s="468"/>
      <c r="X2027" s="468"/>
      <c r="Y2027" s="468"/>
      <c r="Z2027" s="468"/>
      <c r="AA2027" s="468"/>
      <c r="AB2027" s="468"/>
      <c r="AC2027" s="468"/>
      <c r="AD2027" s="468"/>
      <c r="AE2027" s="468"/>
      <c r="AF2027" s="468"/>
      <c r="AG2027" s="468"/>
      <c r="AH2027" s="468"/>
      <c r="AI2027" s="468"/>
    </row>
    <row r="2028">
      <c r="A2028" s="23">
        <v>2025.0</v>
      </c>
      <c r="B2028" s="440">
        <v>46170.0</v>
      </c>
      <c r="C2028" s="26">
        <v>178.0</v>
      </c>
      <c r="D2028" s="507" t="s">
        <v>111</v>
      </c>
      <c r="E2028" s="28" t="s">
        <v>40</v>
      </c>
      <c r="F2028" s="28" t="s">
        <v>3089</v>
      </c>
      <c r="G2028" s="28" t="s">
        <v>3089</v>
      </c>
      <c r="H2028" s="28" t="s">
        <v>75</v>
      </c>
      <c r="I2028" s="485" t="s">
        <v>3477</v>
      </c>
      <c r="J2028" s="401" t="s">
        <v>3478</v>
      </c>
      <c r="K2028" s="508">
        <v>46192.0</v>
      </c>
      <c r="L2028" s="28" t="s">
        <v>50</v>
      </c>
      <c r="M2028" s="226"/>
      <c r="N2028" s="33" t="s">
        <v>287</v>
      </c>
      <c r="O2028" s="36" t="s">
        <v>3473</v>
      </c>
      <c r="P2028" s="340"/>
      <c r="Q2028" s="468"/>
      <c r="R2028" s="468"/>
      <c r="S2028" s="468"/>
      <c r="T2028" s="468"/>
      <c r="U2028" s="468"/>
      <c r="V2028" s="468"/>
      <c r="W2028" s="468"/>
      <c r="X2028" s="468"/>
      <c r="Y2028" s="468"/>
      <c r="Z2028" s="468"/>
      <c r="AA2028" s="468"/>
      <c r="AB2028" s="468"/>
      <c r="AC2028" s="468"/>
      <c r="AD2028" s="468"/>
      <c r="AE2028" s="468"/>
      <c r="AF2028" s="468"/>
      <c r="AG2028" s="468"/>
      <c r="AH2028" s="468"/>
      <c r="AI2028" s="468"/>
    </row>
    <row r="2029">
      <c r="A2029" s="23">
        <v>2026.0</v>
      </c>
      <c r="B2029" s="440">
        <v>46170.0</v>
      </c>
      <c r="C2029" s="26">
        <v>178.0</v>
      </c>
      <c r="D2029" s="507" t="s">
        <v>111</v>
      </c>
      <c r="E2029" s="28" t="s">
        <v>40</v>
      </c>
      <c r="F2029" s="28" t="s">
        <v>3089</v>
      </c>
      <c r="G2029" s="28" t="s">
        <v>3089</v>
      </c>
      <c r="H2029" s="28" t="s">
        <v>75</v>
      </c>
      <c r="I2029" s="485" t="s">
        <v>3479</v>
      </c>
      <c r="J2029" s="401" t="s">
        <v>3480</v>
      </c>
      <c r="K2029" s="508">
        <v>46192.0</v>
      </c>
      <c r="L2029" s="28" t="s">
        <v>50</v>
      </c>
      <c r="M2029" s="226"/>
      <c r="N2029" s="33" t="s">
        <v>287</v>
      </c>
      <c r="O2029" s="36" t="s">
        <v>3473</v>
      </c>
      <c r="P2029" s="340"/>
      <c r="Q2029" s="468"/>
      <c r="R2029" s="468"/>
      <c r="S2029" s="468"/>
      <c r="T2029" s="468"/>
      <c r="U2029" s="468"/>
      <c r="V2029" s="468"/>
      <c r="W2029" s="468"/>
      <c r="X2029" s="468"/>
      <c r="Y2029" s="468"/>
      <c r="Z2029" s="468"/>
      <c r="AA2029" s="468"/>
      <c r="AB2029" s="468"/>
      <c r="AC2029" s="468"/>
      <c r="AD2029" s="468"/>
      <c r="AE2029" s="468"/>
      <c r="AF2029" s="468"/>
      <c r="AG2029" s="468"/>
      <c r="AH2029" s="468"/>
      <c r="AI2029" s="468"/>
    </row>
    <row r="2030">
      <c r="A2030" s="59">
        <v>2027.0</v>
      </c>
      <c r="B2030" s="440">
        <v>46170.0</v>
      </c>
      <c r="C2030" s="26">
        <v>178.0</v>
      </c>
      <c r="D2030" s="507" t="s">
        <v>111</v>
      </c>
      <c r="E2030" s="28" t="s">
        <v>40</v>
      </c>
      <c r="F2030" s="28" t="s">
        <v>3089</v>
      </c>
      <c r="G2030" s="28" t="s">
        <v>3089</v>
      </c>
      <c r="H2030" s="28" t="s">
        <v>87</v>
      </c>
      <c r="I2030" s="485" t="s">
        <v>3481</v>
      </c>
      <c r="J2030" s="405" t="s">
        <v>3482</v>
      </c>
      <c r="K2030" s="508">
        <v>46192.0</v>
      </c>
      <c r="L2030" s="28" t="s">
        <v>76</v>
      </c>
      <c r="M2030" s="226"/>
      <c r="N2030" s="33" t="s">
        <v>287</v>
      </c>
      <c r="O2030" s="36" t="s">
        <v>3473</v>
      </c>
      <c r="P2030" s="340"/>
      <c r="Q2030" s="468"/>
      <c r="R2030" s="468"/>
      <c r="S2030" s="468"/>
      <c r="T2030" s="468"/>
      <c r="U2030" s="468"/>
      <c r="V2030" s="468"/>
      <c r="W2030" s="468"/>
      <c r="X2030" s="468"/>
      <c r="Y2030" s="468"/>
      <c r="Z2030" s="468"/>
      <c r="AA2030" s="468"/>
      <c r="AB2030" s="468"/>
      <c r="AC2030" s="468"/>
      <c r="AD2030" s="468"/>
      <c r="AE2030" s="468"/>
      <c r="AF2030" s="468"/>
      <c r="AG2030" s="468"/>
      <c r="AH2030" s="468"/>
      <c r="AI2030" s="468"/>
    </row>
    <row r="2031">
      <c r="A2031" s="23">
        <v>2028.0</v>
      </c>
      <c r="B2031" s="440">
        <v>46170.0</v>
      </c>
      <c r="C2031" s="26">
        <v>178.0</v>
      </c>
      <c r="D2031" s="507" t="s">
        <v>111</v>
      </c>
      <c r="E2031" s="28" t="s">
        <v>40</v>
      </c>
      <c r="F2031" s="28" t="s">
        <v>3089</v>
      </c>
      <c r="G2031" s="28" t="s">
        <v>3089</v>
      </c>
      <c r="H2031" s="28" t="s">
        <v>81</v>
      </c>
      <c r="I2031" s="485" t="s">
        <v>3483</v>
      </c>
      <c r="J2031" s="405" t="s">
        <v>3484</v>
      </c>
      <c r="K2031" s="508">
        <v>46192.0</v>
      </c>
      <c r="L2031" s="28" t="s">
        <v>76</v>
      </c>
      <c r="M2031" s="226"/>
      <c r="N2031" s="33" t="s">
        <v>287</v>
      </c>
      <c r="O2031" s="36" t="s">
        <v>3473</v>
      </c>
      <c r="P2031" s="340"/>
      <c r="Q2031" s="468"/>
      <c r="R2031" s="468"/>
      <c r="S2031" s="468"/>
      <c r="T2031" s="468"/>
      <c r="U2031" s="468"/>
      <c r="V2031" s="468"/>
      <c r="W2031" s="468"/>
      <c r="X2031" s="468"/>
      <c r="Y2031" s="468"/>
      <c r="Z2031" s="468"/>
      <c r="AA2031" s="468"/>
      <c r="AB2031" s="468"/>
      <c r="AC2031" s="468"/>
      <c r="AD2031" s="468"/>
      <c r="AE2031" s="468"/>
      <c r="AF2031" s="468"/>
      <c r="AG2031" s="468"/>
      <c r="AH2031" s="468"/>
      <c r="AI2031" s="468"/>
    </row>
    <row r="2032">
      <c r="A2032" s="23">
        <v>2029.0</v>
      </c>
      <c r="B2032" s="440">
        <v>46170.0</v>
      </c>
      <c r="C2032" s="26">
        <v>178.0</v>
      </c>
      <c r="D2032" s="507" t="s">
        <v>111</v>
      </c>
      <c r="E2032" s="28" t="s">
        <v>40</v>
      </c>
      <c r="F2032" s="28" t="s">
        <v>3089</v>
      </c>
      <c r="G2032" s="28" t="s">
        <v>3089</v>
      </c>
      <c r="H2032" s="28" t="s">
        <v>81</v>
      </c>
      <c r="I2032" s="485" t="s">
        <v>3485</v>
      </c>
      <c r="J2032" s="401" t="s">
        <v>3486</v>
      </c>
      <c r="K2032" s="508">
        <v>46192.0</v>
      </c>
      <c r="L2032" s="28" t="s">
        <v>50</v>
      </c>
      <c r="M2032" s="226"/>
      <c r="N2032" s="33" t="s">
        <v>287</v>
      </c>
      <c r="O2032" s="36" t="s">
        <v>3473</v>
      </c>
      <c r="P2032" s="340"/>
      <c r="Q2032" s="468"/>
      <c r="R2032" s="468"/>
      <c r="S2032" s="468"/>
      <c r="T2032" s="468"/>
      <c r="U2032" s="468"/>
      <c r="V2032" s="468"/>
      <c r="W2032" s="468"/>
      <c r="X2032" s="468"/>
      <c r="Y2032" s="468"/>
      <c r="Z2032" s="468"/>
      <c r="AA2032" s="468"/>
      <c r="AB2032" s="468"/>
      <c r="AC2032" s="468"/>
      <c r="AD2032" s="468"/>
      <c r="AE2032" s="468"/>
      <c r="AF2032" s="468"/>
      <c r="AG2032" s="468"/>
      <c r="AH2032" s="468"/>
      <c r="AI2032" s="468"/>
    </row>
    <row r="2033">
      <c r="A2033" s="23">
        <v>2030.0</v>
      </c>
      <c r="B2033" s="440">
        <v>46170.0</v>
      </c>
      <c r="C2033" s="26">
        <v>178.0</v>
      </c>
      <c r="D2033" s="507" t="s">
        <v>111</v>
      </c>
      <c r="E2033" s="28" t="s">
        <v>40</v>
      </c>
      <c r="F2033" s="28" t="s">
        <v>3089</v>
      </c>
      <c r="G2033" s="28" t="s">
        <v>3089</v>
      </c>
      <c r="H2033" s="28" t="s">
        <v>87</v>
      </c>
      <c r="I2033" s="494" t="s">
        <v>3487</v>
      </c>
      <c r="J2033" s="401" t="s">
        <v>3488</v>
      </c>
      <c r="K2033" s="508">
        <v>46192.0</v>
      </c>
      <c r="L2033" s="28" t="s">
        <v>50</v>
      </c>
      <c r="M2033" s="226"/>
      <c r="N2033" s="33" t="s">
        <v>287</v>
      </c>
      <c r="O2033" s="36" t="s">
        <v>3473</v>
      </c>
      <c r="P2033" s="340"/>
      <c r="Q2033" s="468"/>
      <c r="R2033" s="468"/>
      <c r="S2033" s="468"/>
      <c r="T2033" s="468"/>
      <c r="U2033" s="468"/>
      <c r="V2033" s="468"/>
      <c r="W2033" s="468"/>
      <c r="X2033" s="468"/>
      <c r="Y2033" s="468"/>
      <c r="Z2033" s="468"/>
      <c r="AA2033" s="468"/>
      <c r="AB2033" s="468"/>
      <c r="AC2033" s="468"/>
      <c r="AD2033" s="468"/>
      <c r="AE2033" s="468"/>
      <c r="AF2033" s="468"/>
      <c r="AG2033" s="468"/>
      <c r="AH2033" s="468"/>
      <c r="AI2033" s="468"/>
    </row>
    <row r="2034">
      <c r="A2034" s="23">
        <v>2031.0</v>
      </c>
      <c r="B2034" s="440">
        <v>46170.0</v>
      </c>
      <c r="C2034" s="26">
        <v>178.0</v>
      </c>
      <c r="D2034" s="507" t="s">
        <v>111</v>
      </c>
      <c r="E2034" s="28" t="s">
        <v>40</v>
      </c>
      <c r="F2034" s="28" t="s">
        <v>3089</v>
      </c>
      <c r="G2034" s="28" t="s">
        <v>3089</v>
      </c>
      <c r="H2034" s="28" t="s">
        <v>87</v>
      </c>
      <c r="I2034" s="494" t="s">
        <v>3489</v>
      </c>
      <c r="J2034" s="401" t="s">
        <v>2599</v>
      </c>
      <c r="K2034" s="508">
        <v>46192.0</v>
      </c>
      <c r="L2034" s="28" t="s">
        <v>50</v>
      </c>
      <c r="M2034" s="226"/>
      <c r="N2034" s="33" t="s">
        <v>287</v>
      </c>
      <c r="O2034" s="36" t="s">
        <v>3473</v>
      </c>
      <c r="P2034" s="340"/>
      <c r="Q2034" s="468"/>
      <c r="R2034" s="468"/>
      <c r="S2034" s="468"/>
      <c r="T2034" s="468"/>
      <c r="U2034" s="468"/>
      <c r="V2034" s="468"/>
      <c r="W2034" s="468"/>
      <c r="X2034" s="468"/>
      <c r="Y2034" s="468"/>
      <c r="Z2034" s="468"/>
      <c r="AA2034" s="468"/>
      <c r="AB2034" s="468"/>
      <c r="AC2034" s="468"/>
      <c r="AD2034" s="468"/>
      <c r="AE2034" s="468"/>
      <c r="AF2034" s="468"/>
      <c r="AG2034" s="468"/>
      <c r="AH2034" s="468"/>
      <c r="AI2034" s="468"/>
    </row>
    <row r="2035">
      <c r="A2035" s="59">
        <v>2032.0</v>
      </c>
      <c r="B2035" s="440">
        <v>46170.0</v>
      </c>
      <c r="C2035" s="26">
        <v>179.0</v>
      </c>
      <c r="D2035" s="28" t="s">
        <v>172</v>
      </c>
      <c r="E2035" s="28" t="s">
        <v>40</v>
      </c>
      <c r="F2035" s="28" t="s">
        <v>3089</v>
      </c>
      <c r="G2035" s="28" t="s">
        <v>3089</v>
      </c>
      <c r="H2035" s="28" t="s">
        <v>207</v>
      </c>
      <c r="I2035" s="511" t="s">
        <v>3490</v>
      </c>
      <c r="J2035" s="512" t="s">
        <v>3491</v>
      </c>
      <c r="K2035" s="441">
        <v>46185.0</v>
      </c>
      <c r="L2035" s="28" t="s">
        <v>76</v>
      </c>
      <c r="M2035" s="226"/>
      <c r="N2035" s="33" t="s">
        <v>289</v>
      </c>
      <c r="O2035" s="36" t="s">
        <v>3492</v>
      </c>
      <c r="P2035" s="340"/>
      <c r="Q2035" s="468"/>
      <c r="R2035" s="468"/>
      <c r="S2035" s="468"/>
      <c r="T2035" s="468"/>
      <c r="U2035" s="468"/>
      <c r="V2035" s="468"/>
      <c r="W2035" s="468"/>
      <c r="X2035" s="468"/>
      <c r="Y2035" s="468"/>
      <c r="Z2035" s="468"/>
      <c r="AA2035" s="468"/>
      <c r="AB2035" s="468"/>
      <c r="AC2035" s="468"/>
      <c r="AD2035" s="468"/>
      <c r="AE2035" s="468"/>
      <c r="AF2035" s="468"/>
      <c r="AG2035" s="468"/>
      <c r="AH2035" s="468"/>
      <c r="AI2035" s="468"/>
    </row>
    <row r="2036">
      <c r="A2036" s="23">
        <v>2033.0</v>
      </c>
      <c r="B2036" s="440">
        <v>46170.0</v>
      </c>
      <c r="C2036" s="26">
        <v>179.0</v>
      </c>
      <c r="D2036" s="28" t="s">
        <v>172</v>
      </c>
      <c r="E2036" s="28" t="s">
        <v>40</v>
      </c>
      <c r="F2036" s="28" t="s">
        <v>3089</v>
      </c>
      <c r="G2036" s="28" t="s">
        <v>3089</v>
      </c>
      <c r="H2036" s="28" t="s">
        <v>207</v>
      </c>
      <c r="I2036" s="511" t="s">
        <v>3493</v>
      </c>
      <c r="J2036" s="512" t="s">
        <v>3494</v>
      </c>
      <c r="K2036" s="441">
        <v>46185.0</v>
      </c>
      <c r="L2036" s="28" t="s">
        <v>76</v>
      </c>
      <c r="M2036" s="226"/>
      <c r="N2036" s="33" t="s">
        <v>289</v>
      </c>
      <c r="O2036" s="36" t="s">
        <v>3492</v>
      </c>
      <c r="P2036" s="340"/>
      <c r="Q2036" s="468"/>
      <c r="R2036" s="468"/>
      <c r="S2036" s="468"/>
      <c r="T2036" s="468"/>
      <c r="U2036" s="468"/>
      <c r="V2036" s="468"/>
      <c r="W2036" s="468"/>
      <c r="X2036" s="468"/>
      <c r="Y2036" s="468"/>
      <c r="Z2036" s="468"/>
      <c r="AA2036" s="468"/>
      <c r="AB2036" s="468"/>
      <c r="AC2036" s="468"/>
      <c r="AD2036" s="468"/>
      <c r="AE2036" s="468"/>
      <c r="AF2036" s="468"/>
      <c r="AG2036" s="468"/>
      <c r="AH2036" s="468"/>
      <c r="AI2036" s="468"/>
    </row>
    <row r="2037">
      <c r="A2037" s="23">
        <v>2034.0</v>
      </c>
      <c r="B2037" s="440">
        <v>46170.0</v>
      </c>
      <c r="C2037" s="26">
        <v>179.0</v>
      </c>
      <c r="D2037" s="28" t="s">
        <v>172</v>
      </c>
      <c r="E2037" s="28" t="s">
        <v>40</v>
      </c>
      <c r="F2037" s="28" t="s">
        <v>3089</v>
      </c>
      <c r="G2037" s="28" t="s">
        <v>3089</v>
      </c>
      <c r="H2037" s="28" t="s">
        <v>81</v>
      </c>
      <c r="I2037" s="486" t="s">
        <v>3283</v>
      </c>
      <c r="J2037" s="512" t="s">
        <v>3284</v>
      </c>
      <c r="K2037" s="441">
        <v>46185.0</v>
      </c>
      <c r="L2037" s="28" t="s">
        <v>76</v>
      </c>
      <c r="M2037" s="226"/>
      <c r="N2037" s="33" t="s">
        <v>289</v>
      </c>
      <c r="O2037" s="36" t="s">
        <v>3492</v>
      </c>
      <c r="P2037" s="340"/>
      <c r="Q2037" s="468"/>
      <c r="R2037" s="468"/>
      <c r="S2037" s="468"/>
      <c r="T2037" s="468"/>
      <c r="U2037" s="468"/>
      <c r="V2037" s="468"/>
      <c r="W2037" s="468"/>
      <c r="X2037" s="468"/>
      <c r="Y2037" s="468"/>
      <c r="Z2037" s="468"/>
      <c r="AA2037" s="468"/>
      <c r="AB2037" s="468"/>
      <c r="AC2037" s="468"/>
      <c r="AD2037" s="468"/>
      <c r="AE2037" s="468"/>
      <c r="AF2037" s="468"/>
      <c r="AG2037" s="468"/>
      <c r="AH2037" s="468"/>
      <c r="AI2037" s="468"/>
    </row>
    <row r="2038">
      <c r="A2038" s="23">
        <v>2035.0</v>
      </c>
      <c r="B2038" s="440">
        <v>46170.0</v>
      </c>
      <c r="C2038" s="26">
        <v>179.0</v>
      </c>
      <c r="D2038" s="28" t="s">
        <v>172</v>
      </c>
      <c r="E2038" s="28" t="s">
        <v>40</v>
      </c>
      <c r="F2038" s="28" t="s">
        <v>3089</v>
      </c>
      <c r="G2038" s="28" t="s">
        <v>3089</v>
      </c>
      <c r="H2038" s="28" t="s">
        <v>207</v>
      </c>
      <c r="I2038" s="515" t="s">
        <v>3495</v>
      </c>
      <c r="J2038" s="512" t="s">
        <v>3296</v>
      </c>
      <c r="K2038" s="441">
        <v>46185.0</v>
      </c>
      <c r="L2038" s="28" t="s">
        <v>76</v>
      </c>
      <c r="M2038" s="226"/>
      <c r="N2038" s="33" t="s">
        <v>289</v>
      </c>
      <c r="O2038" s="36" t="s">
        <v>3492</v>
      </c>
      <c r="P2038" s="340"/>
      <c r="Q2038" s="468"/>
      <c r="R2038" s="468"/>
      <c r="S2038" s="468"/>
      <c r="T2038" s="468"/>
      <c r="U2038" s="468"/>
      <c r="V2038" s="468"/>
      <c r="W2038" s="468"/>
      <c r="X2038" s="468"/>
      <c r="Y2038" s="468"/>
      <c r="Z2038" s="468"/>
      <c r="AA2038" s="468"/>
      <c r="AB2038" s="468"/>
      <c r="AC2038" s="468"/>
      <c r="AD2038" s="468"/>
      <c r="AE2038" s="468"/>
      <c r="AF2038" s="468"/>
      <c r="AG2038" s="468"/>
      <c r="AH2038" s="468"/>
      <c r="AI2038" s="468"/>
    </row>
    <row r="2039">
      <c r="A2039" s="23">
        <v>2036.0</v>
      </c>
      <c r="B2039" s="440">
        <v>46170.0</v>
      </c>
      <c r="C2039" s="26">
        <v>179.0</v>
      </c>
      <c r="D2039" s="28" t="s">
        <v>172</v>
      </c>
      <c r="E2039" s="28" t="s">
        <v>40</v>
      </c>
      <c r="F2039" s="28" t="s">
        <v>3089</v>
      </c>
      <c r="G2039" s="28" t="s">
        <v>3089</v>
      </c>
      <c r="H2039" s="28" t="s">
        <v>43</v>
      </c>
      <c r="I2039" s="519" t="s">
        <v>3496</v>
      </c>
      <c r="J2039" s="518" t="s">
        <v>3497</v>
      </c>
      <c r="K2039" s="441">
        <v>46185.0</v>
      </c>
      <c r="L2039" s="28" t="s">
        <v>76</v>
      </c>
      <c r="M2039" s="226"/>
      <c r="N2039" s="33" t="s">
        <v>289</v>
      </c>
      <c r="O2039" s="36" t="s">
        <v>3492</v>
      </c>
      <c r="P2039" s="340"/>
      <c r="Q2039" s="468"/>
      <c r="R2039" s="468"/>
      <c r="S2039" s="468"/>
      <c r="T2039" s="468"/>
      <c r="U2039" s="468"/>
      <c r="V2039" s="468"/>
      <c r="W2039" s="468"/>
      <c r="X2039" s="468"/>
      <c r="Y2039" s="468"/>
      <c r="Z2039" s="468"/>
      <c r="AA2039" s="468"/>
      <c r="AB2039" s="468"/>
      <c r="AC2039" s="468"/>
      <c r="AD2039" s="468"/>
      <c r="AE2039" s="468"/>
      <c r="AF2039" s="468"/>
      <c r="AG2039" s="468"/>
      <c r="AH2039" s="468"/>
      <c r="AI2039" s="468"/>
    </row>
    <row r="2040">
      <c r="A2040" s="59">
        <v>2037.0</v>
      </c>
      <c r="B2040" s="440">
        <v>46170.0</v>
      </c>
      <c r="C2040" s="26">
        <v>179.0</v>
      </c>
      <c r="D2040" s="28" t="s">
        <v>172</v>
      </c>
      <c r="E2040" s="28" t="s">
        <v>40</v>
      </c>
      <c r="F2040" s="28" t="s">
        <v>3089</v>
      </c>
      <c r="G2040" s="28" t="s">
        <v>3089</v>
      </c>
      <c r="H2040" s="28" t="s">
        <v>43</v>
      </c>
      <c r="I2040" s="515" t="s">
        <v>3498</v>
      </c>
      <c r="J2040" s="518" t="s">
        <v>3499</v>
      </c>
      <c r="K2040" s="441">
        <v>46185.0</v>
      </c>
      <c r="L2040" s="28" t="s">
        <v>76</v>
      </c>
      <c r="M2040" s="226"/>
      <c r="N2040" s="33" t="s">
        <v>289</v>
      </c>
      <c r="O2040" s="36" t="s">
        <v>3492</v>
      </c>
      <c r="P2040" s="340"/>
      <c r="Q2040" s="468"/>
      <c r="R2040" s="468"/>
      <c r="S2040" s="468"/>
      <c r="T2040" s="468"/>
      <c r="U2040" s="468"/>
      <c r="V2040" s="468"/>
      <c r="W2040" s="468"/>
      <c r="X2040" s="468"/>
      <c r="Y2040" s="468"/>
      <c r="Z2040" s="468"/>
      <c r="AA2040" s="468"/>
      <c r="AB2040" s="468"/>
      <c r="AC2040" s="468"/>
      <c r="AD2040" s="468"/>
      <c r="AE2040" s="468"/>
      <c r="AF2040" s="468"/>
      <c r="AG2040" s="468"/>
      <c r="AH2040" s="468"/>
      <c r="AI2040" s="468"/>
    </row>
    <row r="2041">
      <c r="A2041" s="23">
        <v>2038.0</v>
      </c>
      <c r="B2041" s="440">
        <v>46170.0</v>
      </c>
      <c r="C2041" s="26">
        <v>179.0</v>
      </c>
      <c r="D2041" s="28" t="s">
        <v>172</v>
      </c>
      <c r="E2041" s="28" t="s">
        <v>40</v>
      </c>
      <c r="F2041" s="28" t="s">
        <v>3089</v>
      </c>
      <c r="G2041" s="28" t="s">
        <v>3089</v>
      </c>
      <c r="H2041" s="28" t="s">
        <v>207</v>
      </c>
      <c r="I2041" s="515" t="s">
        <v>3301</v>
      </c>
      <c r="J2041" s="512" t="s">
        <v>3302</v>
      </c>
      <c r="K2041" s="441">
        <v>46185.0</v>
      </c>
      <c r="L2041" s="28" t="s">
        <v>76</v>
      </c>
      <c r="M2041" s="226"/>
      <c r="N2041" s="33" t="s">
        <v>289</v>
      </c>
      <c r="O2041" s="36" t="s">
        <v>3492</v>
      </c>
      <c r="P2041" s="340"/>
      <c r="Q2041" s="468"/>
      <c r="R2041" s="468"/>
      <c r="S2041" s="468"/>
      <c r="T2041" s="468"/>
      <c r="U2041" s="468"/>
      <c r="V2041" s="468"/>
      <c r="W2041" s="468"/>
      <c r="X2041" s="468"/>
      <c r="Y2041" s="468"/>
      <c r="Z2041" s="468"/>
      <c r="AA2041" s="468"/>
      <c r="AB2041" s="468"/>
      <c r="AC2041" s="468"/>
      <c r="AD2041" s="468"/>
      <c r="AE2041" s="468"/>
      <c r="AF2041" s="468"/>
      <c r="AG2041" s="468"/>
      <c r="AH2041" s="468"/>
      <c r="AI2041" s="468"/>
    </row>
    <row r="2042">
      <c r="A2042" s="23">
        <v>2039.0</v>
      </c>
      <c r="B2042" s="440">
        <v>46170.0</v>
      </c>
      <c r="C2042" s="26">
        <v>179.0</v>
      </c>
      <c r="D2042" s="28" t="s">
        <v>172</v>
      </c>
      <c r="E2042" s="28" t="s">
        <v>40</v>
      </c>
      <c r="F2042" s="28" t="s">
        <v>3089</v>
      </c>
      <c r="G2042" s="28" t="s">
        <v>3089</v>
      </c>
      <c r="H2042" s="28" t="s">
        <v>207</v>
      </c>
      <c r="I2042" s="519" t="s">
        <v>3125</v>
      </c>
      <c r="J2042" s="512" t="s">
        <v>1224</v>
      </c>
      <c r="K2042" s="441">
        <v>46185.0</v>
      </c>
      <c r="L2042" s="28" t="s">
        <v>76</v>
      </c>
      <c r="M2042" s="226"/>
      <c r="N2042" s="33" t="s">
        <v>289</v>
      </c>
      <c r="O2042" s="36" t="s">
        <v>3492</v>
      </c>
      <c r="P2042" s="340"/>
      <c r="Q2042" s="468"/>
      <c r="R2042" s="468"/>
      <c r="S2042" s="468"/>
      <c r="T2042" s="468"/>
      <c r="U2042" s="468"/>
      <c r="V2042" s="468"/>
      <c r="W2042" s="468"/>
      <c r="X2042" s="468"/>
      <c r="Y2042" s="468"/>
      <c r="Z2042" s="468"/>
      <c r="AA2042" s="468"/>
      <c r="AB2042" s="468"/>
      <c r="AC2042" s="468"/>
      <c r="AD2042" s="468"/>
      <c r="AE2042" s="468"/>
      <c r="AF2042" s="468"/>
      <c r="AG2042" s="468"/>
      <c r="AH2042" s="468"/>
      <c r="AI2042" s="468"/>
    </row>
    <row r="2043">
      <c r="A2043" s="23">
        <v>2040.0</v>
      </c>
      <c r="B2043" s="440">
        <v>46170.0</v>
      </c>
      <c r="C2043" s="26">
        <v>179.0</v>
      </c>
      <c r="D2043" s="28" t="s">
        <v>172</v>
      </c>
      <c r="E2043" s="28" t="s">
        <v>40</v>
      </c>
      <c r="F2043" s="28" t="s">
        <v>3089</v>
      </c>
      <c r="G2043" s="28" t="s">
        <v>3089</v>
      </c>
      <c r="H2043" s="28" t="s">
        <v>43</v>
      </c>
      <c r="I2043" s="519" t="s">
        <v>2550</v>
      </c>
      <c r="J2043" s="512" t="s">
        <v>2549</v>
      </c>
      <c r="K2043" s="441">
        <v>46185.0</v>
      </c>
      <c r="L2043" s="28" t="s">
        <v>76</v>
      </c>
      <c r="M2043" s="226"/>
      <c r="N2043" s="33" t="s">
        <v>289</v>
      </c>
      <c r="O2043" s="36" t="s">
        <v>3492</v>
      </c>
      <c r="P2043" s="340"/>
      <c r="Q2043" s="468"/>
      <c r="R2043" s="468"/>
      <c r="S2043" s="468"/>
      <c r="T2043" s="468"/>
      <c r="U2043" s="468"/>
      <c r="V2043" s="468"/>
      <c r="W2043" s="468"/>
      <c r="X2043" s="468"/>
      <c r="Y2043" s="468"/>
      <c r="Z2043" s="468"/>
      <c r="AA2043" s="468"/>
      <c r="AB2043" s="468"/>
      <c r="AC2043" s="468"/>
      <c r="AD2043" s="468"/>
      <c r="AE2043" s="468"/>
      <c r="AF2043" s="468"/>
      <c r="AG2043" s="468"/>
      <c r="AH2043" s="468"/>
      <c r="AI2043" s="468"/>
    </row>
    <row r="2044">
      <c r="A2044" s="23">
        <v>2041.0</v>
      </c>
      <c r="B2044" s="440">
        <v>46170.0</v>
      </c>
      <c r="C2044" s="26">
        <v>179.0</v>
      </c>
      <c r="D2044" s="28" t="s">
        <v>172</v>
      </c>
      <c r="E2044" s="28" t="s">
        <v>40</v>
      </c>
      <c r="F2044" s="28" t="s">
        <v>3089</v>
      </c>
      <c r="G2044" s="28" t="s">
        <v>3089</v>
      </c>
      <c r="H2044" s="28" t="s">
        <v>43</v>
      </c>
      <c r="I2044" s="519" t="s">
        <v>3314</v>
      </c>
      <c r="J2044" s="512" t="s">
        <v>3129</v>
      </c>
      <c r="K2044" s="441">
        <v>46185.0</v>
      </c>
      <c r="L2044" s="28" t="s">
        <v>76</v>
      </c>
      <c r="M2044" s="226"/>
      <c r="N2044" s="33" t="s">
        <v>289</v>
      </c>
      <c r="O2044" s="36" t="s">
        <v>3492</v>
      </c>
      <c r="P2044" s="340"/>
      <c r="Q2044" s="468"/>
      <c r="R2044" s="468"/>
      <c r="S2044" s="468"/>
      <c r="T2044" s="468"/>
      <c r="U2044" s="468"/>
      <c r="V2044" s="468"/>
      <c r="W2044" s="468"/>
      <c r="X2044" s="468"/>
      <c r="Y2044" s="468"/>
      <c r="Z2044" s="468"/>
      <c r="AA2044" s="468"/>
      <c r="AB2044" s="468"/>
      <c r="AC2044" s="468"/>
      <c r="AD2044" s="468"/>
      <c r="AE2044" s="468"/>
      <c r="AF2044" s="468"/>
      <c r="AG2044" s="468"/>
      <c r="AH2044" s="468"/>
      <c r="AI2044" s="468"/>
    </row>
    <row r="2045">
      <c r="A2045" s="59">
        <v>2042.0</v>
      </c>
      <c r="B2045" s="440">
        <v>46170.0</v>
      </c>
      <c r="C2045" s="26">
        <v>179.0</v>
      </c>
      <c r="D2045" s="28" t="s">
        <v>172</v>
      </c>
      <c r="E2045" s="28" t="s">
        <v>40</v>
      </c>
      <c r="F2045" s="28" t="s">
        <v>3089</v>
      </c>
      <c r="G2045" s="28" t="s">
        <v>3089</v>
      </c>
      <c r="H2045" s="28" t="s">
        <v>43</v>
      </c>
      <c r="I2045" s="519" t="s">
        <v>3126</v>
      </c>
      <c r="J2045" s="512" t="s">
        <v>2549</v>
      </c>
      <c r="K2045" s="441">
        <v>46185.0</v>
      </c>
      <c r="L2045" s="28" t="s">
        <v>76</v>
      </c>
      <c r="M2045" s="226"/>
      <c r="N2045" s="33" t="s">
        <v>289</v>
      </c>
      <c r="O2045" s="36" t="s">
        <v>3492</v>
      </c>
      <c r="P2045" s="340"/>
      <c r="Q2045" s="468"/>
      <c r="R2045" s="468"/>
      <c r="S2045" s="468"/>
      <c r="T2045" s="468"/>
      <c r="U2045" s="468"/>
      <c r="V2045" s="468"/>
      <c r="W2045" s="468"/>
      <c r="X2045" s="468"/>
      <c r="Y2045" s="468"/>
      <c r="Z2045" s="468"/>
      <c r="AA2045" s="468"/>
      <c r="AB2045" s="468"/>
      <c r="AC2045" s="468"/>
      <c r="AD2045" s="468"/>
      <c r="AE2045" s="468"/>
      <c r="AF2045" s="468"/>
      <c r="AG2045" s="468"/>
      <c r="AH2045" s="468"/>
      <c r="AI2045" s="468"/>
    </row>
    <row r="2046">
      <c r="A2046" s="23">
        <v>2043.0</v>
      </c>
      <c r="B2046" s="440">
        <v>46170.0</v>
      </c>
      <c r="C2046" s="26">
        <v>179.0</v>
      </c>
      <c r="D2046" s="28" t="s">
        <v>172</v>
      </c>
      <c r="E2046" s="28" t="s">
        <v>40</v>
      </c>
      <c r="F2046" s="28" t="s">
        <v>3089</v>
      </c>
      <c r="G2046" s="28" t="s">
        <v>3089</v>
      </c>
      <c r="H2046" s="28" t="s">
        <v>43</v>
      </c>
      <c r="I2046" s="519" t="s">
        <v>2552</v>
      </c>
      <c r="J2046" s="512" t="s">
        <v>3135</v>
      </c>
      <c r="K2046" s="441">
        <v>46185.0</v>
      </c>
      <c r="L2046" s="28" t="s">
        <v>76</v>
      </c>
      <c r="M2046" s="226"/>
      <c r="N2046" s="33" t="s">
        <v>289</v>
      </c>
      <c r="O2046" s="36" t="s">
        <v>3492</v>
      </c>
      <c r="P2046" s="340"/>
      <c r="Q2046" s="468"/>
      <c r="R2046" s="468"/>
      <c r="S2046" s="468"/>
      <c r="T2046" s="468"/>
      <c r="U2046" s="468"/>
      <c r="V2046" s="468"/>
      <c r="W2046" s="468"/>
      <c r="X2046" s="468"/>
      <c r="Y2046" s="468"/>
      <c r="Z2046" s="468"/>
      <c r="AA2046" s="468"/>
      <c r="AB2046" s="468"/>
      <c r="AC2046" s="468"/>
      <c r="AD2046" s="468"/>
      <c r="AE2046" s="468"/>
      <c r="AF2046" s="468"/>
      <c r="AG2046" s="468"/>
      <c r="AH2046" s="468"/>
      <c r="AI2046" s="468"/>
    </row>
    <row r="2047">
      <c r="A2047" s="23">
        <v>2044.0</v>
      </c>
      <c r="B2047" s="440">
        <v>46170.0</v>
      </c>
      <c r="C2047" s="26">
        <v>179.0</v>
      </c>
      <c r="D2047" s="28" t="s">
        <v>172</v>
      </c>
      <c r="E2047" s="28" t="s">
        <v>40</v>
      </c>
      <c r="F2047" s="28" t="s">
        <v>3089</v>
      </c>
      <c r="G2047" s="28" t="s">
        <v>3089</v>
      </c>
      <c r="H2047" s="28" t="s">
        <v>43</v>
      </c>
      <c r="I2047" s="519" t="s">
        <v>2717</v>
      </c>
      <c r="J2047" s="512" t="s">
        <v>3137</v>
      </c>
      <c r="K2047" s="441">
        <v>46185.0</v>
      </c>
      <c r="L2047" s="28" t="s">
        <v>76</v>
      </c>
      <c r="M2047" s="226"/>
      <c r="N2047" s="33" t="s">
        <v>289</v>
      </c>
      <c r="O2047" s="36" t="s">
        <v>3492</v>
      </c>
      <c r="P2047" s="340"/>
      <c r="Q2047" s="468"/>
      <c r="R2047" s="468"/>
      <c r="S2047" s="468"/>
      <c r="T2047" s="468"/>
      <c r="U2047" s="468"/>
      <c r="V2047" s="468"/>
      <c r="W2047" s="468"/>
      <c r="X2047" s="468"/>
      <c r="Y2047" s="468"/>
      <c r="Z2047" s="468"/>
      <c r="AA2047" s="468"/>
      <c r="AB2047" s="468"/>
      <c r="AC2047" s="468"/>
      <c r="AD2047" s="468"/>
      <c r="AE2047" s="468"/>
      <c r="AF2047" s="468"/>
      <c r="AG2047" s="468"/>
      <c r="AH2047" s="468"/>
      <c r="AI2047" s="468"/>
    </row>
    <row r="2048">
      <c r="A2048" s="23">
        <v>2045.0</v>
      </c>
      <c r="B2048" s="440">
        <v>46171.0</v>
      </c>
      <c r="C2048" s="26">
        <v>180.0</v>
      </c>
      <c r="D2048" s="507" t="s">
        <v>45</v>
      </c>
      <c r="E2048" s="28" t="s">
        <v>40</v>
      </c>
      <c r="F2048" s="28" t="s">
        <v>210</v>
      </c>
      <c r="G2048" s="28" t="s">
        <v>2074</v>
      </c>
      <c r="H2048" s="28" t="s">
        <v>233</v>
      </c>
      <c r="I2048" s="503" t="s">
        <v>3500</v>
      </c>
      <c r="J2048" s="36" t="s">
        <v>1362</v>
      </c>
      <c r="K2048" s="129">
        <v>46183.0</v>
      </c>
      <c r="L2048" s="28" t="s">
        <v>50</v>
      </c>
      <c r="M2048" s="226"/>
      <c r="N2048" s="33" t="s">
        <v>214</v>
      </c>
      <c r="O2048" s="36" t="s">
        <v>425</v>
      </c>
      <c r="P2048" s="340"/>
      <c r="Q2048" s="468"/>
      <c r="R2048" s="468"/>
      <c r="S2048" s="468"/>
      <c r="T2048" s="468"/>
      <c r="U2048" s="468"/>
      <c r="V2048" s="468"/>
      <c r="W2048" s="468"/>
      <c r="X2048" s="468"/>
      <c r="Y2048" s="468"/>
      <c r="Z2048" s="468"/>
      <c r="AA2048" s="468"/>
      <c r="AB2048" s="468"/>
      <c r="AC2048" s="468"/>
      <c r="AD2048" s="468"/>
      <c r="AE2048" s="468"/>
      <c r="AF2048" s="468"/>
      <c r="AG2048" s="468"/>
      <c r="AH2048" s="468"/>
      <c r="AI2048" s="468"/>
    </row>
    <row r="2049">
      <c r="A2049" s="23">
        <v>2046.0</v>
      </c>
      <c r="B2049" s="440">
        <v>46171.0</v>
      </c>
      <c r="C2049" s="26">
        <v>180.0</v>
      </c>
      <c r="D2049" s="507" t="s">
        <v>45</v>
      </c>
      <c r="E2049" s="28" t="s">
        <v>40</v>
      </c>
      <c r="F2049" s="28" t="s">
        <v>210</v>
      </c>
      <c r="G2049" s="28" t="s">
        <v>2074</v>
      </c>
      <c r="H2049" s="28" t="s">
        <v>98</v>
      </c>
      <c r="I2049" s="505" t="s">
        <v>3501</v>
      </c>
      <c r="J2049" s="493" t="s">
        <v>3502</v>
      </c>
      <c r="K2049" s="129">
        <v>46183.0</v>
      </c>
      <c r="L2049" s="28" t="s">
        <v>50</v>
      </c>
      <c r="M2049" s="226"/>
      <c r="N2049" s="33" t="s">
        <v>214</v>
      </c>
      <c r="O2049" s="36" t="s">
        <v>425</v>
      </c>
      <c r="P2049" s="340"/>
      <c r="Q2049" s="468"/>
      <c r="R2049" s="468"/>
      <c r="S2049" s="468"/>
      <c r="T2049" s="468"/>
      <c r="U2049" s="468"/>
      <c r="V2049" s="468"/>
      <c r="W2049" s="468"/>
      <c r="X2049" s="468"/>
      <c r="Y2049" s="468"/>
      <c r="Z2049" s="468"/>
      <c r="AA2049" s="468"/>
      <c r="AB2049" s="468"/>
      <c r="AC2049" s="468"/>
      <c r="AD2049" s="468"/>
      <c r="AE2049" s="468"/>
      <c r="AF2049" s="468"/>
      <c r="AG2049" s="468"/>
      <c r="AH2049" s="468"/>
      <c r="AI2049" s="468"/>
    </row>
    <row r="2050">
      <c r="A2050" s="59">
        <v>2047.0</v>
      </c>
      <c r="B2050" s="440">
        <v>46171.0</v>
      </c>
      <c r="C2050" s="26">
        <v>180.0</v>
      </c>
      <c r="D2050" s="507" t="s">
        <v>45</v>
      </c>
      <c r="E2050" s="28" t="s">
        <v>40</v>
      </c>
      <c r="F2050" s="28" t="s">
        <v>210</v>
      </c>
      <c r="G2050" s="28" t="s">
        <v>2074</v>
      </c>
      <c r="H2050" s="28" t="s">
        <v>194</v>
      </c>
      <c r="I2050" s="505" t="s">
        <v>3503</v>
      </c>
      <c r="J2050" s="493" t="s">
        <v>3407</v>
      </c>
      <c r="K2050" s="129">
        <v>46183.0</v>
      </c>
      <c r="L2050" s="28" t="s">
        <v>50</v>
      </c>
      <c r="M2050" s="226"/>
      <c r="N2050" s="33" t="s">
        <v>214</v>
      </c>
      <c r="O2050" s="36" t="s">
        <v>425</v>
      </c>
      <c r="P2050" s="340"/>
      <c r="Q2050" s="468"/>
      <c r="R2050" s="468"/>
      <c r="S2050" s="468"/>
      <c r="T2050" s="468"/>
      <c r="U2050" s="468"/>
      <c r="V2050" s="468"/>
      <c r="W2050" s="468"/>
      <c r="X2050" s="468"/>
      <c r="Y2050" s="468"/>
      <c r="Z2050" s="468"/>
      <c r="AA2050" s="468"/>
      <c r="AB2050" s="468"/>
      <c r="AC2050" s="468"/>
      <c r="AD2050" s="468"/>
      <c r="AE2050" s="468"/>
      <c r="AF2050" s="468"/>
      <c r="AG2050" s="468"/>
      <c r="AH2050" s="468"/>
      <c r="AI2050" s="468"/>
    </row>
    <row r="2051">
      <c r="A2051" s="23">
        <v>2048.0</v>
      </c>
      <c r="B2051" s="440">
        <v>46171.0</v>
      </c>
      <c r="C2051" s="26">
        <v>180.0</v>
      </c>
      <c r="D2051" s="507" t="s">
        <v>45</v>
      </c>
      <c r="E2051" s="28" t="s">
        <v>40</v>
      </c>
      <c r="F2051" s="28" t="s">
        <v>210</v>
      </c>
      <c r="G2051" s="28" t="s">
        <v>2074</v>
      </c>
      <c r="H2051" s="28" t="s">
        <v>98</v>
      </c>
      <c r="I2051" s="505" t="s">
        <v>3440</v>
      </c>
      <c r="J2051" s="493" t="s">
        <v>1486</v>
      </c>
      <c r="K2051" s="129">
        <v>46193.0</v>
      </c>
      <c r="L2051" s="28" t="s">
        <v>50</v>
      </c>
      <c r="M2051" s="226"/>
      <c r="N2051" s="33" t="s">
        <v>214</v>
      </c>
      <c r="O2051" s="36" t="s">
        <v>425</v>
      </c>
      <c r="P2051" s="340"/>
      <c r="Q2051" s="468"/>
      <c r="R2051" s="468"/>
      <c r="S2051" s="468"/>
      <c r="T2051" s="468"/>
      <c r="U2051" s="468"/>
      <c r="V2051" s="468"/>
      <c r="W2051" s="468"/>
      <c r="X2051" s="468"/>
      <c r="Y2051" s="468"/>
      <c r="Z2051" s="468"/>
      <c r="AA2051" s="468"/>
      <c r="AB2051" s="468"/>
      <c r="AC2051" s="468"/>
      <c r="AD2051" s="468"/>
      <c r="AE2051" s="468"/>
      <c r="AF2051" s="468"/>
      <c r="AG2051" s="468"/>
      <c r="AH2051" s="468"/>
      <c r="AI2051" s="468"/>
    </row>
    <row r="2052">
      <c r="A2052" s="23">
        <v>2049.0</v>
      </c>
      <c r="B2052" s="440">
        <v>46171.0</v>
      </c>
      <c r="C2052" s="26">
        <v>180.0</v>
      </c>
      <c r="D2052" s="507" t="s">
        <v>45</v>
      </c>
      <c r="E2052" s="28" t="s">
        <v>40</v>
      </c>
      <c r="F2052" s="28" t="s">
        <v>210</v>
      </c>
      <c r="G2052" s="28" t="s">
        <v>2074</v>
      </c>
      <c r="H2052" s="28" t="s">
        <v>98</v>
      </c>
      <c r="I2052" s="505" t="s">
        <v>3504</v>
      </c>
      <c r="J2052" s="493" t="s">
        <v>3505</v>
      </c>
      <c r="K2052" s="129">
        <v>46183.0</v>
      </c>
      <c r="L2052" s="28" t="s">
        <v>50</v>
      </c>
      <c r="M2052" s="226"/>
      <c r="N2052" s="33" t="s">
        <v>214</v>
      </c>
      <c r="O2052" s="36" t="s">
        <v>425</v>
      </c>
      <c r="P2052" s="340"/>
      <c r="Q2052" s="468"/>
      <c r="R2052" s="468"/>
      <c r="S2052" s="468"/>
      <c r="T2052" s="468"/>
      <c r="U2052" s="468"/>
      <c r="V2052" s="468"/>
      <c r="W2052" s="468"/>
      <c r="X2052" s="468"/>
      <c r="Y2052" s="468"/>
      <c r="Z2052" s="468"/>
      <c r="AA2052" s="468"/>
      <c r="AB2052" s="468"/>
      <c r="AC2052" s="468"/>
      <c r="AD2052" s="468"/>
      <c r="AE2052" s="468"/>
      <c r="AF2052" s="468"/>
      <c r="AG2052" s="468"/>
      <c r="AH2052" s="468"/>
      <c r="AI2052" s="468"/>
    </row>
    <row r="2053">
      <c r="A2053" s="23">
        <v>2050.0</v>
      </c>
      <c r="B2053" s="440">
        <v>46171.0</v>
      </c>
      <c r="C2053" s="26">
        <v>180.0</v>
      </c>
      <c r="D2053" s="507" t="s">
        <v>45</v>
      </c>
      <c r="E2053" s="28" t="s">
        <v>40</v>
      </c>
      <c r="F2053" s="28" t="s">
        <v>210</v>
      </c>
      <c r="G2053" s="28" t="s">
        <v>2074</v>
      </c>
      <c r="H2053" s="28" t="s">
        <v>75</v>
      </c>
      <c r="I2053" s="505" t="s">
        <v>3506</v>
      </c>
      <c r="J2053" s="493" t="s">
        <v>3507</v>
      </c>
      <c r="K2053" s="129">
        <v>46198.0</v>
      </c>
      <c r="L2053" s="28" t="s">
        <v>50</v>
      </c>
      <c r="M2053" s="226"/>
      <c r="N2053" s="33" t="s">
        <v>214</v>
      </c>
      <c r="O2053" s="36" t="s">
        <v>425</v>
      </c>
      <c r="P2053" s="340"/>
      <c r="Q2053" s="468"/>
      <c r="R2053" s="468"/>
      <c r="S2053" s="468"/>
      <c r="T2053" s="468"/>
      <c r="U2053" s="468"/>
      <c r="V2053" s="468"/>
      <c r="W2053" s="468"/>
      <c r="X2053" s="468"/>
      <c r="Y2053" s="468"/>
      <c r="Z2053" s="468"/>
      <c r="AA2053" s="468"/>
      <c r="AB2053" s="468"/>
      <c r="AC2053" s="468"/>
      <c r="AD2053" s="468"/>
      <c r="AE2053" s="468"/>
      <c r="AF2053" s="468"/>
      <c r="AG2053" s="468"/>
      <c r="AH2053" s="468"/>
      <c r="AI2053" s="468"/>
    </row>
    <row r="2054">
      <c r="A2054" s="23">
        <v>2051.0</v>
      </c>
      <c r="B2054" s="440">
        <v>46171.0</v>
      </c>
      <c r="C2054" s="26">
        <v>180.0</v>
      </c>
      <c r="D2054" s="507" t="s">
        <v>45</v>
      </c>
      <c r="E2054" s="28" t="s">
        <v>40</v>
      </c>
      <c r="F2054" s="28" t="s">
        <v>210</v>
      </c>
      <c r="G2054" s="28" t="s">
        <v>2074</v>
      </c>
      <c r="H2054" s="28" t="s">
        <v>75</v>
      </c>
      <c r="I2054" s="505" t="s">
        <v>3508</v>
      </c>
      <c r="J2054" s="423" t="s">
        <v>3507</v>
      </c>
      <c r="K2054" s="129">
        <v>46198.0</v>
      </c>
      <c r="L2054" s="28" t="s">
        <v>50</v>
      </c>
      <c r="M2054" s="226"/>
      <c r="N2054" s="33" t="s">
        <v>214</v>
      </c>
      <c r="O2054" s="36" t="s">
        <v>425</v>
      </c>
      <c r="P2054" s="340"/>
      <c r="Q2054" s="468"/>
      <c r="R2054" s="468"/>
      <c r="S2054" s="468"/>
      <c r="T2054" s="468"/>
      <c r="U2054" s="468"/>
      <c r="V2054" s="468"/>
      <c r="W2054" s="468"/>
      <c r="X2054" s="468"/>
      <c r="Y2054" s="468"/>
      <c r="Z2054" s="468"/>
      <c r="AA2054" s="468"/>
      <c r="AB2054" s="468"/>
      <c r="AC2054" s="468"/>
      <c r="AD2054" s="468"/>
      <c r="AE2054" s="468"/>
      <c r="AF2054" s="468"/>
      <c r="AG2054" s="468"/>
      <c r="AH2054" s="468"/>
      <c r="AI2054" s="468"/>
    </row>
    <row r="2055">
      <c r="A2055" s="59">
        <v>2052.0</v>
      </c>
      <c r="B2055" s="440">
        <v>46171.0</v>
      </c>
      <c r="C2055" s="26">
        <v>180.0</v>
      </c>
      <c r="D2055" s="507" t="s">
        <v>45</v>
      </c>
      <c r="E2055" s="28" t="s">
        <v>40</v>
      </c>
      <c r="F2055" s="28" t="s">
        <v>210</v>
      </c>
      <c r="G2055" s="28" t="s">
        <v>2074</v>
      </c>
      <c r="H2055" s="28" t="s">
        <v>75</v>
      </c>
      <c r="I2055" s="505" t="s">
        <v>3509</v>
      </c>
      <c r="J2055" s="423" t="s">
        <v>3449</v>
      </c>
      <c r="K2055" s="129">
        <v>46198.0</v>
      </c>
      <c r="L2055" s="28" t="s">
        <v>50</v>
      </c>
      <c r="M2055" s="226"/>
      <c r="N2055" s="33" t="s">
        <v>214</v>
      </c>
      <c r="O2055" s="36" t="s">
        <v>425</v>
      </c>
      <c r="P2055" s="340"/>
      <c r="Q2055" s="468"/>
      <c r="R2055" s="468"/>
      <c r="S2055" s="468"/>
      <c r="T2055" s="468"/>
      <c r="U2055" s="468"/>
      <c r="V2055" s="468"/>
      <c r="W2055" s="468"/>
      <c r="X2055" s="468"/>
      <c r="Y2055" s="468"/>
      <c r="Z2055" s="468"/>
      <c r="AA2055" s="468"/>
      <c r="AB2055" s="468"/>
      <c r="AC2055" s="468"/>
      <c r="AD2055" s="468"/>
      <c r="AE2055" s="468"/>
      <c r="AF2055" s="468"/>
      <c r="AG2055" s="468"/>
      <c r="AH2055" s="468"/>
      <c r="AI2055" s="468"/>
    </row>
    <row r="2056">
      <c r="A2056" s="23">
        <v>2053.0</v>
      </c>
      <c r="B2056" s="440">
        <v>46171.0</v>
      </c>
      <c r="C2056" s="26">
        <v>180.0</v>
      </c>
      <c r="D2056" s="507" t="s">
        <v>45</v>
      </c>
      <c r="E2056" s="28" t="s">
        <v>40</v>
      </c>
      <c r="F2056" s="28" t="s">
        <v>210</v>
      </c>
      <c r="G2056" s="28" t="s">
        <v>2074</v>
      </c>
      <c r="H2056" s="28" t="s">
        <v>75</v>
      </c>
      <c r="I2056" s="505" t="s">
        <v>3510</v>
      </c>
      <c r="J2056" s="423" t="s">
        <v>3414</v>
      </c>
      <c r="K2056" s="129">
        <v>46198.0</v>
      </c>
      <c r="L2056" s="28" t="s">
        <v>50</v>
      </c>
      <c r="M2056" s="226"/>
      <c r="N2056" s="33" t="s">
        <v>214</v>
      </c>
      <c r="O2056" s="36" t="s">
        <v>425</v>
      </c>
      <c r="P2056" s="340"/>
      <c r="Q2056" s="468"/>
      <c r="R2056" s="468"/>
      <c r="S2056" s="468"/>
      <c r="T2056" s="468"/>
      <c r="U2056" s="468"/>
      <c r="V2056" s="468"/>
      <c r="W2056" s="468"/>
      <c r="X2056" s="468"/>
      <c r="Y2056" s="468"/>
      <c r="Z2056" s="468"/>
      <c r="AA2056" s="468"/>
      <c r="AB2056" s="468"/>
      <c r="AC2056" s="468"/>
      <c r="AD2056" s="468"/>
      <c r="AE2056" s="468"/>
      <c r="AF2056" s="468"/>
      <c r="AG2056" s="468"/>
      <c r="AH2056" s="468"/>
      <c r="AI2056" s="468"/>
    </row>
    <row r="2057">
      <c r="A2057" s="23">
        <v>2054.0</v>
      </c>
      <c r="B2057" s="440">
        <v>46171.0</v>
      </c>
      <c r="C2057" s="26">
        <v>180.0</v>
      </c>
      <c r="D2057" s="507" t="s">
        <v>45</v>
      </c>
      <c r="E2057" s="28" t="s">
        <v>40</v>
      </c>
      <c r="F2057" s="28" t="s">
        <v>210</v>
      </c>
      <c r="G2057" s="28" t="s">
        <v>2074</v>
      </c>
      <c r="H2057" s="28" t="s">
        <v>75</v>
      </c>
      <c r="I2057" s="505" t="s">
        <v>3511</v>
      </c>
      <c r="J2057" s="423" t="s">
        <v>3449</v>
      </c>
      <c r="K2057" s="129">
        <v>46198.0</v>
      </c>
      <c r="L2057" s="28" t="s">
        <v>50</v>
      </c>
      <c r="M2057" s="226"/>
      <c r="N2057" s="33" t="s">
        <v>214</v>
      </c>
      <c r="O2057" s="36" t="s">
        <v>425</v>
      </c>
      <c r="P2057" s="340"/>
      <c r="Q2057" s="468"/>
      <c r="R2057" s="468"/>
      <c r="S2057" s="468"/>
      <c r="T2057" s="468"/>
      <c r="U2057" s="468"/>
      <c r="V2057" s="468"/>
      <c r="W2057" s="468"/>
      <c r="X2057" s="468"/>
      <c r="Y2057" s="468"/>
      <c r="Z2057" s="468"/>
      <c r="AA2057" s="468"/>
      <c r="AB2057" s="468"/>
      <c r="AC2057" s="468"/>
      <c r="AD2057" s="468"/>
      <c r="AE2057" s="468"/>
      <c r="AF2057" s="468"/>
      <c r="AG2057" s="468"/>
      <c r="AH2057" s="468"/>
      <c r="AI2057" s="468"/>
    </row>
    <row r="2058">
      <c r="A2058" s="23">
        <v>2055.0</v>
      </c>
      <c r="B2058" s="440">
        <v>46171.0</v>
      </c>
      <c r="C2058" s="26">
        <v>180.0</v>
      </c>
      <c r="D2058" s="507" t="s">
        <v>45</v>
      </c>
      <c r="E2058" s="28" t="s">
        <v>40</v>
      </c>
      <c r="F2058" s="28" t="s">
        <v>210</v>
      </c>
      <c r="G2058" s="28" t="s">
        <v>2074</v>
      </c>
      <c r="H2058" s="28" t="s">
        <v>75</v>
      </c>
      <c r="I2058" s="505" t="s">
        <v>3512</v>
      </c>
      <c r="J2058" s="423" t="s">
        <v>3507</v>
      </c>
      <c r="K2058" s="129">
        <v>46198.0</v>
      </c>
      <c r="L2058" s="28" t="s">
        <v>50</v>
      </c>
      <c r="M2058" s="226"/>
      <c r="N2058" s="33" t="s">
        <v>214</v>
      </c>
      <c r="O2058" s="36" t="s">
        <v>425</v>
      </c>
      <c r="P2058" s="340"/>
      <c r="Q2058" s="468"/>
      <c r="R2058" s="468"/>
      <c r="S2058" s="468"/>
      <c r="T2058" s="468"/>
      <c r="U2058" s="468"/>
      <c r="V2058" s="468"/>
      <c r="W2058" s="468"/>
      <c r="X2058" s="468"/>
      <c r="Y2058" s="468"/>
      <c r="Z2058" s="468"/>
      <c r="AA2058" s="468"/>
      <c r="AB2058" s="468"/>
      <c r="AC2058" s="468"/>
      <c r="AD2058" s="468"/>
      <c r="AE2058" s="468"/>
      <c r="AF2058" s="468"/>
      <c r="AG2058" s="468"/>
      <c r="AH2058" s="468"/>
      <c r="AI2058" s="468"/>
    </row>
    <row r="2059">
      <c r="A2059" s="23">
        <v>2056.0</v>
      </c>
      <c r="B2059" s="440">
        <v>46171.0</v>
      </c>
      <c r="C2059" s="26">
        <v>180.0</v>
      </c>
      <c r="D2059" s="507" t="s">
        <v>45</v>
      </c>
      <c r="E2059" s="28" t="s">
        <v>40</v>
      </c>
      <c r="F2059" s="28" t="s">
        <v>210</v>
      </c>
      <c r="G2059" s="28" t="s">
        <v>2074</v>
      </c>
      <c r="H2059" s="28" t="s">
        <v>75</v>
      </c>
      <c r="I2059" s="505" t="s">
        <v>3513</v>
      </c>
      <c r="J2059" s="423" t="s">
        <v>3449</v>
      </c>
      <c r="K2059" s="129">
        <v>46198.0</v>
      </c>
      <c r="L2059" s="28" t="s">
        <v>50</v>
      </c>
      <c r="M2059" s="226"/>
      <c r="N2059" s="33" t="s">
        <v>214</v>
      </c>
      <c r="O2059" s="36" t="s">
        <v>425</v>
      </c>
      <c r="P2059" s="340"/>
      <c r="Q2059" s="468"/>
      <c r="R2059" s="468"/>
      <c r="S2059" s="468"/>
      <c r="T2059" s="468"/>
      <c r="U2059" s="468"/>
      <c r="V2059" s="468"/>
      <c r="W2059" s="468"/>
      <c r="X2059" s="468"/>
      <c r="Y2059" s="468"/>
      <c r="Z2059" s="468"/>
      <c r="AA2059" s="468"/>
      <c r="AB2059" s="468"/>
      <c r="AC2059" s="468"/>
      <c r="AD2059" s="468"/>
      <c r="AE2059" s="468"/>
      <c r="AF2059" s="468"/>
      <c r="AG2059" s="468"/>
      <c r="AH2059" s="468"/>
      <c r="AI2059" s="468"/>
    </row>
    <row r="2060">
      <c r="A2060" s="59">
        <v>2057.0</v>
      </c>
      <c r="B2060" s="440">
        <v>46171.0</v>
      </c>
      <c r="C2060" s="26">
        <v>180.0</v>
      </c>
      <c r="D2060" s="507" t="s">
        <v>45</v>
      </c>
      <c r="E2060" s="28" t="s">
        <v>40</v>
      </c>
      <c r="F2060" s="28" t="s">
        <v>210</v>
      </c>
      <c r="G2060" s="28" t="s">
        <v>2074</v>
      </c>
      <c r="H2060" s="28" t="s">
        <v>75</v>
      </c>
      <c r="I2060" s="505" t="s">
        <v>3514</v>
      </c>
      <c r="J2060" s="423" t="s">
        <v>3515</v>
      </c>
      <c r="K2060" s="129">
        <v>46198.0</v>
      </c>
      <c r="L2060" s="28" t="s">
        <v>50</v>
      </c>
      <c r="M2060" s="226"/>
      <c r="N2060" s="33" t="s">
        <v>214</v>
      </c>
      <c r="O2060" s="36" t="s">
        <v>425</v>
      </c>
      <c r="P2060" s="340"/>
      <c r="Q2060" s="468"/>
      <c r="R2060" s="468"/>
      <c r="S2060" s="468"/>
      <c r="T2060" s="468"/>
      <c r="U2060" s="468"/>
      <c r="V2060" s="468"/>
      <c r="W2060" s="468"/>
      <c r="X2060" s="468"/>
      <c r="Y2060" s="468"/>
      <c r="Z2060" s="468"/>
      <c r="AA2060" s="468"/>
      <c r="AB2060" s="468"/>
      <c r="AC2060" s="468"/>
      <c r="AD2060" s="468"/>
      <c r="AE2060" s="468"/>
      <c r="AF2060" s="468"/>
      <c r="AG2060" s="468"/>
      <c r="AH2060" s="468"/>
      <c r="AI2060" s="468"/>
    </row>
    <row r="2061">
      <c r="A2061" s="23">
        <v>2058.0</v>
      </c>
      <c r="B2061" s="440">
        <v>46171.0</v>
      </c>
      <c r="C2061" s="26">
        <v>180.0</v>
      </c>
      <c r="D2061" s="507" t="s">
        <v>45</v>
      </c>
      <c r="E2061" s="28" t="s">
        <v>40</v>
      </c>
      <c r="F2061" s="28" t="s">
        <v>210</v>
      </c>
      <c r="G2061" s="28" t="s">
        <v>2074</v>
      </c>
      <c r="H2061" s="28" t="s">
        <v>75</v>
      </c>
      <c r="I2061" s="505" t="s">
        <v>3516</v>
      </c>
      <c r="J2061" s="36" t="s">
        <v>3449</v>
      </c>
      <c r="K2061" s="129">
        <v>46198.0</v>
      </c>
      <c r="L2061" s="28" t="s">
        <v>50</v>
      </c>
      <c r="M2061" s="226"/>
      <c r="N2061" s="33" t="s">
        <v>214</v>
      </c>
      <c r="O2061" s="36" t="s">
        <v>425</v>
      </c>
      <c r="P2061" s="340"/>
      <c r="Q2061" s="468"/>
      <c r="R2061" s="468"/>
      <c r="S2061" s="468"/>
      <c r="T2061" s="468"/>
      <c r="U2061" s="468"/>
      <c r="V2061" s="468"/>
      <c r="W2061" s="468"/>
      <c r="X2061" s="468"/>
      <c r="Y2061" s="468"/>
      <c r="Z2061" s="468"/>
      <c r="AA2061" s="468"/>
      <c r="AB2061" s="468"/>
      <c r="AC2061" s="468"/>
      <c r="AD2061" s="468"/>
      <c r="AE2061" s="468"/>
      <c r="AF2061" s="468"/>
      <c r="AG2061" s="468"/>
      <c r="AH2061" s="468"/>
      <c r="AI2061" s="468"/>
    </row>
    <row r="2062">
      <c r="A2062" s="23">
        <v>2059.0</v>
      </c>
      <c r="B2062" s="440">
        <v>46171.0</v>
      </c>
      <c r="C2062" s="26">
        <v>180.0</v>
      </c>
      <c r="D2062" s="507" t="s">
        <v>45</v>
      </c>
      <c r="E2062" s="28" t="s">
        <v>40</v>
      </c>
      <c r="F2062" s="28" t="s">
        <v>210</v>
      </c>
      <c r="G2062" s="28" t="s">
        <v>2074</v>
      </c>
      <c r="H2062" s="28" t="s">
        <v>75</v>
      </c>
      <c r="I2062" s="505" t="s">
        <v>3517</v>
      </c>
      <c r="J2062" s="36" t="s">
        <v>3518</v>
      </c>
      <c r="K2062" s="129">
        <v>46198.0</v>
      </c>
      <c r="L2062" s="28" t="s">
        <v>50</v>
      </c>
      <c r="M2062" s="226"/>
      <c r="N2062" s="33" t="s">
        <v>214</v>
      </c>
      <c r="O2062" s="36" t="s">
        <v>425</v>
      </c>
      <c r="P2062" s="340"/>
      <c r="Q2062" s="468"/>
      <c r="R2062" s="468"/>
      <c r="S2062" s="468"/>
      <c r="T2062" s="468"/>
      <c r="U2062" s="468"/>
      <c r="V2062" s="468"/>
      <c r="W2062" s="468"/>
      <c r="X2062" s="468"/>
      <c r="Y2062" s="468"/>
      <c r="Z2062" s="468"/>
      <c r="AA2062" s="468"/>
      <c r="AB2062" s="468"/>
      <c r="AC2062" s="468"/>
      <c r="AD2062" s="468"/>
      <c r="AE2062" s="468"/>
      <c r="AF2062" s="468"/>
      <c r="AG2062" s="468"/>
      <c r="AH2062" s="468"/>
      <c r="AI2062" s="468"/>
    </row>
    <row r="2063">
      <c r="A2063" s="23">
        <v>2060.0</v>
      </c>
      <c r="B2063" s="440">
        <v>46171.0</v>
      </c>
      <c r="C2063" s="26">
        <v>180.0</v>
      </c>
      <c r="D2063" s="507" t="s">
        <v>45</v>
      </c>
      <c r="E2063" s="28" t="s">
        <v>40</v>
      </c>
      <c r="F2063" s="28" t="s">
        <v>210</v>
      </c>
      <c r="G2063" s="28" t="s">
        <v>2074</v>
      </c>
      <c r="H2063" s="28" t="s">
        <v>75</v>
      </c>
      <c r="I2063" s="505" t="s">
        <v>3519</v>
      </c>
      <c r="J2063" s="36" t="s">
        <v>3515</v>
      </c>
      <c r="K2063" s="129">
        <v>46198.0</v>
      </c>
      <c r="L2063" s="28" t="s">
        <v>50</v>
      </c>
      <c r="M2063" s="226"/>
      <c r="N2063" s="33" t="s">
        <v>214</v>
      </c>
      <c r="O2063" s="36" t="s">
        <v>425</v>
      </c>
      <c r="P2063" s="340"/>
      <c r="Q2063" s="468"/>
      <c r="R2063" s="468"/>
      <c r="S2063" s="468"/>
      <c r="T2063" s="468"/>
      <c r="U2063" s="468"/>
      <c r="V2063" s="468"/>
      <c r="W2063" s="468"/>
      <c r="X2063" s="468"/>
      <c r="Y2063" s="468"/>
      <c r="Z2063" s="468"/>
      <c r="AA2063" s="468"/>
      <c r="AB2063" s="468"/>
      <c r="AC2063" s="468"/>
      <c r="AD2063" s="468"/>
      <c r="AE2063" s="468"/>
      <c r="AF2063" s="468"/>
      <c r="AG2063" s="468"/>
      <c r="AH2063" s="468"/>
      <c r="AI2063" s="468"/>
    </row>
    <row r="2064">
      <c r="A2064" s="23">
        <v>2061.0</v>
      </c>
      <c r="B2064" s="440">
        <v>46171.0</v>
      </c>
      <c r="C2064" s="26">
        <v>180.0</v>
      </c>
      <c r="D2064" s="507" t="s">
        <v>45</v>
      </c>
      <c r="E2064" s="28" t="s">
        <v>40</v>
      </c>
      <c r="F2064" s="28" t="s">
        <v>210</v>
      </c>
      <c r="G2064" s="28" t="s">
        <v>2074</v>
      </c>
      <c r="H2064" s="28" t="s">
        <v>75</v>
      </c>
      <c r="I2064" s="505" t="s">
        <v>3520</v>
      </c>
      <c r="J2064" s="36" t="s">
        <v>3414</v>
      </c>
      <c r="K2064" s="129">
        <v>46198.0</v>
      </c>
      <c r="L2064" s="28" t="s">
        <v>50</v>
      </c>
      <c r="M2064" s="226"/>
      <c r="N2064" s="33" t="s">
        <v>214</v>
      </c>
      <c r="O2064" s="36" t="s">
        <v>425</v>
      </c>
      <c r="P2064" s="340"/>
      <c r="Q2064" s="468"/>
      <c r="R2064" s="468"/>
      <c r="S2064" s="468"/>
      <c r="T2064" s="468"/>
      <c r="U2064" s="468"/>
      <c r="V2064" s="468"/>
      <c r="W2064" s="468"/>
      <c r="X2064" s="468"/>
      <c r="Y2064" s="468"/>
      <c r="Z2064" s="468"/>
      <c r="AA2064" s="468"/>
      <c r="AB2064" s="468"/>
      <c r="AC2064" s="468"/>
      <c r="AD2064" s="468"/>
      <c r="AE2064" s="468"/>
      <c r="AF2064" s="468"/>
      <c r="AG2064" s="468"/>
      <c r="AH2064" s="468"/>
      <c r="AI2064" s="468"/>
    </row>
    <row r="2065">
      <c r="A2065" s="59">
        <v>2062.0</v>
      </c>
      <c r="B2065" s="440">
        <v>46171.0</v>
      </c>
      <c r="C2065" s="26">
        <v>180.0</v>
      </c>
      <c r="D2065" s="507" t="s">
        <v>45</v>
      </c>
      <c r="E2065" s="28" t="s">
        <v>40</v>
      </c>
      <c r="F2065" s="28" t="s">
        <v>210</v>
      </c>
      <c r="G2065" s="28" t="s">
        <v>2074</v>
      </c>
      <c r="H2065" s="28" t="s">
        <v>75</v>
      </c>
      <c r="I2065" s="505" t="s">
        <v>3521</v>
      </c>
      <c r="J2065" s="36" t="s">
        <v>3417</v>
      </c>
      <c r="K2065" s="129">
        <v>46198.0</v>
      </c>
      <c r="L2065" s="28" t="s">
        <v>50</v>
      </c>
      <c r="M2065" s="226"/>
      <c r="N2065" s="33" t="s">
        <v>214</v>
      </c>
      <c r="O2065" s="36" t="s">
        <v>425</v>
      </c>
      <c r="P2065" s="340"/>
      <c r="Q2065" s="468"/>
      <c r="R2065" s="468"/>
      <c r="S2065" s="468"/>
      <c r="T2065" s="468"/>
      <c r="U2065" s="468"/>
      <c r="V2065" s="468"/>
      <c r="W2065" s="468"/>
      <c r="X2065" s="468"/>
      <c r="Y2065" s="468"/>
      <c r="Z2065" s="468"/>
      <c r="AA2065" s="468"/>
      <c r="AB2065" s="468"/>
      <c r="AC2065" s="468"/>
      <c r="AD2065" s="468"/>
      <c r="AE2065" s="468"/>
      <c r="AF2065" s="468"/>
      <c r="AG2065" s="468"/>
      <c r="AH2065" s="468"/>
      <c r="AI2065" s="468"/>
    </row>
    <row r="2066">
      <c r="A2066" s="23">
        <v>2063.0</v>
      </c>
      <c r="B2066" s="440">
        <v>46171.0</v>
      </c>
      <c r="C2066" s="26">
        <v>181.0</v>
      </c>
      <c r="D2066" s="507" t="s">
        <v>111</v>
      </c>
      <c r="E2066" s="28" t="s">
        <v>40</v>
      </c>
      <c r="F2066" s="28" t="s">
        <v>210</v>
      </c>
      <c r="G2066" s="28" t="s">
        <v>2074</v>
      </c>
      <c r="H2066" s="28" t="s">
        <v>87</v>
      </c>
      <c r="I2066" s="505" t="s">
        <v>2086</v>
      </c>
      <c r="J2066" s="36" t="s">
        <v>2087</v>
      </c>
      <c r="K2066" s="129">
        <v>46203.0</v>
      </c>
      <c r="L2066" s="28" t="s">
        <v>76</v>
      </c>
      <c r="M2066" s="226"/>
      <c r="N2066" s="33" t="s">
        <v>214</v>
      </c>
      <c r="O2066" s="36" t="s">
        <v>3458</v>
      </c>
      <c r="P2066" s="340"/>
      <c r="Q2066" s="468"/>
      <c r="R2066" s="468"/>
      <c r="S2066" s="468"/>
      <c r="T2066" s="468"/>
      <c r="U2066" s="468"/>
      <c r="V2066" s="468"/>
      <c r="W2066" s="468"/>
      <c r="X2066" s="468"/>
      <c r="Y2066" s="468"/>
      <c r="Z2066" s="468"/>
      <c r="AA2066" s="468"/>
      <c r="AB2066" s="468"/>
      <c r="AC2066" s="468"/>
      <c r="AD2066" s="468"/>
      <c r="AE2066" s="468"/>
      <c r="AF2066" s="468"/>
      <c r="AG2066" s="468"/>
      <c r="AH2066" s="468"/>
      <c r="AI2066" s="468"/>
    </row>
    <row r="2067">
      <c r="A2067" s="23">
        <v>2064.0</v>
      </c>
      <c r="B2067" s="440">
        <v>46171.0</v>
      </c>
      <c r="C2067" s="26">
        <v>181.0</v>
      </c>
      <c r="D2067" s="507" t="s">
        <v>111</v>
      </c>
      <c r="E2067" s="28" t="s">
        <v>40</v>
      </c>
      <c r="F2067" s="28" t="s">
        <v>210</v>
      </c>
      <c r="G2067" s="28" t="s">
        <v>2074</v>
      </c>
      <c r="H2067" s="28" t="s">
        <v>87</v>
      </c>
      <c r="I2067" s="505" t="s">
        <v>3522</v>
      </c>
      <c r="J2067" s="36" t="s">
        <v>1010</v>
      </c>
      <c r="K2067" s="129">
        <v>46203.0</v>
      </c>
      <c r="L2067" s="28" t="s">
        <v>76</v>
      </c>
      <c r="M2067" s="226"/>
      <c r="N2067" s="33" t="s">
        <v>214</v>
      </c>
      <c r="O2067" s="36" t="s">
        <v>3458</v>
      </c>
      <c r="P2067" s="340"/>
      <c r="Q2067" s="468"/>
      <c r="R2067" s="468"/>
      <c r="S2067" s="468"/>
      <c r="T2067" s="468"/>
      <c r="U2067" s="468"/>
      <c r="V2067" s="468"/>
      <c r="W2067" s="468"/>
      <c r="X2067" s="468"/>
      <c r="Y2067" s="468"/>
      <c r="Z2067" s="468"/>
      <c r="AA2067" s="468"/>
      <c r="AB2067" s="468"/>
      <c r="AC2067" s="468"/>
      <c r="AD2067" s="468"/>
      <c r="AE2067" s="468"/>
      <c r="AF2067" s="468"/>
      <c r="AG2067" s="468"/>
      <c r="AH2067" s="468"/>
      <c r="AI2067" s="468"/>
    </row>
    <row r="2068">
      <c r="A2068" s="23">
        <v>2065.0</v>
      </c>
      <c r="B2068" s="440">
        <v>46171.0</v>
      </c>
      <c r="C2068" s="26">
        <v>181.0</v>
      </c>
      <c r="D2068" s="507" t="s">
        <v>111</v>
      </c>
      <c r="E2068" s="28" t="s">
        <v>40</v>
      </c>
      <c r="F2068" s="28" t="s">
        <v>210</v>
      </c>
      <c r="G2068" s="28" t="s">
        <v>2074</v>
      </c>
      <c r="H2068" s="28" t="s">
        <v>81</v>
      </c>
      <c r="I2068" s="505" t="s">
        <v>3523</v>
      </c>
      <c r="J2068" s="36" t="s">
        <v>213</v>
      </c>
      <c r="K2068" s="129">
        <v>46203.0</v>
      </c>
      <c r="L2068" s="28" t="s">
        <v>76</v>
      </c>
      <c r="M2068" s="226"/>
      <c r="N2068" s="33" t="s">
        <v>214</v>
      </c>
      <c r="O2068" s="36" t="s">
        <v>3458</v>
      </c>
      <c r="P2068" s="340"/>
      <c r="Q2068" s="468"/>
      <c r="R2068" s="468"/>
      <c r="S2068" s="468"/>
      <c r="T2068" s="468"/>
      <c r="U2068" s="468"/>
      <c r="V2068" s="468"/>
      <c r="W2068" s="468"/>
      <c r="X2068" s="468"/>
      <c r="Y2068" s="468"/>
      <c r="Z2068" s="468"/>
      <c r="AA2068" s="468"/>
      <c r="AB2068" s="468"/>
      <c r="AC2068" s="468"/>
      <c r="AD2068" s="468"/>
      <c r="AE2068" s="468"/>
      <c r="AF2068" s="468"/>
      <c r="AG2068" s="468"/>
      <c r="AH2068" s="468"/>
      <c r="AI2068" s="468"/>
    </row>
    <row r="2069">
      <c r="A2069" s="23">
        <v>2066.0</v>
      </c>
      <c r="B2069" s="440">
        <v>46171.0</v>
      </c>
      <c r="C2069" s="26">
        <v>181.0</v>
      </c>
      <c r="D2069" s="507" t="s">
        <v>111</v>
      </c>
      <c r="E2069" s="28" t="s">
        <v>40</v>
      </c>
      <c r="F2069" s="28" t="s">
        <v>210</v>
      </c>
      <c r="G2069" s="28" t="s">
        <v>2074</v>
      </c>
      <c r="H2069" s="28" t="s">
        <v>81</v>
      </c>
      <c r="I2069" s="505" t="s">
        <v>3425</v>
      </c>
      <c r="J2069" s="36" t="s">
        <v>3426</v>
      </c>
      <c r="K2069" s="129">
        <v>46203.0</v>
      </c>
      <c r="L2069" s="28" t="s">
        <v>76</v>
      </c>
      <c r="M2069" s="226"/>
      <c r="N2069" s="33" t="s">
        <v>214</v>
      </c>
      <c r="O2069" s="36" t="s">
        <v>3458</v>
      </c>
      <c r="P2069" s="340"/>
      <c r="Q2069" s="468"/>
      <c r="R2069" s="468"/>
      <c r="S2069" s="468"/>
      <c r="T2069" s="468"/>
      <c r="U2069" s="468"/>
      <c r="V2069" s="468"/>
      <c r="W2069" s="468"/>
      <c r="X2069" s="468"/>
      <c r="Y2069" s="468"/>
      <c r="Z2069" s="468"/>
      <c r="AA2069" s="468"/>
      <c r="AB2069" s="468"/>
      <c r="AC2069" s="468"/>
      <c r="AD2069" s="468"/>
      <c r="AE2069" s="468"/>
      <c r="AF2069" s="468"/>
      <c r="AG2069" s="468"/>
      <c r="AH2069" s="468"/>
      <c r="AI2069" s="468"/>
    </row>
    <row r="2070">
      <c r="A2070" s="59">
        <v>2067.0</v>
      </c>
      <c r="B2070" s="440">
        <v>46171.0</v>
      </c>
      <c r="C2070" s="26">
        <v>181.0</v>
      </c>
      <c r="D2070" s="507" t="s">
        <v>111</v>
      </c>
      <c r="E2070" s="28" t="s">
        <v>40</v>
      </c>
      <c r="F2070" s="28" t="s">
        <v>210</v>
      </c>
      <c r="G2070" s="28" t="s">
        <v>2074</v>
      </c>
      <c r="H2070" s="28" t="s">
        <v>81</v>
      </c>
      <c r="I2070" s="505" t="s">
        <v>2089</v>
      </c>
      <c r="J2070" s="36" t="s">
        <v>1399</v>
      </c>
      <c r="K2070" s="129">
        <v>46203.0</v>
      </c>
      <c r="L2070" s="28" t="s">
        <v>76</v>
      </c>
      <c r="M2070" s="226"/>
      <c r="N2070" s="33" t="s">
        <v>214</v>
      </c>
      <c r="O2070" s="36" t="s">
        <v>3458</v>
      </c>
      <c r="P2070" s="340"/>
      <c r="Q2070" s="468"/>
      <c r="R2070" s="468"/>
      <c r="S2070" s="468"/>
      <c r="T2070" s="468"/>
      <c r="U2070" s="468"/>
      <c r="V2070" s="468"/>
      <c r="W2070" s="468"/>
      <c r="X2070" s="468"/>
      <c r="Y2070" s="468"/>
      <c r="Z2070" s="468"/>
      <c r="AA2070" s="468"/>
      <c r="AB2070" s="468"/>
      <c r="AC2070" s="468"/>
      <c r="AD2070" s="468"/>
      <c r="AE2070" s="468"/>
      <c r="AF2070" s="468"/>
      <c r="AG2070" s="468"/>
      <c r="AH2070" s="468"/>
      <c r="AI2070" s="468"/>
    </row>
    <row r="2071">
      <c r="A2071" s="23">
        <v>2068.0</v>
      </c>
      <c r="B2071" s="440">
        <v>46171.0</v>
      </c>
      <c r="C2071" s="26">
        <v>181.0</v>
      </c>
      <c r="D2071" s="507" t="s">
        <v>111</v>
      </c>
      <c r="E2071" s="28" t="s">
        <v>40</v>
      </c>
      <c r="F2071" s="28" t="s">
        <v>210</v>
      </c>
      <c r="G2071" s="28" t="s">
        <v>2074</v>
      </c>
      <c r="H2071" s="28" t="s">
        <v>81</v>
      </c>
      <c r="I2071" s="505" t="s">
        <v>3524</v>
      </c>
      <c r="J2071" s="36" t="s">
        <v>2091</v>
      </c>
      <c r="K2071" s="129">
        <v>46203.0</v>
      </c>
      <c r="L2071" s="28" t="s">
        <v>76</v>
      </c>
      <c r="M2071" s="226"/>
      <c r="N2071" s="33" t="s">
        <v>214</v>
      </c>
      <c r="O2071" s="36" t="s">
        <v>3458</v>
      </c>
      <c r="P2071" s="340"/>
      <c r="Q2071" s="468"/>
      <c r="R2071" s="468"/>
      <c r="S2071" s="468"/>
      <c r="T2071" s="468"/>
      <c r="U2071" s="468"/>
      <c r="V2071" s="468"/>
      <c r="W2071" s="468"/>
      <c r="X2071" s="468"/>
      <c r="Y2071" s="468"/>
      <c r="Z2071" s="468"/>
      <c r="AA2071" s="468"/>
      <c r="AB2071" s="468"/>
      <c r="AC2071" s="468"/>
      <c r="AD2071" s="468"/>
      <c r="AE2071" s="468"/>
      <c r="AF2071" s="468"/>
      <c r="AG2071" s="468"/>
      <c r="AH2071" s="468"/>
      <c r="AI2071" s="468"/>
    </row>
    <row r="2072">
      <c r="A2072" s="23">
        <v>2069.0</v>
      </c>
      <c r="B2072" s="440">
        <v>46171.0</v>
      </c>
      <c r="C2072" s="26">
        <v>181.0</v>
      </c>
      <c r="D2072" s="507" t="s">
        <v>111</v>
      </c>
      <c r="E2072" s="28" t="s">
        <v>40</v>
      </c>
      <c r="F2072" s="28" t="s">
        <v>210</v>
      </c>
      <c r="G2072" s="28" t="s">
        <v>2074</v>
      </c>
      <c r="H2072" s="28" t="s">
        <v>75</v>
      </c>
      <c r="I2072" s="505" t="s">
        <v>2096</v>
      </c>
      <c r="J2072" s="36" t="s">
        <v>2097</v>
      </c>
      <c r="K2072" s="129">
        <v>46203.0</v>
      </c>
      <c r="L2072" s="28" t="s">
        <v>50</v>
      </c>
      <c r="M2072" s="226"/>
      <c r="N2072" s="33" t="s">
        <v>214</v>
      </c>
      <c r="O2072" s="36" t="s">
        <v>3458</v>
      </c>
      <c r="P2072" s="340"/>
      <c r="Q2072" s="468"/>
      <c r="R2072" s="468"/>
      <c r="S2072" s="468"/>
      <c r="T2072" s="468"/>
      <c r="U2072" s="468"/>
      <c r="V2072" s="468"/>
      <c r="W2072" s="468"/>
      <c r="X2072" s="468"/>
      <c r="Y2072" s="468"/>
      <c r="Z2072" s="468"/>
      <c r="AA2072" s="468"/>
      <c r="AB2072" s="468"/>
      <c r="AC2072" s="468"/>
      <c r="AD2072" s="468"/>
      <c r="AE2072" s="468"/>
      <c r="AF2072" s="468"/>
      <c r="AG2072" s="468"/>
      <c r="AH2072" s="468"/>
      <c r="AI2072" s="468"/>
    </row>
    <row r="2073">
      <c r="A2073" s="23">
        <v>2070.0</v>
      </c>
      <c r="B2073" s="440">
        <v>46171.0</v>
      </c>
      <c r="C2073" s="26">
        <v>181.0</v>
      </c>
      <c r="D2073" s="507" t="s">
        <v>111</v>
      </c>
      <c r="E2073" s="28" t="s">
        <v>40</v>
      </c>
      <c r="F2073" s="28" t="s">
        <v>210</v>
      </c>
      <c r="G2073" s="28" t="s">
        <v>2074</v>
      </c>
      <c r="H2073" s="28" t="s">
        <v>87</v>
      </c>
      <c r="I2073" s="505" t="s">
        <v>1019</v>
      </c>
      <c r="J2073" s="36" t="s">
        <v>1020</v>
      </c>
      <c r="K2073" s="129">
        <v>46203.0</v>
      </c>
      <c r="L2073" s="28" t="s">
        <v>76</v>
      </c>
      <c r="M2073" s="226"/>
      <c r="N2073" s="33" t="s">
        <v>214</v>
      </c>
      <c r="O2073" s="36" t="s">
        <v>3458</v>
      </c>
      <c r="P2073" s="340"/>
      <c r="Q2073" s="468"/>
      <c r="R2073" s="468"/>
      <c r="S2073" s="468"/>
      <c r="T2073" s="468"/>
      <c r="U2073" s="468"/>
      <c r="V2073" s="468"/>
      <c r="W2073" s="468"/>
      <c r="X2073" s="468"/>
      <c r="Y2073" s="468"/>
      <c r="Z2073" s="468"/>
      <c r="AA2073" s="468"/>
      <c r="AB2073" s="468"/>
      <c r="AC2073" s="468"/>
      <c r="AD2073" s="468"/>
      <c r="AE2073" s="468"/>
      <c r="AF2073" s="468"/>
      <c r="AG2073" s="468"/>
      <c r="AH2073" s="468"/>
      <c r="AI2073" s="468"/>
    </row>
    <row r="2074">
      <c r="A2074" s="23">
        <v>2071.0</v>
      </c>
      <c r="B2074" s="440">
        <v>46171.0</v>
      </c>
      <c r="C2074" s="26">
        <v>181.0</v>
      </c>
      <c r="D2074" s="507" t="s">
        <v>111</v>
      </c>
      <c r="E2074" s="28" t="s">
        <v>40</v>
      </c>
      <c r="F2074" s="28" t="s">
        <v>210</v>
      </c>
      <c r="G2074" s="28" t="s">
        <v>2074</v>
      </c>
      <c r="H2074" s="28" t="s">
        <v>87</v>
      </c>
      <c r="I2074" s="505" t="s">
        <v>3525</v>
      </c>
      <c r="J2074" s="36" t="s">
        <v>3526</v>
      </c>
      <c r="K2074" s="129">
        <v>46203.0</v>
      </c>
      <c r="L2074" s="28" t="s">
        <v>76</v>
      </c>
      <c r="M2074" s="226"/>
      <c r="N2074" s="33" t="s">
        <v>214</v>
      </c>
      <c r="O2074" s="36" t="s">
        <v>3458</v>
      </c>
      <c r="P2074" s="340"/>
      <c r="Q2074" s="468"/>
      <c r="R2074" s="468"/>
      <c r="S2074" s="468"/>
      <c r="T2074" s="468"/>
      <c r="U2074" s="468"/>
      <c r="V2074" s="468"/>
      <c r="W2074" s="468"/>
      <c r="X2074" s="468"/>
      <c r="Y2074" s="468"/>
      <c r="Z2074" s="468"/>
      <c r="AA2074" s="468"/>
      <c r="AB2074" s="468"/>
      <c r="AC2074" s="468"/>
      <c r="AD2074" s="468"/>
      <c r="AE2074" s="468"/>
      <c r="AF2074" s="468"/>
      <c r="AG2074" s="468"/>
      <c r="AH2074" s="468"/>
      <c r="AI2074" s="468"/>
    </row>
    <row r="2075">
      <c r="A2075" s="59">
        <v>2072.0</v>
      </c>
      <c r="B2075" s="440">
        <v>46171.0</v>
      </c>
      <c r="C2075" s="26">
        <v>181.0</v>
      </c>
      <c r="D2075" s="507" t="s">
        <v>111</v>
      </c>
      <c r="E2075" s="28" t="s">
        <v>40</v>
      </c>
      <c r="F2075" s="28" t="s">
        <v>210</v>
      </c>
      <c r="G2075" s="28" t="s">
        <v>2074</v>
      </c>
      <c r="H2075" s="28" t="s">
        <v>87</v>
      </c>
      <c r="I2075" s="505" t="s">
        <v>3465</v>
      </c>
      <c r="J2075" s="36" t="s">
        <v>3466</v>
      </c>
      <c r="K2075" s="129">
        <v>46203.0</v>
      </c>
      <c r="L2075" s="28" t="s">
        <v>76</v>
      </c>
      <c r="M2075" s="226"/>
      <c r="N2075" s="33" t="s">
        <v>214</v>
      </c>
      <c r="O2075" s="36" t="s">
        <v>3458</v>
      </c>
      <c r="P2075" s="340"/>
      <c r="Q2075" s="468"/>
      <c r="R2075" s="468"/>
      <c r="S2075" s="468"/>
      <c r="T2075" s="468"/>
      <c r="U2075" s="468"/>
      <c r="V2075" s="468"/>
      <c r="W2075" s="468"/>
      <c r="X2075" s="468"/>
      <c r="Y2075" s="468"/>
      <c r="Z2075" s="468"/>
      <c r="AA2075" s="468"/>
      <c r="AB2075" s="468"/>
      <c r="AC2075" s="468"/>
      <c r="AD2075" s="468"/>
      <c r="AE2075" s="468"/>
      <c r="AF2075" s="468"/>
      <c r="AG2075" s="468"/>
      <c r="AH2075" s="468"/>
      <c r="AI2075" s="468"/>
    </row>
    <row r="2076">
      <c r="A2076" s="23">
        <v>2073.0</v>
      </c>
      <c r="B2076" s="440">
        <v>46171.0</v>
      </c>
      <c r="C2076" s="26">
        <v>181.0</v>
      </c>
      <c r="D2076" s="507" t="s">
        <v>111</v>
      </c>
      <c r="E2076" s="28" t="s">
        <v>40</v>
      </c>
      <c r="F2076" s="28" t="s">
        <v>210</v>
      </c>
      <c r="G2076" s="28" t="s">
        <v>2074</v>
      </c>
      <c r="H2076" s="28" t="s">
        <v>87</v>
      </c>
      <c r="I2076" s="505" t="s">
        <v>1498</v>
      </c>
      <c r="J2076" s="36" t="s">
        <v>1016</v>
      </c>
      <c r="K2076" s="129">
        <v>46203.0</v>
      </c>
      <c r="L2076" s="28" t="s">
        <v>76</v>
      </c>
      <c r="M2076" s="226"/>
      <c r="N2076" s="33" t="s">
        <v>214</v>
      </c>
      <c r="O2076" s="36" t="s">
        <v>3458</v>
      </c>
      <c r="P2076" s="340"/>
      <c r="Q2076" s="468"/>
      <c r="R2076" s="468"/>
      <c r="S2076" s="468"/>
      <c r="T2076" s="468"/>
      <c r="U2076" s="468"/>
      <c r="V2076" s="468"/>
      <c r="W2076" s="468"/>
      <c r="X2076" s="468"/>
      <c r="Y2076" s="468"/>
      <c r="Z2076" s="468"/>
      <c r="AA2076" s="468"/>
      <c r="AB2076" s="468"/>
      <c r="AC2076" s="468"/>
      <c r="AD2076" s="468"/>
      <c r="AE2076" s="468"/>
      <c r="AF2076" s="468"/>
      <c r="AG2076" s="468"/>
      <c r="AH2076" s="468"/>
      <c r="AI2076" s="468"/>
    </row>
    <row r="2077">
      <c r="A2077" s="23">
        <v>2074.0</v>
      </c>
      <c r="B2077" s="440">
        <v>46171.0</v>
      </c>
      <c r="C2077" s="26">
        <v>181.0</v>
      </c>
      <c r="D2077" s="507" t="s">
        <v>111</v>
      </c>
      <c r="E2077" s="28" t="s">
        <v>40</v>
      </c>
      <c r="F2077" s="28" t="s">
        <v>210</v>
      </c>
      <c r="G2077" s="28" t="s">
        <v>2074</v>
      </c>
      <c r="H2077" s="28" t="s">
        <v>81</v>
      </c>
      <c r="I2077" s="505" t="s">
        <v>2095</v>
      </c>
      <c r="J2077" s="36" t="s">
        <v>416</v>
      </c>
      <c r="K2077" s="129">
        <v>46203.0</v>
      </c>
      <c r="L2077" s="28" t="s">
        <v>50</v>
      </c>
      <c r="M2077" s="226"/>
      <c r="N2077" s="33" t="s">
        <v>214</v>
      </c>
      <c r="O2077" s="36" t="s">
        <v>3458</v>
      </c>
      <c r="P2077" s="340"/>
      <c r="Q2077" s="468"/>
      <c r="R2077" s="468"/>
      <c r="S2077" s="468"/>
      <c r="T2077" s="468"/>
      <c r="U2077" s="468"/>
      <c r="V2077" s="468"/>
      <c r="W2077" s="468"/>
      <c r="X2077" s="468"/>
      <c r="Y2077" s="468"/>
      <c r="Z2077" s="468"/>
      <c r="AA2077" s="468"/>
      <c r="AB2077" s="468"/>
      <c r="AC2077" s="468"/>
      <c r="AD2077" s="468"/>
      <c r="AE2077" s="468"/>
      <c r="AF2077" s="468"/>
      <c r="AG2077" s="468"/>
      <c r="AH2077" s="468"/>
      <c r="AI2077" s="468"/>
    </row>
    <row r="2078">
      <c r="A2078" s="23">
        <v>2075.0</v>
      </c>
      <c r="B2078" s="440">
        <v>46171.0</v>
      </c>
      <c r="C2078" s="26">
        <v>182.0</v>
      </c>
      <c r="D2078" s="507" t="s">
        <v>45</v>
      </c>
      <c r="E2078" s="28" t="s">
        <v>40</v>
      </c>
      <c r="F2078" s="28" t="s">
        <v>386</v>
      </c>
      <c r="G2078" s="28" t="s">
        <v>3527</v>
      </c>
      <c r="H2078" s="28" t="s">
        <v>233</v>
      </c>
      <c r="I2078" s="505" t="s">
        <v>3528</v>
      </c>
      <c r="J2078" s="36" t="s">
        <v>1362</v>
      </c>
      <c r="K2078" s="129">
        <v>46198.0</v>
      </c>
      <c r="L2078" s="28" t="s">
        <v>50</v>
      </c>
      <c r="M2078" s="226"/>
      <c r="N2078" s="33" t="s">
        <v>214</v>
      </c>
      <c r="O2078" s="36" t="s">
        <v>425</v>
      </c>
      <c r="P2078" s="340"/>
      <c r="Q2078" s="468"/>
      <c r="R2078" s="468"/>
      <c r="S2078" s="468"/>
      <c r="T2078" s="468"/>
      <c r="U2078" s="468"/>
      <c r="V2078" s="468"/>
      <c r="W2078" s="468"/>
      <c r="X2078" s="468"/>
      <c r="Y2078" s="468"/>
      <c r="Z2078" s="468"/>
      <c r="AA2078" s="468"/>
      <c r="AB2078" s="468"/>
      <c r="AC2078" s="468"/>
      <c r="AD2078" s="468"/>
      <c r="AE2078" s="468"/>
      <c r="AF2078" s="468"/>
      <c r="AG2078" s="468"/>
      <c r="AH2078" s="468"/>
      <c r="AI2078" s="468"/>
    </row>
    <row r="2079">
      <c r="A2079" s="23">
        <v>2076.0</v>
      </c>
      <c r="B2079" s="440">
        <v>46171.0</v>
      </c>
      <c r="C2079" s="26">
        <v>182.0</v>
      </c>
      <c r="D2079" s="507" t="s">
        <v>45</v>
      </c>
      <c r="E2079" s="28" t="s">
        <v>40</v>
      </c>
      <c r="F2079" s="28" t="s">
        <v>386</v>
      </c>
      <c r="G2079" s="28" t="s">
        <v>3527</v>
      </c>
      <c r="H2079" s="28" t="s">
        <v>75</v>
      </c>
      <c r="I2079" s="505" t="s">
        <v>3529</v>
      </c>
      <c r="J2079" s="36" t="s">
        <v>1900</v>
      </c>
      <c r="K2079" s="129">
        <v>46198.0</v>
      </c>
      <c r="L2079" s="28" t="s">
        <v>50</v>
      </c>
      <c r="M2079" s="226"/>
      <c r="N2079" s="33" t="s">
        <v>214</v>
      </c>
      <c r="O2079" s="36" t="s">
        <v>425</v>
      </c>
      <c r="P2079" s="340"/>
      <c r="Q2079" s="468"/>
      <c r="R2079" s="468"/>
      <c r="S2079" s="468"/>
      <c r="T2079" s="468"/>
      <c r="U2079" s="468"/>
      <c r="V2079" s="468"/>
      <c r="W2079" s="468"/>
      <c r="X2079" s="468"/>
      <c r="Y2079" s="468"/>
      <c r="Z2079" s="468"/>
      <c r="AA2079" s="468"/>
      <c r="AB2079" s="468"/>
      <c r="AC2079" s="468"/>
      <c r="AD2079" s="468"/>
      <c r="AE2079" s="468"/>
      <c r="AF2079" s="468"/>
      <c r="AG2079" s="468"/>
      <c r="AH2079" s="468"/>
      <c r="AI2079" s="468"/>
    </row>
    <row r="2080">
      <c r="A2080" s="59">
        <v>2077.0</v>
      </c>
      <c r="B2080" s="440">
        <v>46171.0</v>
      </c>
      <c r="C2080" s="26">
        <v>182.0</v>
      </c>
      <c r="D2080" s="507" t="s">
        <v>45</v>
      </c>
      <c r="E2080" s="28" t="s">
        <v>40</v>
      </c>
      <c r="F2080" s="28" t="s">
        <v>386</v>
      </c>
      <c r="G2080" s="28" t="s">
        <v>3527</v>
      </c>
      <c r="H2080" s="28" t="s">
        <v>194</v>
      </c>
      <c r="I2080" s="505" t="s">
        <v>3530</v>
      </c>
      <c r="J2080" s="36" t="s">
        <v>1644</v>
      </c>
      <c r="K2080" s="129">
        <v>46198.0</v>
      </c>
      <c r="L2080" s="28" t="s">
        <v>50</v>
      </c>
      <c r="M2080" s="226"/>
      <c r="N2080" s="33" t="s">
        <v>214</v>
      </c>
      <c r="O2080" s="36" t="s">
        <v>425</v>
      </c>
      <c r="P2080" s="340"/>
      <c r="Q2080" s="468"/>
      <c r="R2080" s="468"/>
      <c r="S2080" s="468"/>
      <c r="T2080" s="468"/>
      <c r="U2080" s="468"/>
      <c r="V2080" s="468"/>
      <c r="W2080" s="468"/>
      <c r="X2080" s="468"/>
      <c r="Y2080" s="468"/>
      <c r="Z2080" s="468"/>
      <c r="AA2080" s="468"/>
      <c r="AB2080" s="468"/>
      <c r="AC2080" s="468"/>
      <c r="AD2080" s="468"/>
      <c r="AE2080" s="468"/>
      <c r="AF2080" s="468"/>
      <c r="AG2080" s="468"/>
      <c r="AH2080" s="468"/>
      <c r="AI2080" s="468"/>
    </row>
    <row r="2081">
      <c r="A2081" s="23">
        <v>2078.0</v>
      </c>
      <c r="B2081" s="440">
        <v>46171.0</v>
      </c>
      <c r="C2081" s="26">
        <v>182.0</v>
      </c>
      <c r="D2081" s="507" t="s">
        <v>45</v>
      </c>
      <c r="E2081" s="28" t="s">
        <v>40</v>
      </c>
      <c r="F2081" s="28" t="s">
        <v>386</v>
      </c>
      <c r="G2081" s="28" t="s">
        <v>3527</v>
      </c>
      <c r="H2081" s="28" t="s">
        <v>81</v>
      </c>
      <c r="I2081" s="505" t="s">
        <v>3531</v>
      </c>
      <c r="J2081" s="423" t="s">
        <v>1377</v>
      </c>
      <c r="K2081" s="129">
        <v>46198.0</v>
      </c>
      <c r="L2081" s="28" t="s">
        <v>50</v>
      </c>
      <c r="M2081" s="226"/>
      <c r="N2081" s="33" t="s">
        <v>214</v>
      </c>
      <c r="O2081" s="36" t="s">
        <v>425</v>
      </c>
      <c r="P2081" s="340"/>
      <c r="Q2081" s="468"/>
      <c r="R2081" s="468"/>
      <c r="S2081" s="468"/>
      <c r="T2081" s="468"/>
      <c r="U2081" s="468"/>
      <c r="V2081" s="468"/>
      <c r="W2081" s="468"/>
      <c r="X2081" s="468"/>
      <c r="Y2081" s="468"/>
      <c r="Z2081" s="468"/>
      <c r="AA2081" s="468"/>
      <c r="AB2081" s="468"/>
      <c r="AC2081" s="468"/>
      <c r="AD2081" s="468"/>
      <c r="AE2081" s="468"/>
      <c r="AF2081" s="468"/>
      <c r="AG2081" s="468"/>
      <c r="AH2081" s="468"/>
      <c r="AI2081" s="468"/>
    </row>
    <row r="2082">
      <c r="A2082" s="23">
        <v>2079.0</v>
      </c>
      <c r="B2082" s="440">
        <v>46171.0</v>
      </c>
      <c r="C2082" s="26">
        <v>182.0</v>
      </c>
      <c r="D2082" s="507" t="s">
        <v>45</v>
      </c>
      <c r="E2082" s="28" t="s">
        <v>40</v>
      </c>
      <c r="F2082" s="28" t="s">
        <v>386</v>
      </c>
      <c r="G2082" s="28" t="s">
        <v>3527</v>
      </c>
      <c r="H2082" s="28" t="s">
        <v>75</v>
      </c>
      <c r="I2082" s="505" t="s">
        <v>3532</v>
      </c>
      <c r="J2082" s="423" t="s">
        <v>2031</v>
      </c>
      <c r="K2082" s="129">
        <v>46198.0</v>
      </c>
      <c r="L2082" s="28" t="s">
        <v>50</v>
      </c>
      <c r="M2082" s="226"/>
      <c r="N2082" s="33" t="s">
        <v>214</v>
      </c>
      <c r="O2082" s="36" t="s">
        <v>425</v>
      </c>
      <c r="P2082" s="340"/>
      <c r="Q2082" s="468"/>
      <c r="R2082" s="468"/>
      <c r="S2082" s="468"/>
      <c r="T2082" s="468"/>
      <c r="U2082" s="468"/>
      <c r="V2082" s="468"/>
      <c r="W2082" s="468"/>
      <c r="X2082" s="468"/>
      <c r="Y2082" s="468"/>
      <c r="Z2082" s="468"/>
      <c r="AA2082" s="468"/>
      <c r="AB2082" s="468"/>
      <c r="AC2082" s="468"/>
      <c r="AD2082" s="468"/>
      <c r="AE2082" s="468"/>
      <c r="AF2082" s="468"/>
      <c r="AG2082" s="468"/>
      <c r="AH2082" s="468"/>
      <c r="AI2082" s="468"/>
    </row>
    <row r="2083">
      <c r="A2083" s="23">
        <v>2080.0</v>
      </c>
      <c r="B2083" s="440">
        <v>46171.0</v>
      </c>
      <c r="C2083" s="26">
        <v>182.0</v>
      </c>
      <c r="D2083" s="507" t="s">
        <v>45</v>
      </c>
      <c r="E2083" s="28" t="s">
        <v>40</v>
      </c>
      <c r="F2083" s="28" t="s">
        <v>386</v>
      </c>
      <c r="G2083" s="28" t="s">
        <v>3527</v>
      </c>
      <c r="H2083" s="28" t="s">
        <v>98</v>
      </c>
      <c r="I2083" s="505" t="s">
        <v>3533</v>
      </c>
      <c r="J2083" s="423" t="s">
        <v>3534</v>
      </c>
      <c r="K2083" s="129">
        <v>46198.0</v>
      </c>
      <c r="L2083" s="28" t="s">
        <v>50</v>
      </c>
      <c r="M2083" s="226"/>
      <c r="N2083" s="33" t="s">
        <v>214</v>
      </c>
      <c r="O2083" s="36" t="s">
        <v>425</v>
      </c>
      <c r="P2083" s="340"/>
      <c r="Q2083" s="468"/>
      <c r="R2083" s="468"/>
      <c r="S2083" s="468"/>
      <c r="T2083" s="468"/>
      <c r="U2083" s="468"/>
      <c r="V2083" s="468"/>
      <c r="W2083" s="468"/>
      <c r="X2083" s="468"/>
      <c r="Y2083" s="468"/>
      <c r="Z2083" s="468"/>
      <c r="AA2083" s="468"/>
      <c r="AB2083" s="468"/>
      <c r="AC2083" s="468"/>
      <c r="AD2083" s="468"/>
      <c r="AE2083" s="468"/>
      <c r="AF2083" s="468"/>
      <c r="AG2083" s="468"/>
      <c r="AH2083" s="468"/>
      <c r="AI2083" s="468"/>
    </row>
    <row r="2084">
      <c r="A2084" s="23">
        <v>2081.0</v>
      </c>
      <c r="B2084" s="440">
        <v>46171.0</v>
      </c>
      <c r="C2084" s="26">
        <v>182.0</v>
      </c>
      <c r="D2084" s="507" t="s">
        <v>45</v>
      </c>
      <c r="E2084" s="28" t="s">
        <v>40</v>
      </c>
      <c r="F2084" s="28" t="s">
        <v>386</v>
      </c>
      <c r="G2084" s="28" t="s">
        <v>3527</v>
      </c>
      <c r="H2084" s="28" t="s">
        <v>75</v>
      </c>
      <c r="I2084" s="505" t="s">
        <v>3535</v>
      </c>
      <c r="J2084" s="423" t="s">
        <v>2031</v>
      </c>
      <c r="K2084" s="129">
        <v>46198.0</v>
      </c>
      <c r="L2084" s="28" t="s">
        <v>50</v>
      </c>
      <c r="M2084" s="226"/>
      <c r="N2084" s="33" t="s">
        <v>214</v>
      </c>
      <c r="O2084" s="36" t="s">
        <v>425</v>
      </c>
      <c r="P2084" s="340"/>
      <c r="Q2084" s="468"/>
      <c r="R2084" s="468"/>
      <c r="S2084" s="468"/>
      <c r="T2084" s="468"/>
      <c r="U2084" s="468"/>
      <c r="V2084" s="468"/>
      <c r="W2084" s="468"/>
      <c r="X2084" s="468"/>
      <c r="Y2084" s="468"/>
      <c r="Z2084" s="468"/>
      <c r="AA2084" s="468"/>
      <c r="AB2084" s="468"/>
      <c r="AC2084" s="468"/>
      <c r="AD2084" s="468"/>
      <c r="AE2084" s="468"/>
      <c r="AF2084" s="468"/>
      <c r="AG2084" s="468"/>
      <c r="AH2084" s="468"/>
      <c r="AI2084" s="468"/>
    </row>
    <row r="2085">
      <c r="A2085" s="59">
        <v>2082.0</v>
      </c>
      <c r="B2085" s="440">
        <v>46171.0</v>
      </c>
      <c r="C2085" s="26">
        <v>182.0</v>
      </c>
      <c r="D2085" s="507" t="s">
        <v>45</v>
      </c>
      <c r="E2085" s="28" t="s">
        <v>40</v>
      </c>
      <c r="F2085" s="28" t="s">
        <v>386</v>
      </c>
      <c r="G2085" s="28" t="s">
        <v>3527</v>
      </c>
      <c r="H2085" s="28" t="s">
        <v>98</v>
      </c>
      <c r="I2085" s="505" t="s">
        <v>955</v>
      </c>
      <c r="J2085" s="423" t="s">
        <v>3536</v>
      </c>
      <c r="K2085" s="129">
        <v>46198.0</v>
      </c>
      <c r="L2085" s="28" t="s">
        <v>50</v>
      </c>
      <c r="M2085" s="226"/>
      <c r="N2085" s="33" t="s">
        <v>214</v>
      </c>
      <c r="O2085" s="36" t="s">
        <v>425</v>
      </c>
      <c r="P2085" s="340"/>
      <c r="Q2085" s="468"/>
      <c r="R2085" s="468"/>
      <c r="S2085" s="468"/>
      <c r="T2085" s="468"/>
      <c r="U2085" s="468"/>
      <c r="V2085" s="468"/>
      <c r="W2085" s="468"/>
      <c r="X2085" s="468"/>
      <c r="Y2085" s="468"/>
      <c r="Z2085" s="468"/>
      <c r="AA2085" s="468"/>
      <c r="AB2085" s="468"/>
      <c r="AC2085" s="468"/>
      <c r="AD2085" s="468"/>
      <c r="AE2085" s="468"/>
      <c r="AF2085" s="468"/>
      <c r="AG2085" s="468"/>
      <c r="AH2085" s="468"/>
      <c r="AI2085" s="468"/>
    </row>
    <row r="2086">
      <c r="A2086" s="23">
        <v>2083.0</v>
      </c>
      <c r="B2086" s="440">
        <v>46171.0</v>
      </c>
      <c r="C2086" s="26">
        <v>182.0</v>
      </c>
      <c r="D2086" s="507" t="s">
        <v>45</v>
      </c>
      <c r="E2086" s="28" t="s">
        <v>40</v>
      </c>
      <c r="F2086" s="28" t="s">
        <v>386</v>
      </c>
      <c r="G2086" s="28" t="s">
        <v>3527</v>
      </c>
      <c r="H2086" s="28" t="s">
        <v>75</v>
      </c>
      <c r="I2086" s="505" t="s">
        <v>3537</v>
      </c>
      <c r="J2086" s="423" t="s">
        <v>3449</v>
      </c>
      <c r="K2086" s="129">
        <v>46198.0</v>
      </c>
      <c r="L2086" s="28" t="s">
        <v>50</v>
      </c>
      <c r="M2086" s="226"/>
      <c r="N2086" s="33" t="s">
        <v>214</v>
      </c>
      <c r="O2086" s="36" t="s">
        <v>425</v>
      </c>
      <c r="P2086" s="340"/>
      <c r="Q2086" s="468"/>
      <c r="R2086" s="468"/>
      <c r="S2086" s="468"/>
      <c r="T2086" s="468"/>
      <c r="U2086" s="468"/>
      <c r="V2086" s="468"/>
      <c r="W2086" s="468"/>
      <c r="X2086" s="468"/>
      <c r="Y2086" s="468"/>
      <c r="Z2086" s="468"/>
      <c r="AA2086" s="468"/>
      <c r="AB2086" s="468"/>
      <c r="AC2086" s="468"/>
      <c r="AD2086" s="468"/>
      <c r="AE2086" s="468"/>
      <c r="AF2086" s="468"/>
      <c r="AG2086" s="468"/>
      <c r="AH2086" s="468"/>
      <c r="AI2086" s="468"/>
    </row>
    <row r="2087">
      <c r="A2087" s="23">
        <v>2084.0</v>
      </c>
      <c r="B2087" s="440">
        <v>46171.0</v>
      </c>
      <c r="C2087" s="26">
        <v>182.0</v>
      </c>
      <c r="D2087" s="507" t="s">
        <v>45</v>
      </c>
      <c r="E2087" s="28" t="s">
        <v>40</v>
      </c>
      <c r="F2087" s="28" t="s">
        <v>386</v>
      </c>
      <c r="G2087" s="28" t="s">
        <v>3527</v>
      </c>
      <c r="H2087" s="28" t="s">
        <v>75</v>
      </c>
      <c r="I2087" s="505" t="s">
        <v>3538</v>
      </c>
      <c r="J2087" s="423" t="s">
        <v>3419</v>
      </c>
      <c r="K2087" s="129">
        <v>46198.0</v>
      </c>
      <c r="L2087" s="28" t="s">
        <v>50</v>
      </c>
      <c r="M2087" s="226"/>
      <c r="N2087" s="33" t="s">
        <v>214</v>
      </c>
      <c r="O2087" s="36" t="s">
        <v>425</v>
      </c>
      <c r="P2087" s="340"/>
      <c r="Q2087" s="468"/>
      <c r="R2087" s="468"/>
      <c r="S2087" s="468"/>
      <c r="T2087" s="468"/>
      <c r="U2087" s="468"/>
      <c r="V2087" s="468"/>
      <c r="W2087" s="468"/>
      <c r="X2087" s="468"/>
      <c r="Y2087" s="468"/>
      <c r="Z2087" s="468"/>
      <c r="AA2087" s="468"/>
      <c r="AB2087" s="468"/>
      <c r="AC2087" s="468"/>
      <c r="AD2087" s="468"/>
      <c r="AE2087" s="468"/>
      <c r="AF2087" s="468"/>
      <c r="AG2087" s="468"/>
      <c r="AH2087" s="468"/>
      <c r="AI2087" s="468"/>
    </row>
    <row r="2088">
      <c r="A2088" s="23">
        <v>2085.0</v>
      </c>
      <c r="B2088" s="440">
        <v>46171.0</v>
      </c>
      <c r="C2088" s="26">
        <v>182.0</v>
      </c>
      <c r="D2088" s="507" t="s">
        <v>45</v>
      </c>
      <c r="E2088" s="28" t="s">
        <v>40</v>
      </c>
      <c r="F2088" s="28" t="s">
        <v>386</v>
      </c>
      <c r="G2088" s="28" t="s">
        <v>3527</v>
      </c>
      <c r="H2088" s="28" t="s">
        <v>75</v>
      </c>
      <c r="I2088" s="505" t="s">
        <v>3539</v>
      </c>
      <c r="J2088" s="423" t="s">
        <v>3449</v>
      </c>
      <c r="K2088" s="129">
        <v>46198.0</v>
      </c>
      <c r="L2088" s="28" t="s">
        <v>50</v>
      </c>
      <c r="M2088" s="226"/>
      <c r="N2088" s="33" t="s">
        <v>214</v>
      </c>
      <c r="O2088" s="36" t="s">
        <v>425</v>
      </c>
      <c r="P2088" s="340"/>
      <c r="Q2088" s="468"/>
      <c r="R2088" s="468"/>
      <c r="S2088" s="468"/>
      <c r="T2088" s="468"/>
      <c r="U2088" s="468"/>
      <c r="V2088" s="468"/>
      <c r="W2088" s="468"/>
      <c r="X2088" s="468"/>
      <c r="Y2088" s="468"/>
      <c r="Z2088" s="468"/>
      <c r="AA2088" s="468"/>
      <c r="AB2088" s="468"/>
      <c r="AC2088" s="468"/>
      <c r="AD2088" s="468"/>
      <c r="AE2088" s="468"/>
      <c r="AF2088" s="468"/>
      <c r="AG2088" s="468"/>
      <c r="AH2088" s="468"/>
      <c r="AI2088" s="468"/>
    </row>
    <row r="2089">
      <c r="A2089" s="23">
        <v>2086.0</v>
      </c>
      <c r="B2089" s="440">
        <v>46171.0</v>
      </c>
      <c r="C2089" s="26">
        <v>182.0</v>
      </c>
      <c r="D2089" s="507" t="s">
        <v>45</v>
      </c>
      <c r="E2089" s="28" t="s">
        <v>40</v>
      </c>
      <c r="F2089" s="28" t="s">
        <v>386</v>
      </c>
      <c r="G2089" s="28" t="s">
        <v>3527</v>
      </c>
      <c r="H2089" s="28" t="s">
        <v>75</v>
      </c>
      <c r="I2089" s="505" t="s">
        <v>3540</v>
      </c>
      <c r="J2089" s="423" t="s">
        <v>3449</v>
      </c>
      <c r="K2089" s="129">
        <v>46198.0</v>
      </c>
      <c r="L2089" s="28" t="s">
        <v>50</v>
      </c>
      <c r="M2089" s="226"/>
      <c r="N2089" s="33" t="s">
        <v>214</v>
      </c>
      <c r="O2089" s="36" t="s">
        <v>425</v>
      </c>
      <c r="P2089" s="340"/>
      <c r="Q2089" s="468"/>
      <c r="R2089" s="468"/>
      <c r="S2089" s="468"/>
      <c r="T2089" s="468"/>
      <c r="U2089" s="468"/>
      <c r="V2089" s="468"/>
      <c r="W2089" s="468"/>
      <c r="X2089" s="468"/>
      <c r="Y2089" s="468"/>
      <c r="Z2089" s="468"/>
      <c r="AA2089" s="468"/>
      <c r="AB2089" s="468"/>
      <c r="AC2089" s="468"/>
      <c r="AD2089" s="468"/>
      <c r="AE2089" s="468"/>
      <c r="AF2089" s="468"/>
      <c r="AG2089" s="468"/>
      <c r="AH2089" s="468"/>
      <c r="AI2089" s="468"/>
    </row>
    <row r="2090">
      <c r="A2090" s="59">
        <v>2087.0</v>
      </c>
      <c r="B2090" s="440">
        <v>46171.0</v>
      </c>
      <c r="C2090" s="26">
        <v>182.0</v>
      </c>
      <c r="D2090" s="507" t="s">
        <v>45</v>
      </c>
      <c r="E2090" s="28" t="s">
        <v>40</v>
      </c>
      <c r="F2090" s="28" t="s">
        <v>386</v>
      </c>
      <c r="G2090" s="28" t="s">
        <v>3527</v>
      </c>
      <c r="H2090" s="28" t="s">
        <v>75</v>
      </c>
      <c r="I2090" s="505" t="s">
        <v>3541</v>
      </c>
      <c r="J2090" s="423" t="s">
        <v>3449</v>
      </c>
      <c r="K2090" s="129">
        <v>46198.0</v>
      </c>
      <c r="L2090" s="28" t="s">
        <v>50</v>
      </c>
      <c r="M2090" s="226"/>
      <c r="N2090" s="33" t="s">
        <v>214</v>
      </c>
      <c r="O2090" s="36" t="s">
        <v>425</v>
      </c>
      <c r="P2090" s="340"/>
      <c r="Q2090" s="468"/>
      <c r="R2090" s="468"/>
      <c r="S2090" s="468"/>
      <c r="T2090" s="468"/>
      <c r="U2090" s="468"/>
      <c r="V2090" s="468"/>
      <c r="W2090" s="468"/>
      <c r="X2090" s="468"/>
      <c r="Y2090" s="468"/>
      <c r="Z2090" s="468"/>
      <c r="AA2090" s="468"/>
      <c r="AB2090" s="468"/>
      <c r="AC2090" s="468"/>
      <c r="AD2090" s="468"/>
      <c r="AE2090" s="468"/>
      <c r="AF2090" s="468"/>
      <c r="AG2090" s="468"/>
      <c r="AH2090" s="468"/>
      <c r="AI2090" s="468"/>
    </row>
    <row r="2091">
      <c r="A2091" s="23">
        <v>2088.0</v>
      </c>
      <c r="B2091" s="440">
        <v>46171.0</v>
      </c>
      <c r="C2091" s="26">
        <v>182.0</v>
      </c>
      <c r="D2091" s="507" t="s">
        <v>45</v>
      </c>
      <c r="E2091" s="28" t="s">
        <v>40</v>
      </c>
      <c r="F2091" s="28" t="s">
        <v>386</v>
      </c>
      <c r="G2091" s="28" t="s">
        <v>3527</v>
      </c>
      <c r="H2091" s="28" t="s">
        <v>75</v>
      </c>
      <c r="I2091" s="505" t="s">
        <v>3542</v>
      </c>
      <c r="J2091" s="423" t="s">
        <v>3449</v>
      </c>
      <c r="K2091" s="129">
        <v>46198.0</v>
      </c>
      <c r="L2091" s="28" t="s">
        <v>50</v>
      </c>
      <c r="M2091" s="226"/>
      <c r="N2091" s="33" t="s">
        <v>214</v>
      </c>
      <c r="O2091" s="36" t="s">
        <v>425</v>
      </c>
      <c r="P2091" s="340"/>
      <c r="Q2091" s="468"/>
      <c r="R2091" s="468"/>
      <c r="S2091" s="468"/>
      <c r="T2091" s="468"/>
      <c r="U2091" s="468"/>
      <c r="V2091" s="468"/>
      <c r="W2091" s="468"/>
      <c r="X2091" s="468"/>
      <c r="Y2091" s="468"/>
      <c r="Z2091" s="468"/>
      <c r="AA2091" s="468"/>
      <c r="AB2091" s="468"/>
      <c r="AC2091" s="468"/>
      <c r="AD2091" s="468"/>
      <c r="AE2091" s="468"/>
      <c r="AF2091" s="468"/>
      <c r="AG2091" s="468"/>
      <c r="AH2091" s="468"/>
      <c r="AI2091" s="468"/>
    </row>
    <row r="2092">
      <c r="A2092" s="23">
        <v>2089.0</v>
      </c>
      <c r="B2092" s="440">
        <v>46171.0</v>
      </c>
      <c r="C2092" s="26">
        <v>182.0</v>
      </c>
      <c r="D2092" s="507" t="s">
        <v>45</v>
      </c>
      <c r="E2092" s="28" t="s">
        <v>40</v>
      </c>
      <c r="F2092" s="28" t="s">
        <v>386</v>
      </c>
      <c r="G2092" s="28" t="s">
        <v>3527</v>
      </c>
      <c r="H2092" s="28" t="s">
        <v>75</v>
      </c>
      <c r="I2092" s="505" t="s">
        <v>3543</v>
      </c>
      <c r="J2092" s="423" t="s">
        <v>3507</v>
      </c>
      <c r="K2092" s="129">
        <v>46198.0</v>
      </c>
      <c r="L2092" s="28" t="s">
        <v>50</v>
      </c>
      <c r="M2092" s="226"/>
      <c r="N2092" s="33" t="s">
        <v>214</v>
      </c>
      <c r="O2092" s="36" t="s">
        <v>425</v>
      </c>
      <c r="P2092" s="340"/>
      <c r="Q2092" s="468"/>
      <c r="R2092" s="468"/>
      <c r="S2092" s="468"/>
      <c r="T2092" s="468"/>
      <c r="U2092" s="468"/>
      <c r="V2092" s="468"/>
      <c r="W2092" s="468"/>
      <c r="X2092" s="468"/>
      <c r="Y2092" s="468"/>
      <c r="Z2092" s="468"/>
      <c r="AA2092" s="468"/>
      <c r="AB2092" s="468"/>
      <c r="AC2092" s="468"/>
      <c r="AD2092" s="468"/>
      <c r="AE2092" s="468"/>
      <c r="AF2092" s="468"/>
      <c r="AG2092" s="468"/>
      <c r="AH2092" s="468"/>
      <c r="AI2092" s="468"/>
    </row>
    <row r="2093">
      <c r="A2093" s="23">
        <v>2090.0</v>
      </c>
      <c r="B2093" s="440">
        <v>46171.0</v>
      </c>
      <c r="C2093" s="26">
        <v>182.0</v>
      </c>
      <c r="D2093" s="507" t="s">
        <v>45</v>
      </c>
      <c r="E2093" s="28" t="s">
        <v>40</v>
      </c>
      <c r="F2093" s="28" t="s">
        <v>386</v>
      </c>
      <c r="G2093" s="28" t="s">
        <v>3527</v>
      </c>
      <c r="H2093" s="28" t="s">
        <v>75</v>
      </c>
      <c r="I2093" s="505" t="s">
        <v>3544</v>
      </c>
      <c r="J2093" s="423" t="s">
        <v>3449</v>
      </c>
      <c r="K2093" s="129">
        <v>46198.0</v>
      </c>
      <c r="L2093" s="28" t="s">
        <v>50</v>
      </c>
      <c r="M2093" s="226"/>
      <c r="N2093" s="33" t="s">
        <v>214</v>
      </c>
      <c r="O2093" s="36" t="s">
        <v>425</v>
      </c>
      <c r="P2093" s="340"/>
      <c r="Q2093" s="468"/>
      <c r="R2093" s="468"/>
      <c r="S2093" s="468"/>
      <c r="T2093" s="468"/>
      <c r="U2093" s="468"/>
      <c r="V2093" s="468"/>
      <c r="W2093" s="468"/>
      <c r="X2093" s="468"/>
      <c r="Y2093" s="468"/>
      <c r="Z2093" s="468"/>
      <c r="AA2093" s="468"/>
      <c r="AB2093" s="468"/>
      <c r="AC2093" s="468"/>
      <c r="AD2093" s="468"/>
      <c r="AE2093" s="468"/>
      <c r="AF2093" s="468"/>
      <c r="AG2093" s="468"/>
      <c r="AH2093" s="468"/>
      <c r="AI2093" s="468"/>
    </row>
    <row r="2094">
      <c r="A2094" s="23">
        <v>2091.0</v>
      </c>
      <c r="B2094" s="440">
        <v>46171.0</v>
      </c>
      <c r="C2094" s="26">
        <v>182.0</v>
      </c>
      <c r="D2094" s="507" t="s">
        <v>45</v>
      </c>
      <c r="E2094" s="28" t="s">
        <v>40</v>
      </c>
      <c r="F2094" s="28" t="s">
        <v>386</v>
      </c>
      <c r="G2094" s="28" t="s">
        <v>3527</v>
      </c>
      <c r="H2094" s="28" t="s">
        <v>75</v>
      </c>
      <c r="I2094" s="505" t="s">
        <v>3545</v>
      </c>
      <c r="J2094" s="325" t="s">
        <v>3515</v>
      </c>
      <c r="K2094" s="129">
        <v>46198.0</v>
      </c>
      <c r="L2094" s="28" t="s">
        <v>50</v>
      </c>
      <c r="M2094" s="226"/>
      <c r="N2094" s="33" t="s">
        <v>214</v>
      </c>
      <c r="O2094" s="36" t="s">
        <v>425</v>
      </c>
      <c r="P2094" s="340"/>
      <c r="Q2094" s="468"/>
      <c r="R2094" s="468"/>
      <c r="S2094" s="468"/>
      <c r="T2094" s="468"/>
      <c r="U2094" s="468"/>
      <c r="V2094" s="468"/>
      <c r="W2094" s="468"/>
      <c r="X2094" s="468"/>
      <c r="Y2094" s="468"/>
      <c r="Z2094" s="468"/>
      <c r="AA2094" s="468"/>
      <c r="AB2094" s="468"/>
      <c r="AC2094" s="468"/>
      <c r="AD2094" s="468"/>
      <c r="AE2094" s="468"/>
      <c r="AF2094" s="468"/>
      <c r="AG2094" s="468"/>
      <c r="AH2094" s="468"/>
      <c r="AI2094" s="468"/>
    </row>
    <row r="2095">
      <c r="A2095" s="59">
        <v>2092.0</v>
      </c>
      <c r="B2095" s="440">
        <v>46171.0</v>
      </c>
      <c r="C2095" s="26">
        <v>182.0</v>
      </c>
      <c r="D2095" s="507" t="s">
        <v>45</v>
      </c>
      <c r="E2095" s="28" t="s">
        <v>40</v>
      </c>
      <c r="F2095" s="28" t="s">
        <v>386</v>
      </c>
      <c r="G2095" s="28" t="s">
        <v>3527</v>
      </c>
      <c r="H2095" s="28" t="s">
        <v>75</v>
      </c>
      <c r="I2095" s="505" t="s">
        <v>3546</v>
      </c>
      <c r="J2095" s="36" t="s">
        <v>3419</v>
      </c>
      <c r="K2095" s="129">
        <v>46198.0</v>
      </c>
      <c r="L2095" s="28" t="s">
        <v>50</v>
      </c>
      <c r="M2095" s="226"/>
      <c r="N2095" s="33" t="s">
        <v>214</v>
      </c>
      <c r="O2095" s="36" t="s">
        <v>425</v>
      </c>
      <c r="P2095" s="340"/>
      <c r="Q2095" s="468"/>
      <c r="R2095" s="468"/>
      <c r="S2095" s="468"/>
      <c r="T2095" s="468"/>
      <c r="U2095" s="468"/>
      <c r="V2095" s="468"/>
      <c r="W2095" s="468"/>
      <c r="X2095" s="468"/>
      <c r="Y2095" s="468"/>
      <c r="Z2095" s="468"/>
      <c r="AA2095" s="468"/>
      <c r="AB2095" s="468"/>
      <c r="AC2095" s="468"/>
      <c r="AD2095" s="468"/>
      <c r="AE2095" s="468"/>
      <c r="AF2095" s="468"/>
      <c r="AG2095" s="468"/>
      <c r="AH2095" s="468"/>
      <c r="AI2095" s="468"/>
    </row>
    <row r="2096">
      <c r="A2096" s="23">
        <v>2093.0</v>
      </c>
      <c r="B2096" s="440">
        <v>46171.0</v>
      </c>
      <c r="C2096" s="26">
        <v>183.0</v>
      </c>
      <c r="D2096" s="507" t="s">
        <v>111</v>
      </c>
      <c r="E2096" s="28" t="s">
        <v>40</v>
      </c>
      <c r="F2096" s="28" t="s">
        <v>386</v>
      </c>
      <c r="G2096" s="28" t="s">
        <v>3527</v>
      </c>
      <c r="H2096" s="28" t="s">
        <v>87</v>
      </c>
      <c r="I2096" s="505" t="s">
        <v>2109</v>
      </c>
      <c r="J2096" s="36" t="s">
        <v>1010</v>
      </c>
      <c r="K2096" s="129">
        <v>46203.0</v>
      </c>
      <c r="L2096" s="28" t="s">
        <v>76</v>
      </c>
      <c r="M2096" s="226"/>
      <c r="N2096" s="33" t="s">
        <v>214</v>
      </c>
      <c r="O2096" s="36" t="s">
        <v>3458</v>
      </c>
      <c r="P2096" s="340"/>
      <c r="Q2096" s="468"/>
      <c r="R2096" s="468"/>
      <c r="S2096" s="468"/>
      <c r="T2096" s="468"/>
      <c r="U2096" s="468"/>
      <c r="V2096" s="468"/>
      <c r="W2096" s="468"/>
      <c r="X2096" s="468"/>
      <c r="Y2096" s="468"/>
      <c r="Z2096" s="468"/>
      <c r="AA2096" s="468"/>
      <c r="AB2096" s="468"/>
      <c r="AC2096" s="468"/>
      <c r="AD2096" s="468"/>
      <c r="AE2096" s="468"/>
      <c r="AF2096" s="468"/>
      <c r="AG2096" s="468"/>
      <c r="AH2096" s="468"/>
      <c r="AI2096" s="468"/>
    </row>
    <row r="2097">
      <c r="A2097" s="23">
        <v>2094.0</v>
      </c>
      <c r="B2097" s="440">
        <v>46171.0</v>
      </c>
      <c r="C2097" s="26">
        <v>183.0</v>
      </c>
      <c r="D2097" s="507" t="s">
        <v>111</v>
      </c>
      <c r="E2097" s="28" t="s">
        <v>40</v>
      </c>
      <c r="F2097" s="28" t="s">
        <v>386</v>
      </c>
      <c r="G2097" s="28" t="s">
        <v>3527</v>
      </c>
      <c r="H2097" s="28" t="s">
        <v>87</v>
      </c>
      <c r="I2097" s="505" t="s">
        <v>2154</v>
      </c>
      <c r="J2097" s="36" t="s">
        <v>2155</v>
      </c>
      <c r="K2097" s="129">
        <v>46203.0</v>
      </c>
      <c r="L2097" s="28" t="s">
        <v>76</v>
      </c>
      <c r="M2097" s="226"/>
      <c r="N2097" s="33" t="s">
        <v>214</v>
      </c>
      <c r="O2097" s="36" t="s">
        <v>3458</v>
      </c>
      <c r="P2097" s="340"/>
      <c r="Q2097" s="468"/>
      <c r="R2097" s="468"/>
      <c r="S2097" s="468"/>
      <c r="T2097" s="468"/>
      <c r="U2097" s="468"/>
      <c r="V2097" s="468"/>
      <c r="W2097" s="468"/>
      <c r="X2097" s="468"/>
      <c r="Y2097" s="468"/>
      <c r="Z2097" s="468"/>
      <c r="AA2097" s="468"/>
      <c r="AB2097" s="468"/>
      <c r="AC2097" s="468"/>
      <c r="AD2097" s="468"/>
      <c r="AE2097" s="468"/>
      <c r="AF2097" s="468"/>
      <c r="AG2097" s="468"/>
      <c r="AH2097" s="468"/>
      <c r="AI2097" s="468"/>
    </row>
    <row r="2098">
      <c r="A2098" s="23">
        <v>2095.0</v>
      </c>
      <c r="B2098" s="440">
        <v>46171.0</v>
      </c>
      <c r="C2098" s="26">
        <v>183.0</v>
      </c>
      <c r="D2098" s="507" t="s">
        <v>111</v>
      </c>
      <c r="E2098" s="28" t="s">
        <v>40</v>
      </c>
      <c r="F2098" s="28" t="s">
        <v>386</v>
      </c>
      <c r="G2098" s="28" t="s">
        <v>3527</v>
      </c>
      <c r="H2098" s="28" t="s">
        <v>87</v>
      </c>
      <c r="I2098" s="505" t="s">
        <v>2110</v>
      </c>
      <c r="J2098" s="36" t="s">
        <v>266</v>
      </c>
      <c r="K2098" s="129">
        <v>46203.0</v>
      </c>
      <c r="L2098" s="28" t="s">
        <v>76</v>
      </c>
      <c r="M2098" s="226"/>
      <c r="N2098" s="33" t="s">
        <v>214</v>
      </c>
      <c r="O2098" s="36" t="s">
        <v>3458</v>
      </c>
      <c r="P2098" s="340"/>
      <c r="Q2098" s="468"/>
      <c r="R2098" s="468"/>
      <c r="S2098" s="468"/>
      <c r="T2098" s="468"/>
      <c r="U2098" s="468"/>
      <c r="V2098" s="468"/>
      <c r="W2098" s="468"/>
      <c r="X2098" s="468"/>
      <c r="Y2098" s="468"/>
      <c r="Z2098" s="468"/>
      <c r="AA2098" s="468"/>
      <c r="AB2098" s="468"/>
      <c r="AC2098" s="468"/>
      <c r="AD2098" s="468"/>
      <c r="AE2098" s="468"/>
      <c r="AF2098" s="468"/>
      <c r="AG2098" s="468"/>
      <c r="AH2098" s="468"/>
      <c r="AI2098" s="468"/>
    </row>
    <row r="2099">
      <c r="A2099" s="23">
        <v>2096.0</v>
      </c>
      <c r="B2099" s="440">
        <v>46171.0</v>
      </c>
      <c r="C2099" s="26">
        <v>183.0</v>
      </c>
      <c r="D2099" s="507" t="s">
        <v>111</v>
      </c>
      <c r="E2099" s="28" t="s">
        <v>40</v>
      </c>
      <c r="F2099" s="28" t="s">
        <v>386</v>
      </c>
      <c r="G2099" s="28" t="s">
        <v>3527</v>
      </c>
      <c r="H2099" s="28" t="s">
        <v>81</v>
      </c>
      <c r="I2099" s="505" t="s">
        <v>2113</v>
      </c>
      <c r="J2099" s="36" t="s">
        <v>416</v>
      </c>
      <c r="K2099" s="129">
        <v>46203.0</v>
      </c>
      <c r="L2099" s="28" t="s">
        <v>76</v>
      </c>
      <c r="M2099" s="226"/>
      <c r="N2099" s="33" t="s">
        <v>214</v>
      </c>
      <c r="O2099" s="36" t="s">
        <v>3458</v>
      </c>
      <c r="P2099" s="340"/>
      <c r="Q2099" s="468"/>
      <c r="R2099" s="468"/>
      <c r="S2099" s="468"/>
      <c r="T2099" s="468"/>
      <c r="U2099" s="468"/>
      <c r="V2099" s="468"/>
      <c r="W2099" s="468"/>
      <c r="X2099" s="468"/>
      <c r="Y2099" s="468"/>
      <c r="Z2099" s="468"/>
      <c r="AA2099" s="468"/>
      <c r="AB2099" s="468"/>
      <c r="AC2099" s="468"/>
      <c r="AD2099" s="468"/>
      <c r="AE2099" s="468"/>
      <c r="AF2099" s="468"/>
      <c r="AG2099" s="468"/>
      <c r="AH2099" s="468"/>
      <c r="AI2099" s="468"/>
    </row>
    <row r="2100">
      <c r="A2100" s="59">
        <v>2097.0</v>
      </c>
      <c r="B2100" s="440">
        <v>46171.0</v>
      </c>
      <c r="C2100" s="26">
        <v>183.0</v>
      </c>
      <c r="D2100" s="507" t="s">
        <v>111</v>
      </c>
      <c r="E2100" s="28" t="s">
        <v>40</v>
      </c>
      <c r="F2100" s="28" t="s">
        <v>386</v>
      </c>
      <c r="G2100" s="28" t="s">
        <v>3527</v>
      </c>
      <c r="H2100" s="28" t="s">
        <v>81</v>
      </c>
      <c r="I2100" s="505" t="s">
        <v>3547</v>
      </c>
      <c r="J2100" s="36" t="s">
        <v>416</v>
      </c>
      <c r="K2100" s="129">
        <v>46203.0</v>
      </c>
      <c r="L2100" s="28" t="s">
        <v>76</v>
      </c>
      <c r="M2100" s="226"/>
      <c r="N2100" s="33" t="s">
        <v>214</v>
      </c>
      <c r="O2100" s="36" t="s">
        <v>3458</v>
      </c>
      <c r="P2100" s="340"/>
      <c r="Q2100" s="468"/>
      <c r="R2100" s="468"/>
      <c r="S2100" s="468"/>
      <c r="T2100" s="468"/>
      <c r="U2100" s="468"/>
      <c r="V2100" s="468"/>
      <c r="W2100" s="468"/>
      <c r="X2100" s="468"/>
      <c r="Y2100" s="468"/>
      <c r="Z2100" s="468"/>
      <c r="AA2100" s="468"/>
      <c r="AB2100" s="468"/>
      <c r="AC2100" s="468"/>
      <c r="AD2100" s="468"/>
      <c r="AE2100" s="468"/>
      <c r="AF2100" s="468"/>
      <c r="AG2100" s="468"/>
      <c r="AH2100" s="468"/>
      <c r="AI2100" s="468"/>
    </row>
    <row r="2101">
      <c r="A2101" s="23">
        <v>2098.0</v>
      </c>
      <c r="B2101" s="440">
        <v>46171.0</v>
      </c>
      <c r="C2101" s="26">
        <v>183.0</v>
      </c>
      <c r="D2101" s="507" t="s">
        <v>111</v>
      </c>
      <c r="E2101" s="28" t="s">
        <v>40</v>
      </c>
      <c r="F2101" s="28" t="s">
        <v>386</v>
      </c>
      <c r="G2101" s="28" t="s">
        <v>3527</v>
      </c>
      <c r="H2101" s="28" t="s">
        <v>87</v>
      </c>
      <c r="I2101" s="505" t="s">
        <v>3548</v>
      </c>
      <c r="J2101" s="36" t="s">
        <v>266</v>
      </c>
      <c r="K2101" s="129">
        <v>46203.0</v>
      </c>
      <c r="L2101" s="28" t="s">
        <v>76</v>
      </c>
      <c r="M2101" s="226"/>
      <c r="N2101" s="33" t="s">
        <v>214</v>
      </c>
      <c r="O2101" s="36" t="s">
        <v>3458</v>
      </c>
      <c r="P2101" s="340"/>
      <c r="Q2101" s="468"/>
      <c r="R2101" s="468"/>
      <c r="S2101" s="468"/>
      <c r="T2101" s="468"/>
      <c r="U2101" s="468"/>
      <c r="V2101" s="468"/>
      <c r="W2101" s="468"/>
      <c r="X2101" s="468"/>
      <c r="Y2101" s="468"/>
      <c r="Z2101" s="468"/>
      <c r="AA2101" s="468"/>
      <c r="AB2101" s="468"/>
      <c r="AC2101" s="468"/>
      <c r="AD2101" s="468"/>
      <c r="AE2101" s="468"/>
      <c r="AF2101" s="468"/>
      <c r="AG2101" s="468"/>
      <c r="AH2101" s="468"/>
      <c r="AI2101" s="468"/>
    </row>
    <row r="2102">
      <c r="A2102" s="23">
        <v>2099.0</v>
      </c>
      <c r="B2102" s="440">
        <v>46171.0</v>
      </c>
      <c r="C2102" s="26">
        <v>183.0</v>
      </c>
      <c r="D2102" s="507" t="s">
        <v>111</v>
      </c>
      <c r="E2102" s="28" t="s">
        <v>40</v>
      </c>
      <c r="F2102" s="28" t="s">
        <v>386</v>
      </c>
      <c r="G2102" s="28" t="s">
        <v>3527</v>
      </c>
      <c r="H2102" s="28" t="s">
        <v>81</v>
      </c>
      <c r="I2102" s="505" t="s">
        <v>2116</v>
      </c>
      <c r="J2102" s="36" t="s">
        <v>416</v>
      </c>
      <c r="K2102" s="129">
        <v>46203.0</v>
      </c>
      <c r="L2102" s="28" t="s">
        <v>76</v>
      </c>
      <c r="M2102" s="226"/>
      <c r="N2102" s="33" t="s">
        <v>214</v>
      </c>
      <c r="O2102" s="36" t="s">
        <v>3458</v>
      </c>
      <c r="P2102" s="340"/>
      <c r="Q2102" s="468"/>
      <c r="R2102" s="468"/>
      <c r="S2102" s="468"/>
      <c r="T2102" s="468"/>
      <c r="U2102" s="468"/>
      <c r="V2102" s="468"/>
      <c r="W2102" s="468"/>
      <c r="X2102" s="468"/>
      <c r="Y2102" s="468"/>
      <c r="Z2102" s="468"/>
      <c r="AA2102" s="468"/>
      <c r="AB2102" s="468"/>
      <c r="AC2102" s="468"/>
      <c r="AD2102" s="468"/>
      <c r="AE2102" s="468"/>
      <c r="AF2102" s="468"/>
      <c r="AG2102" s="468"/>
      <c r="AH2102" s="468"/>
      <c r="AI2102" s="468"/>
    </row>
    <row r="2103">
      <c r="A2103" s="23">
        <v>2100.0</v>
      </c>
      <c r="B2103" s="440">
        <v>46171.0</v>
      </c>
      <c r="C2103" s="26">
        <v>183.0</v>
      </c>
      <c r="D2103" s="507" t="s">
        <v>111</v>
      </c>
      <c r="E2103" s="28" t="s">
        <v>40</v>
      </c>
      <c r="F2103" s="28" t="s">
        <v>386</v>
      </c>
      <c r="G2103" s="28" t="s">
        <v>3527</v>
      </c>
      <c r="H2103" s="28" t="s">
        <v>81</v>
      </c>
      <c r="I2103" s="505" t="s">
        <v>2117</v>
      </c>
      <c r="J2103" s="36" t="s">
        <v>2118</v>
      </c>
      <c r="K2103" s="129">
        <v>46203.0</v>
      </c>
      <c r="L2103" s="28" t="s">
        <v>76</v>
      </c>
      <c r="M2103" s="226"/>
      <c r="N2103" s="33" t="s">
        <v>214</v>
      </c>
      <c r="O2103" s="36" t="s">
        <v>3458</v>
      </c>
      <c r="P2103" s="340"/>
      <c r="Q2103" s="468"/>
      <c r="R2103" s="468"/>
      <c r="S2103" s="468"/>
      <c r="T2103" s="468"/>
      <c r="U2103" s="468"/>
      <c r="V2103" s="468"/>
      <c r="W2103" s="468"/>
      <c r="X2103" s="468"/>
      <c r="Y2103" s="468"/>
      <c r="Z2103" s="468"/>
      <c r="AA2103" s="468"/>
      <c r="AB2103" s="468"/>
      <c r="AC2103" s="468"/>
      <c r="AD2103" s="468"/>
      <c r="AE2103" s="468"/>
      <c r="AF2103" s="468"/>
      <c r="AG2103" s="468"/>
      <c r="AH2103" s="468"/>
      <c r="AI2103" s="468"/>
    </row>
    <row r="2104">
      <c r="A2104" s="23">
        <v>2101.0</v>
      </c>
      <c r="B2104" s="440">
        <v>46171.0</v>
      </c>
      <c r="C2104" s="26">
        <v>183.0</v>
      </c>
      <c r="D2104" s="507" t="s">
        <v>111</v>
      </c>
      <c r="E2104" s="28" t="s">
        <v>40</v>
      </c>
      <c r="F2104" s="28" t="s">
        <v>386</v>
      </c>
      <c r="G2104" s="28" t="s">
        <v>3527</v>
      </c>
      <c r="H2104" s="28" t="s">
        <v>87</v>
      </c>
      <c r="I2104" s="505" t="s">
        <v>1019</v>
      </c>
      <c r="J2104" s="36" t="s">
        <v>2119</v>
      </c>
      <c r="K2104" s="129">
        <v>46203.0</v>
      </c>
      <c r="L2104" s="28" t="s">
        <v>76</v>
      </c>
      <c r="M2104" s="226"/>
      <c r="N2104" s="33" t="s">
        <v>214</v>
      </c>
      <c r="O2104" s="36" t="s">
        <v>3458</v>
      </c>
      <c r="P2104" s="340"/>
      <c r="Q2104" s="468"/>
      <c r="R2104" s="468"/>
      <c r="S2104" s="468"/>
      <c r="T2104" s="468"/>
      <c r="U2104" s="468"/>
      <c r="V2104" s="468"/>
      <c r="W2104" s="468"/>
      <c r="X2104" s="468"/>
      <c r="Y2104" s="468"/>
      <c r="Z2104" s="468"/>
      <c r="AA2104" s="468"/>
      <c r="AB2104" s="468"/>
      <c r="AC2104" s="468"/>
      <c r="AD2104" s="468"/>
      <c r="AE2104" s="468"/>
      <c r="AF2104" s="468"/>
      <c r="AG2104" s="468"/>
      <c r="AH2104" s="468"/>
      <c r="AI2104" s="468"/>
    </row>
    <row r="2105">
      <c r="A2105" s="59">
        <v>2102.0</v>
      </c>
      <c r="B2105" s="440">
        <v>46171.0</v>
      </c>
      <c r="C2105" s="26">
        <v>183.0</v>
      </c>
      <c r="D2105" s="507" t="s">
        <v>111</v>
      </c>
      <c r="E2105" s="28" t="s">
        <v>40</v>
      </c>
      <c r="F2105" s="28" t="s">
        <v>386</v>
      </c>
      <c r="G2105" s="28" t="s">
        <v>3527</v>
      </c>
      <c r="H2105" s="28" t="s">
        <v>87</v>
      </c>
      <c r="I2105" s="505" t="s">
        <v>3549</v>
      </c>
      <c r="J2105" s="36" t="s">
        <v>3466</v>
      </c>
      <c r="K2105" s="129">
        <v>46203.0</v>
      </c>
      <c r="L2105" s="28" t="s">
        <v>76</v>
      </c>
      <c r="M2105" s="226"/>
      <c r="N2105" s="33" t="s">
        <v>214</v>
      </c>
      <c r="O2105" s="36" t="s">
        <v>3458</v>
      </c>
      <c r="P2105" s="340"/>
      <c r="Q2105" s="468"/>
      <c r="R2105" s="468"/>
      <c r="S2105" s="468"/>
      <c r="T2105" s="468"/>
      <c r="U2105" s="468"/>
      <c r="V2105" s="468"/>
      <c r="W2105" s="468"/>
      <c r="X2105" s="468"/>
      <c r="Y2105" s="468"/>
      <c r="Z2105" s="468"/>
      <c r="AA2105" s="468"/>
      <c r="AB2105" s="468"/>
      <c r="AC2105" s="468"/>
      <c r="AD2105" s="468"/>
      <c r="AE2105" s="468"/>
      <c r="AF2105" s="468"/>
      <c r="AG2105" s="468"/>
      <c r="AH2105" s="468"/>
      <c r="AI2105" s="468"/>
    </row>
    <row r="2106">
      <c r="A2106" s="23">
        <v>2103.0</v>
      </c>
      <c r="B2106" s="440">
        <v>46171.0</v>
      </c>
      <c r="C2106" s="26">
        <v>183.0</v>
      </c>
      <c r="D2106" s="507" t="s">
        <v>111</v>
      </c>
      <c r="E2106" s="28" t="s">
        <v>40</v>
      </c>
      <c r="F2106" s="28" t="s">
        <v>386</v>
      </c>
      <c r="G2106" s="28" t="s">
        <v>3527</v>
      </c>
      <c r="H2106" s="28" t="s">
        <v>87</v>
      </c>
      <c r="I2106" s="505" t="s">
        <v>1498</v>
      </c>
      <c r="J2106" s="36" t="s">
        <v>1016</v>
      </c>
      <c r="K2106" s="129">
        <v>46203.0</v>
      </c>
      <c r="L2106" s="28" t="s">
        <v>76</v>
      </c>
      <c r="M2106" s="226"/>
      <c r="N2106" s="33" t="s">
        <v>214</v>
      </c>
      <c r="O2106" s="36" t="s">
        <v>3458</v>
      </c>
      <c r="P2106" s="340"/>
      <c r="Q2106" s="468"/>
      <c r="R2106" s="468"/>
      <c r="S2106" s="468"/>
      <c r="T2106" s="468"/>
      <c r="U2106" s="468"/>
      <c r="V2106" s="468"/>
      <c r="W2106" s="468"/>
      <c r="X2106" s="468"/>
      <c r="Y2106" s="468"/>
      <c r="Z2106" s="468"/>
      <c r="AA2106" s="468"/>
      <c r="AB2106" s="468"/>
      <c r="AC2106" s="468"/>
      <c r="AD2106" s="468"/>
      <c r="AE2106" s="468"/>
      <c r="AF2106" s="468"/>
      <c r="AG2106" s="468"/>
      <c r="AH2106" s="468"/>
      <c r="AI2106" s="468"/>
    </row>
    <row r="2107">
      <c r="A2107" s="23">
        <v>2104.0</v>
      </c>
      <c r="B2107" s="440">
        <v>46171.0</v>
      </c>
      <c r="C2107" s="26">
        <v>183.0</v>
      </c>
      <c r="D2107" s="507" t="s">
        <v>111</v>
      </c>
      <c r="E2107" s="28" t="s">
        <v>40</v>
      </c>
      <c r="F2107" s="28" t="s">
        <v>386</v>
      </c>
      <c r="G2107" s="28" t="s">
        <v>3527</v>
      </c>
      <c r="H2107" s="28" t="s">
        <v>139</v>
      </c>
      <c r="I2107" s="540" t="s">
        <v>3550</v>
      </c>
      <c r="J2107" s="36" t="s">
        <v>3551</v>
      </c>
      <c r="K2107" s="129">
        <v>46203.0</v>
      </c>
      <c r="L2107" s="28" t="s">
        <v>76</v>
      </c>
      <c r="M2107" s="226"/>
      <c r="N2107" s="33" t="s">
        <v>214</v>
      </c>
      <c r="O2107" s="36" t="s">
        <v>3458</v>
      </c>
      <c r="P2107" s="340"/>
      <c r="Q2107" s="468"/>
      <c r="R2107" s="468"/>
      <c r="S2107" s="468"/>
      <c r="T2107" s="468"/>
      <c r="U2107" s="468"/>
      <c r="V2107" s="468"/>
      <c r="W2107" s="468"/>
      <c r="X2107" s="468"/>
      <c r="Y2107" s="468"/>
      <c r="Z2107" s="468"/>
      <c r="AA2107" s="468"/>
      <c r="AB2107" s="468"/>
      <c r="AC2107" s="468"/>
      <c r="AD2107" s="468"/>
      <c r="AE2107" s="468"/>
      <c r="AF2107" s="468"/>
      <c r="AG2107" s="468"/>
      <c r="AH2107" s="468"/>
      <c r="AI2107" s="468"/>
    </row>
    <row r="2108">
      <c r="A2108" s="23">
        <v>2105.0</v>
      </c>
      <c r="B2108" s="440">
        <v>46171.0</v>
      </c>
      <c r="C2108" s="26">
        <v>184.0</v>
      </c>
      <c r="D2108" s="507" t="s">
        <v>39</v>
      </c>
      <c r="E2108" s="28" t="s">
        <v>40</v>
      </c>
      <c r="F2108" s="28" t="s">
        <v>386</v>
      </c>
      <c r="G2108" s="28" t="s">
        <v>3527</v>
      </c>
      <c r="H2108" s="28" t="s">
        <v>98</v>
      </c>
      <c r="I2108" s="505" t="s">
        <v>3552</v>
      </c>
      <c r="J2108" s="36" t="s">
        <v>3553</v>
      </c>
      <c r="K2108" s="541">
        <v>46193.0</v>
      </c>
      <c r="L2108" s="28" t="s">
        <v>50</v>
      </c>
      <c r="M2108" s="226"/>
      <c r="N2108" s="33" t="s">
        <v>214</v>
      </c>
      <c r="O2108" s="36" t="s">
        <v>1441</v>
      </c>
      <c r="P2108" s="340"/>
      <c r="Q2108" s="468"/>
      <c r="R2108" s="468"/>
      <c r="S2108" s="468"/>
      <c r="T2108" s="468"/>
      <c r="U2108" s="468"/>
      <c r="V2108" s="468"/>
      <c r="W2108" s="468"/>
      <c r="X2108" s="468"/>
      <c r="Y2108" s="468"/>
      <c r="Z2108" s="468"/>
      <c r="AA2108" s="468"/>
      <c r="AB2108" s="468"/>
      <c r="AC2108" s="468"/>
      <c r="AD2108" s="468"/>
      <c r="AE2108" s="468"/>
      <c r="AF2108" s="468"/>
      <c r="AG2108" s="468"/>
      <c r="AH2108" s="468"/>
      <c r="AI2108" s="468"/>
    </row>
    <row r="2109">
      <c r="A2109" s="23">
        <v>2106.0</v>
      </c>
      <c r="B2109" s="440">
        <v>46171.0</v>
      </c>
      <c r="C2109" s="26">
        <v>185.0</v>
      </c>
      <c r="D2109" s="507" t="s">
        <v>45</v>
      </c>
      <c r="E2109" s="28" t="s">
        <v>40</v>
      </c>
      <c r="F2109" s="28" t="s">
        <v>2151</v>
      </c>
      <c r="G2109" s="28" t="s">
        <v>3554</v>
      </c>
      <c r="H2109" s="28" t="s">
        <v>81</v>
      </c>
      <c r="I2109" s="505" t="s">
        <v>3531</v>
      </c>
      <c r="J2109" s="36" t="s">
        <v>1377</v>
      </c>
      <c r="K2109" s="541">
        <v>46198.0</v>
      </c>
      <c r="L2109" s="28" t="s">
        <v>50</v>
      </c>
      <c r="M2109" s="226"/>
      <c r="N2109" s="33" t="s">
        <v>214</v>
      </c>
      <c r="O2109" s="36" t="s">
        <v>425</v>
      </c>
      <c r="P2109" s="340"/>
      <c r="Q2109" s="468"/>
      <c r="R2109" s="468"/>
      <c r="S2109" s="468"/>
      <c r="T2109" s="468"/>
      <c r="U2109" s="468"/>
      <c r="V2109" s="468"/>
      <c r="W2109" s="468"/>
      <c r="X2109" s="468"/>
      <c r="Y2109" s="468"/>
      <c r="Z2109" s="468"/>
      <c r="AA2109" s="468"/>
      <c r="AB2109" s="468"/>
      <c r="AC2109" s="468"/>
      <c r="AD2109" s="468"/>
      <c r="AE2109" s="468"/>
      <c r="AF2109" s="468"/>
      <c r="AG2109" s="468"/>
      <c r="AH2109" s="468"/>
      <c r="AI2109" s="468"/>
    </row>
    <row r="2110">
      <c r="A2110" s="59">
        <v>2107.0</v>
      </c>
      <c r="B2110" s="440">
        <v>46171.0</v>
      </c>
      <c r="C2110" s="26">
        <v>185.0</v>
      </c>
      <c r="D2110" s="507" t="s">
        <v>45</v>
      </c>
      <c r="E2110" s="28" t="s">
        <v>40</v>
      </c>
      <c r="F2110" s="28" t="s">
        <v>2151</v>
      </c>
      <c r="G2110" s="28" t="s">
        <v>3554</v>
      </c>
      <c r="H2110" s="28" t="s">
        <v>75</v>
      </c>
      <c r="I2110" s="505" t="s">
        <v>2175</v>
      </c>
      <c r="J2110" s="36" t="s">
        <v>2176</v>
      </c>
      <c r="K2110" s="541">
        <v>46198.0</v>
      </c>
      <c r="L2110" s="28" t="s">
        <v>50</v>
      </c>
      <c r="M2110" s="226"/>
      <c r="N2110" s="33" t="s">
        <v>214</v>
      </c>
      <c r="O2110" s="36" t="s">
        <v>425</v>
      </c>
      <c r="P2110" s="340"/>
      <c r="Q2110" s="468"/>
      <c r="R2110" s="468"/>
      <c r="S2110" s="468"/>
      <c r="T2110" s="468"/>
      <c r="U2110" s="468"/>
      <c r="V2110" s="468"/>
      <c r="W2110" s="468"/>
      <c r="X2110" s="468"/>
      <c r="Y2110" s="468"/>
      <c r="Z2110" s="468"/>
      <c r="AA2110" s="468"/>
      <c r="AB2110" s="468"/>
      <c r="AC2110" s="468"/>
      <c r="AD2110" s="468"/>
      <c r="AE2110" s="468"/>
      <c r="AF2110" s="468"/>
      <c r="AG2110" s="468"/>
      <c r="AH2110" s="468"/>
      <c r="AI2110" s="468"/>
    </row>
    <row r="2111">
      <c r="A2111" s="23">
        <v>2108.0</v>
      </c>
      <c r="B2111" s="440">
        <v>46171.0</v>
      </c>
      <c r="C2111" s="26">
        <v>185.0</v>
      </c>
      <c r="D2111" s="507" t="s">
        <v>45</v>
      </c>
      <c r="E2111" s="28" t="s">
        <v>40</v>
      </c>
      <c r="F2111" s="28" t="s">
        <v>2151</v>
      </c>
      <c r="G2111" s="28" t="s">
        <v>3554</v>
      </c>
      <c r="H2111" s="28" t="s">
        <v>87</v>
      </c>
      <c r="I2111" s="505" t="s">
        <v>3555</v>
      </c>
      <c r="J2111" s="36" t="s">
        <v>3556</v>
      </c>
      <c r="K2111" s="541">
        <v>46198.0</v>
      </c>
      <c r="L2111" s="28" t="s">
        <v>50</v>
      </c>
      <c r="M2111" s="226"/>
      <c r="N2111" s="33" t="s">
        <v>214</v>
      </c>
      <c r="O2111" s="36" t="s">
        <v>425</v>
      </c>
      <c r="P2111" s="340"/>
      <c r="Q2111" s="468"/>
      <c r="R2111" s="468"/>
      <c r="S2111" s="468"/>
      <c r="T2111" s="468"/>
      <c r="U2111" s="468"/>
      <c r="V2111" s="468"/>
      <c r="W2111" s="468"/>
      <c r="X2111" s="468"/>
      <c r="Y2111" s="468"/>
      <c r="Z2111" s="468"/>
      <c r="AA2111" s="468"/>
      <c r="AB2111" s="468"/>
      <c r="AC2111" s="468"/>
      <c r="AD2111" s="468"/>
      <c r="AE2111" s="468"/>
      <c r="AF2111" s="468"/>
      <c r="AG2111" s="468"/>
      <c r="AH2111" s="468"/>
      <c r="AI2111" s="468"/>
    </row>
    <row r="2112">
      <c r="A2112" s="23">
        <v>2109.0</v>
      </c>
      <c r="B2112" s="440">
        <v>46171.0</v>
      </c>
      <c r="C2112" s="26">
        <v>185.0</v>
      </c>
      <c r="D2112" s="507" t="s">
        <v>45</v>
      </c>
      <c r="E2112" s="28" t="s">
        <v>40</v>
      </c>
      <c r="F2112" s="28" t="s">
        <v>2151</v>
      </c>
      <c r="G2112" s="28" t="s">
        <v>3554</v>
      </c>
      <c r="H2112" s="28" t="s">
        <v>75</v>
      </c>
      <c r="I2112" s="505" t="s">
        <v>3557</v>
      </c>
      <c r="J2112" s="36" t="s">
        <v>3449</v>
      </c>
      <c r="K2112" s="541">
        <v>46198.0</v>
      </c>
      <c r="L2112" s="28" t="s">
        <v>50</v>
      </c>
      <c r="M2112" s="226"/>
      <c r="N2112" s="33" t="s">
        <v>214</v>
      </c>
      <c r="O2112" s="36" t="s">
        <v>425</v>
      </c>
      <c r="P2112" s="340"/>
      <c r="Q2112" s="468"/>
      <c r="R2112" s="468"/>
      <c r="S2112" s="468"/>
      <c r="T2112" s="468"/>
      <c r="U2112" s="468"/>
      <c r="V2112" s="468"/>
      <c r="W2112" s="468"/>
      <c r="X2112" s="468"/>
      <c r="Y2112" s="468"/>
      <c r="Z2112" s="468"/>
      <c r="AA2112" s="468"/>
      <c r="AB2112" s="468"/>
      <c r="AC2112" s="468"/>
      <c r="AD2112" s="468"/>
      <c r="AE2112" s="468"/>
      <c r="AF2112" s="468"/>
      <c r="AG2112" s="468"/>
      <c r="AH2112" s="468"/>
      <c r="AI2112" s="468"/>
    </row>
    <row r="2113">
      <c r="A2113" s="23">
        <v>2110.0</v>
      </c>
      <c r="B2113" s="440">
        <v>46171.0</v>
      </c>
      <c r="C2113" s="26">
        <v>185.0</v>
      </c>
      <c r="D2113" s="507" t="s">
        <v>45</v>
      </c>
      <c r="E2113" s="28" t="s">
        <v>40</v>
      </c>
      <c r="F2113" s="28" t="s">
        <v>2151</v>
      </c>
      <c r="G2113" s="28" t="s">
        <v>3554</v>
      </c>
      <c r="H2113" s="28" t="s">
        <v>75</v>
      </c>
      <c r="I2113" s="505" t="s">
        <v>3558</v>
      </c>
      <c r="J2113" s="36" t="s">
        <v>3417</v>
      </c>
      <c r="K2113" s="541">
        <v>46198.0</v>
      </c>
      <c r="L2113" s="28" t="s">
        <v>50</v>
      </c>
      <c r="M2113" s="226"/>
      <c r="N2113" s="33" t="s">
        <v>214</v>
      </c>
      <c r="O2113" s="36" t="s">
        <v>425</v>
      </c>
      <c r="P2113" s="340"/>
      <c r="Q2113" s="468"/>
      <c r="R2113" s="468"/>
      <c r="S2113" s="468"/>
      <c r="T2113" s="468"/>
      <c r="U2113" s="468"/>
      <c r="V2113" s="468"/>
      <c r="W2113" s="468"/>
      <c r="X2113" s="468"/>
      <c r="Y2113" s="468"/>
      <c r="Z2113" s="468"/>
      <c r="AA2113" s="468"/>
      <c r="AB2113" s="468"/>
      <c r="AC2113" s="468"/>
      <c r="AD2113" s="468"/>
      <c r="AE2113" s="468"/>
      <c r="AF2113" s="468"/>
      <c r="AG2113" s="468"/>
      <c r="AH2113" s="468"/>
      <c r="AI2113" s="468"/>
    </row>
    <row r="2114">
      <c r="A2114" s="23">
        <v>2111.0</v>
      </c>
      <c r="B2114" s="440">
        <v>46171.0</v>
      </c>
      <c r="C2114" s="26">
        <v>185.0</v>
      </c>
      <c r="D2114" s="507" t="s">
        <v>45</v>
      </c>
      <c r="E2114" s="28" t="s">
        <v>40</v>
      </c>
      <c r="F2114" s="28" t="s">
        <v>2151</v>
      </c>
      <c r="G2114" s="28" t="s">
        <v>3554</v>
      </c>
      <c r="H2114" s="28" t="s">
        <v>75</v>
      </c>
      <c r="I2114" s="505" t="s">
        <v>3559</v>
      </c>
      <c r="J2114" s="36" t="s">
        <v>3449</v>
      </c>
      <c r="K2114" s="541">
        <v>46198.0</v>
      </c>
      <c r="L2114" s="28" t="s">
        <v>50</v>
      </c>
      <c r="M2114" s="226"/>
      <c r="N2114" s="33" t="s">
        <v>214</v>
      </c>
      <c r="O2114" s="36" t="s">
        <v>425</v>
      </c>
      <c r="P2114" s="340"/>
      <c r="Q2114" s="468"/>
      <c r="R2114" s="468"/>
      <c r="S2114" s="468"/>
      <c r="T2114" s="468"/>
      <c r="U2114" s="468"/>
      <c r="V2114" s="468"/>
      <c r="W2114" s="468"/>
      <c r="X2114" s="468"/>
      <c r="Y2114" s="468"/>
      <c r="Z2114" s="468"/>
      <c r="AA2114" s="468"/>
      <c r="AB2114" s="468"/>
      <c r="AC2114" s="468"/>
      <c r="AD2114" s="468"/>
      <c r="AE2114" s="468"/>
      <c r="AF2114" s="468"/>
      <c r="AG2114" s="468"/>
      <c r="AH2114" s="468"/>
      <c r="AI2114" s="468"/>
    </row>
    <row r="2115">
      <c r="A2115" s="59">
        <v>2112.0</v>
      </c>
      <c r="B2115" s="440">
        <v>46171.0</v>
      </c>
      <c r="C2115" s="26">
        <v>185.0</v>
      </c>
      <c r="D2115" s="507" t="s">
        <v>45</v>
      </c>
      <c r="E2115" s="28" t="s">
        <v>40</v>
      </c>
      <c r="F2115" s="28" t="s">
        <v>2151</v>
      </c>
      <c r="G2115" s="28" t="s">
        <v>3554</v>
      </c>
      <c r="H2115" s="28" t="s">
        <v>75</v>
      </c>
      <c r="I2115" s="505" t="s">
        <v>3560</v>
      </c>
      <c r="J2115" s="36" t="s">
        <v>3449</v>
      </c>
      <c r="K2115" s="541">
        <v>46198.0</v>
      </c>
      <c r="L2115" s="28" t="s">
        <v>50</v>
      </c>
      <c r="M2115" s="226"/>
      <c r="N2115" s="33" t="s">
        <v>214</v>
      </c>
      <c r="O2115" s="36" t="s">
        <v>425</v>
      </c>
      <c r="P2115" s="340"/>
      <c r="Q2115" s="468"/>
      <c r="R2115" s="468"/>
      <c r="S2115" s="468"/>
      <c r="T2115" s="468"/>
      <c r="U2115" s="468"/>
      <c r="V2115" s="468"/>
      <c r="W2115" s="468"/>
      <c r="X2115" s="468"/>
      <c r="Y2115" s="468"/>
      <c r="Z2115" s="468"/>
      <c r="AA2115" s="468"/>
      <c r="AB2115" s="468"/>
      <c r="AC2115" s="468"/>
      <c r="AD2115" s="468"/>
      <c r="AE2115" s="468"/>
      <c r="AF2115" s="468"/>
      <c r="AG2115" s="468"/>
      <c r="AH2115" s="468"/>
      <c r="AI2115" s="468"/>
    </row>
    <row r="2116">
      <c r="A2116" s="23">
        <v>2113.0</v>
      </c>
      <c r="B2116" s="440">
        <v>46171.0</v>
      </c>
      <c r="C2116" s="26">
        <v>185.0</v>
      </c>
      <c r="D2116" s="507" t="s">
        <v>45</v>
      </c>
      <c r="E2116" s="28" t="s">
        <v>40</v>
      </c>
      <c r="F2116" s="28" t="s">
        <v>2151</v>
      </c>
      <c r="G2116" s="28" t="s">
        <v>3554</v>
      </c>
      <c r="H2116" s="28" t="s">
        <v>75</v>
      </c>
      <c r="I2116" s="505" t="s">
        <v>3561</v>
      </c>
      <c r="J2116" s="36" t="s">
        <v>3417</v>
      </c>
      <c r="K2116" s="541">
        <v>46198.0</v>
      </c>
      <c r="L2116" s="28" t="s">
        <v>50</v>
      </c>
      <c r="M2116" s="226"/>
      <c r="N2116" s="33" t="s">
        <v>214</v>
      </c>
      <c r="O2116" s="36" t="s">
        <v>425</v>
      </c>
      <c r="P2116" s="340"/>
      <c r="Q2116" s="468"/>
      <c r="R2116" s="468"/>
      <c r="S2116" s="468"/>
      <c r="T2116" s="468"/>
      <c r="U2116" s="468"/>
      <c r="V2116" s="468"/>
      <c r="W2116" s="468"/>
      <c r="X2116" s="468"/>
      <c r="Y2116" s="468"/>
      <c r="Z2116" s="468"/>
      <c r="AA2116" s="468"/>
      <c r="AB2116" s="468"/>
      <c r="AC2116" s="468"/>
      <c r="AD2116" s="468"/>
      <c r="AE2116" s="468"/>
      <c r="AF2116" s="468"/>
      <c r="AG2116" s="468"/>
      <c r="AH2116" s="468"/>
      <c r="AI2116" s="468"/>
    </row>
    <row r="2117">
      <c r="A2117" s="23">
        <v>2114.0</v>
      </c>
      <c r="B2117" s="440">
        <v>46171.0</v>
      </c>
      <c r="C2117" s="26">
        <v>185.0</v>
      </c>
      <c r="D2117" s="507" t="s">
        <v>45</v>
      </c>
      <c r="E2117" s="28" t="s">
        <v>40</v>
      </c>
      <c r="F2117" s="28" t="s">
        <v>2151</v>
      </c>
      <c r="G2117" s="28" t="s">
        <v>3554</v>
      </c>
      <c r="H2117" s="28" t="s">
        <v>75</v>
      </c>
      <c r="I2117" s="505" t="s">
        <v>3562</v>
      </c>
      <c r="J2117" s="36" t="s">
        <v>3449</v>
      </c>
      <c r="K2117" s="541">
        <v>46198.0</v>
      </c>
      <c r="L2117" s="28" t="s">
        <v>50</v>
      </c>
      <c r="M2117" s="226"/>
      <c r="N2117" s="33" t="s">
        <v>214</v>
      </c>
      <c r="O2117" s="36" t="s">
        <v>425</v>
      </c>
      <c r="P2117" s="340"/>
      <c r="Q2117" s="468"/>
      <c r="R2117" s="468"/>
      <c r="S2117" s="468"/>
      <c r="T2117" s="468"/>
      <c r="U2117" s="468"/>
      <c r="V2117" s="468"/>
      <c r="W2117" s="468"/>
      <c r="X2117" s="468"/>
      <c r="Y2117" s="468"/>
      <c r="Z2117" s="468"/>
      <c r="AA2117" s="468"/>
      <c r="AB2117" s="468"/>
      <c r="AC2117" s="468"/>
      <c r="AD2117" s="468"/>
      <c r="AE2117" s="468"/>
      <c r="AF2117" s="468"/>
      <c r="AG2117" s="468"/>
      <c r="AH2117" s="468"/>
      <c r="AI2117" s="468"/>
    </row>
    <row r="2118">
      <c r="A2118" s="23">
        <v>2115.0</v>
      </c>
      <c r="B2118" s="440">
        <v>46171.0</v>
      </c>
      <c r="C2118" s="26">
        <v>185.0</v>
      </c>
      <c r="D2118" s="507" t="s">
        <v>45</v>
      </c>
      <c r="E2118" s="28" t="s">
        <v>40</v>
      </c>
      <c r="F2118" s="28" t="s">
        <v>2151</v>
      </c>
      <c r="G2118" s="28" t="s">
        <v>3554</v>
      </c>
      <c r="H2118" s="28" t="s">
        <v>75</v>
      </c>
      <c r="I2118" s="505" t="s">
        <v>3563</v>
      </c>
      <c r="J2118" s="36" t="s">
        <v>3451</v>
      </c>
      <c r="K2118" s="541">
        <v>46198.0</v>
      </c>
      <c r="L2118" s="28" t="s">
        <v>50</v>
      </c>
      <c r="M2118" s="226"/>
      <c r="N2118" s="33" t="s">
        <v>214</v>
      </c>
      <c r="O2118" s="36" t="s">
        <v>425</v>
      </c>
      <c r="P2118" s="340"/>
      <c r="Q2118" s="468"/>
      <c r="R2118" s="468"/>
      <c r="S2118" s="468"/>
      <c r="T2118" s="468"/>
      <c r="U2118" s="468"/>
      <c r="V2118" s="468"/>
      <c r="W2118" s="468"/>
      <c r="X2118" s="468"/>
      <c r="Y2118" s="468"/>
      <c r="Z2118" s="468"/>
      <c r="AA2118" s="468"/>
      <c r="AB2118" s="468"/>
      <c r="AC2118" s="468"/>
      <c r="AD2118" s="468"/>
      <c r="AE2118" s="468"/>
      <c r="AF2118" s="468"/>
      <c r="AG2118" s="468"/>
      <c r="AH2118" s="468"/>
      <c r="AI2118" s="468"/>
    </row>
    <row r="2119">
      <c r="A2119" s="23">
        <v>2116.0</v>
      </c>
      <c r="B2119" s="440">
        <v>46171.0</v>
      </c>
      <c r="C2119" s="26">
        <v>185.0</v>
      </c>
      <c r="D2119" s="507" t="s">
        <v>45</v>
      </c>
      <c r="E2119" s="28" t="s">
        <v>40</v>
      </c>
      <c r="F2119" s="28" t="s">
        <v>2151</v>
      </c>
      <c r="G2119" s="28" t="s">
        <v>3554</v>
      </c>
      <c r="H2119" s="28" t="s">
        <v>75</v>
      </c>
      <c r="I2119" s="505" t="s">
        <v>3564</v>
      </c>
      <c r="J2119" s="36" t="s">
        <v>3414</v>
      </c>
      <c r="K2119" s="541">
        <v>46198.0</v>
      </c>
      <c r="L2119" s="28" t="s">
        <v>50</v>
      </c>
      <c r="M2119" s="226"/>
      <c r="N2119" s="33" t="s">
        <v>214</v>
      </c>
      <c r="O2119" s="36" t="s">
        <v>425</v>
      </c>
      <c r="P2119" s="340"/>
      <c r="Q2119" s="468"/>
      <c r="R2119" s="468"/>
      <c r="S2119" s="468"/>
      <c r="T2119" s="468"/>
      <c r="U2119" s="468"/>
      <c r="V2119" s="468"/>
      <c r="W2119" s="468"/>
      <c r="X2119" s="468"/>
      <c r="Y2119" s="468"/>
      <c r="Z2119" s="468"/>
      <c r="AA2119" s="468"/>
      <c r="AB2119" s="468"/>
      <c r="AC2119" s="468"/>
      <c r="AD2119" s="468"/>
      <c r="AE2119" s="468"/>
      <c r="AF2119" s="468"/>
      <c r="AG2119" s="468"/>
      <c r="AH2119" s="468"/>
      <c r="AI2119" s="468"/>
    </row>
    <row r="2120">
      <c r="A2120" s="59">
        <v>2117.0</v>
      </c>
      <c r="B2120" s="440">
        <v>46171.0</v>
      </c>
      <c r="C2120" s="26">
        <v>185.0</v>
      </c>
      <c r="D2120" s="507" t="s">
        <v>45</v>
      </c>
      <c r="E2120" s="28" t="s">
        <v>40</v>
      </c>
      <c r="F2120" s="28" t="s">
        <v>2151</v>
      </c>
      <c r="G2120" s="28" t="s">
        <v>3554</v>
      </c>
      <c r="H2120" s="28" t="s">
        <v>75</v>
      </c>
      <c r="I2120" s="505" t="s">
        <v>3565</v>
      </c>
      <c r="J2120" s="36" t="s">
        <v>3449</v>
      </c>
      <c r="K2120" s="541">
        <v>46198.0</v>
      </c>
      <c r="L2120" s="28" t="s">
        <v>50</v>
      </c>
      <c r="M2120" s="226"/>
      <c r="N2120" s="33" t="s">
        <v>214</v>
      </c>
      <c r="O2120" s="36" t="s">
        <v>425</v>
      </c>
      <c r="P2120" s="340"/>
      <c r="Q2120" s="468"/>
      <c r="R2120" s="468"/>
      <c r="S2120" s="468"/>
      <c r="T2120" s="468"/>
      <c r="U2120" s="468"/>
      <c r="V2120" s="468"/>
      <c r="W2120" s="468"/>
      <c r="X2120" s="468"/>
      <c r="Y2120" s="468"/>
      <c r="Z2120" s="468"/>
      <c r="AA2120" s="468"/>
      <c r="AB2120" s="468"/>
      <c r="AC2120" s="468"/>
      <c r="AD2120" s="468"/>
      <c r="AE2120" s="468"/>
      <c r="AF2120" s="468"/>
      <c r="AG2120" s="468"/>
      <c r="AH2120" s="468"/>
      <c r="AI2120" s="468"/>
    </row>
    <row r="2121">
      <c r="A2121" s="23">
        <v>2118.0</v>
      </c>
      <c r="B2121" s="440">
        <v>46171.0</v>
      </c>
      <c r="C2121" s="26">
        <v>185.0</v>
      </c>
      <c r="D2121" s="507" t="s">
        <v>45</v>
      </c>
      <c r="E2121" s="28" t="s">
        <v>40</v>
      </c>
      <c r="F2121" s="28" t="s">
        <v>2151</v>
      </c>
      <c r="G2121" s="28" t="s">
        <v>3554</v>
      </c>
      <c r="H2121" s="28" t="s">
        <v>75</v>
      </c>
      <c r="I2121" s="505" t="s">
        <v>3566</v>
      </c>
      <c r="J2121" s="36" t="s">
        <v>3414</v>
      </c>
      <c r="K2121" s="541">
        <v>46198.0</v>
      </c>
      <c r="L2121" s="28" t="s">
        <v>50</v>
      </c>
      <c r="M2121" s="226"/>
      <c r="N2121" s="33" t="s">
        <v>214</v>
      </c>
      <c r="O2121" s="36" t="s">
        <v>425</v>
      </c>
      <c r="P2121" s="340"/>
      <c r="Q2121" s="468"/>
      <c r="R2121" s="468"/>
      <c r="S2121" s="468"/>
      <c r="T2121" s="468"/>
      <c r="U2121" s="468"/>
      <c r="V2121" s="468"/>
      <c r="W2121" s="468"/>
      <c r="X2121" s="468"/>
      <c r="Y2121" s="468"/>
      <c r="Z2121" s="468"/>
      <c r="AA2121" s="468"/>
      <c r="AB2121" s="468"/>
      <c r="AC2121" s="468"/>
      <c r="AD2121" s="468"/>
      <c r="AE2121" s="468"/>
      <c r="AF2121" s="468"/>
      <c r="AG2121" s="468"/>
      <c r="AH2121" s="468"/>
      <c r="AI2121" s="468"/>
    </row>
    <row r="2122">
      <c r="A2122" s="23">
        <v>2119.0</v>
      </c>
      <c r="B2122" s="440">
        <v>46171.0</v>
      </c>
      <c r="C2122" s="26">
        <v>185.0</v>
      </c>
      <c r="D2122" s="507" t="s">
        <v>45</v>
      </c>
      <c r="E2122" s="28" t="s">
        <v>40</v>
      </c>
      <c r="F2122" s="28" t="s">
        <v>2151</v>
      </c>
      <c r="G2122" s="28" t="s">
        <v>3554</v>
      </c>
      <c r="H2122" s="28" t="s">
        <v>75</v>
      </c>
      <c r="I2122" s="505" t="s">
        <v>3567</v>
      </c>
      <c r="J2122" s="36" t="s">
        <v>3414</v>
      </c>
      <c r="K2122" s="541">
        <v>46198.0</v>
      </c>
      <c r="L2122" s="28" t="s">
        <v>50</v>
      </c>
      <c r="M2122" s="226"/>
      <c r="N2122" s="33" t="s">
        <v>214</v>
      </c>
      <c r="O2122" s="36" t="s">
        <v>425</v>
      </c>
      <c r="P2122" s="340"/>
      <c r="Q2122" s="468"/>
      <c r="R2122" s="468"/>
      <c r="S2122" s="468"/>
      <c r="T2122" s="468"/>
      <c r="U2122" s="468"/>
      <c r="V2122" s="468"/>
      <c r="W2122" s="468"/>
      <c r="X2122" s="468"/>
      <c r="Y2122" s="468"/>
      <c r="Z2122" s="468"/>
      <c r="AA2122" s="468"/>
      <c r="AB2122" s="468"/>
      <c r="AC2122" s="468"/>
      <c r="AD2122" s="468"/>
      <c r="AE2122" s="468"/>
      <c r="AF2122" s="468"/>
      <c r="AG2122" s="468"/>
      <c r="AH2122" s="468"/>
      <c r="AI2122" s="468"/>
    </row>
    <row r="2123">
      <c r="A2123" s="23">
        <v>2120.0</v>
      </c>
      <c r="B2123" s="440">
        <v>46171.0</v>
      </c>
      <c r="C2123" s="26">
        <v>185.0</v>
      </c>
      <c r="D2123" s="507" t="s">
        <v>45</v>
      </c>
      <c r="E2123" s="28" t="s">
        <v>40</v>
      </c>
      <c r="F2123" s="28" t="s">
        <v>2151</v>
      </c>
      <c r="G2123" s="28" t="s">
        <v>3554</v>
      </c>
      <c r="H2123" s="28" t="s">
        <v>75</v>
      </c>
      <c r="I2123" s="505" t="s">
        <v>3568</v>
      </c>
      <c r="J2123" s="36" t="s">
        <v>3569</v>
      </c>
      <c r="K2123" s="541">
        <v>46198.0</v>
      </c>
      <c r="L2123" s="28" t="s">
        <v>50</v>
      </c>
      <c r="M2123" s="226"/>
      <c r="N2123" s="33" t="s">
        <v>214</v>
      </c>
      <c r="O2123" s="36" t="s">
        <v>425</v>
      </c>
      <c r="P2123" s="340"/>
      <c r="Q2123" s="468"/>
      <c r="R2123" s="468"/>
      <c r="S2123" s="468"/>
      <c r="T2123" s="468"/>
      <c r="U2123" s="468"/>
      <c r="V2123" s="468"/>
      <c r="W2123" s="468"/>
      <c r="X2123" s="468"/>
      <c r="Y2123" s="468"/>
      <c r="Z2123" s="468"/>
      <c r="AA2123" s="468"/>
      <c r="AB2123" s="468"/>
      <c r="AC2123" s="468"/>
      <c r="AD2123" s="468"/>
      <c r="AE2123" s="468"/>
      <c r="AF2123" s="468"/>
      <c r="AG2123" s="468"/>
      <c r="AH2123" s="468"/>
      <c r="AI2123" s="468"/>
    </row>
    <row r="2124">
      <c r="A2124" s="23">
        <v>2121.0</v>
      </c>
      <c r="B2124" s="440">
        <v>46171.0</v>
      </c>
      <c r="C2124" s="26">
        <v>186.0</v>
      </c>
      <c r="D2124" s="507" t="s">
        <v>111</v>
      </c>
      <c r="E2124" s="28" t="s">
        <v>40</v>
      </c>
      <c r="F2124" s="28" t="s">
        <v>2151</v>
      </c>
      <c r="G2124" s="28" t="s">
        <v>3554</v>
      </c>
      <c r="H2124" s="28" t="s">
        <v>87</v>
      </c>
      <c r="I2124" s="500" t="s">
        <v>3570</v>
      </c>
      <c r="J2124" s="36" t="s">
        <v>1010</v>
      </c>
      <c r="K2124" s="541">
        <v>46203.0</v>
      </c>
      <c r="L2124" s="28" t="s">
        <v>76</v>
      </c>
      <c r="M2124" s="226"/>
      <c r="N2124" s="33" t="s">
        <v>214</v>
      </c>
      <c r="O2124" s="36" t="s">
        <v>3458</v>
      </c>
      <c r="P2124" s="340"/>
      <c r="Q2124" s="468"/>
      <c r="R2124" s="468"/>
      <c r="S2124" s="468"/>
      <c r="T2124" s="468"/>
      <c r="U2124" s="468"/>
      <c r="V2124" s="468"/>
      <c r="W2124" s="468"/>
      <c r="X2124" s="468"/>
      <c r="Y2124" s="468"/>
      <c r="Z2124" s="468"/>
      <c r="AA2124" s="468"/>
      <c r="AB2124" s="468"/>
      <c r="AC2124" s="468"/>
      <c r="AD2124" s="468"/>
      <c r="AE2124" s="468"/>
      <c r="AF2124" s="468"/>
      <c r="AG2124" s="468"/>
      <c r="AH2124" s="468"/>
      <c r="AI2124" s="468"/>
    </row>
    <row r="2125">
      <c r="A2125" s="59">
        <v>2122.0</v>
      </c>
      <c r="B2125" s="440">
        <v>46171.0</v>
      </c>
      <c r="C2125" s="26">
        <v>186.0</v>
      </c>
      <c r="D2125" s="507" t="s">
        <v>111</v>
      </c>
      <c r="E2125" s="28" t="s">
        <v>40</v>
      </c>
      <c r="F2125" s="28" t="s">
        <v>2151</v>
      </c>
      <c r="G2125" s="28" t="s">
        <v>3554</v>
      </c>
      <c r="H2125" s="28" t="s">
        <v>87</v>
      </c>
      <c r="I2125" s="505" t="s">
        <v>2154</v>
      </c>
      <c r="J2125" s="36" t="s">
        <v>2155</v>
      </c>
      <c r="K2125" s="541">
        <v>46203.0</v>
      </c>
      <c r="L2125" s="28" t="s">
        <v>76</v>
      </c>
      <c r="M2125" s="226"/>
      <c r="N2125" s="33" t="s">
        <v>214</v>
      </c>
      <c r="O2125" s="36" t="s">
        <v>3458</v>
      </c>
      <c r="P2125" s="340"/>
      <c r="Q2125" s="468"/>
      <c r="R2125" s="468"/>
      <c r="S2125" s="468"/>
      <c r="T2125" s="468"/>
      <c r="U2125" s="468"/>
      <c r="V2125" s="468"/>
      <c r="W2125" s="468"/>
      <c r="X2125" s="468"/>
      <c r="Y2125" s="468"/>
      <c r="Z2125" s="468"/>
      <c r="AA2125" s="468"/>
      <c r="AB2125" s="468"/>
      <c r="AC2125" s="468"/>
      <c r="AD2125" s="468"/>
      <c r="AE2125" s="468"/>
      <c r="AF2125" s="468"/>
      <c r="AG2125" s="468"/>
      <c r="AH2125" s="468"/>
      <c r="AI2125" s="468"/>
    </row>
    <row r="2126">
      <c r="A2126" s="23">
        <v>2123.0</v>
      </c>
      <c r="B2126" s="440">
        <v>46171.0</v>
      </c>
      <c r="C2126" s="26">
        <v>186.0</v>
      </c>
      <c r="D2126" s="507" t="s">
        <v>111</v>
      </c>
      <c r="E2126" s="28" t="s">
        <v>40</v>
      </c>
      <c r="F2126" s="28" t="s">
        <v>2151</v>
      </c>
      <c r="G2126" s="28" t="s">
        <v>3554</v>
      </c>
      <c r="H2126" s="28" t="s">
        <v>87</v>
      </c>
      <c r="I2126" s="505" t="s">
        <v>2156</v>
      </c>
      <c r="J2126" s="36" t="s">
        <v>2314</v>
      </c>
      <c r="K2126" s="541">
        <v>46203.0</v>
      </c>
      <c r="L2126" s="28" t="s">
        <v>76</v>
      </c>
      <c r="M2126" s="226"/>
      <c r="N2126" s="33" t="s">
        <v>214</v>
      </c>
      <c r="O2126" s="36" t="s">
        <v>3458</v>
      </c>
      <c r="P2126" s="340"/>
      <c r="Q2126" s="468"/>
      <c r="R2126" s="468"/>
      <c r="S2126" s="468"/>
      <c r="T2126" s="468"/>
      <c r="U2126" s="468"/>
      <c r="V2126" s="468"/>
      <c r="W2126" s="468"/>
      <c r="X2126" s="468"/>
      <c r="Y2126" s="468"/>
      <c r="Z2126" s="468"/>
      <c r="AA2126" s="468"/>
      <c r="AB2126" s="468"/>
      <c r="AC2126" s="468"/>
      <c r="AD2126" s="468"/>
      <c r="AE2126" s="468"/>
      <c r="AF2126" s="468"/>
      <c r="AG2126" s="468"/>
      <c r="AH2126" s="468"/>
      <c r="AI2126" s="468"/>
    </row>
    <row r="2127">
      <c r="A2127" s="23">
        <v>2124.0</v>
      </c>
      <c r="B2127" s="440">
        <v>46171.0</v>
      </c>
      <c r="C2127" s="26">
        <v>186.0</v>
      </c>
      <c r="D2127" s="507" t="s">
        <v>111</v>
      </c>
      <c r="E2127" s="28" t="s">
        <v>40</v>
      </c>
      <c r="F2127" s="28" t="s">
        <v>2151</v>
      </c>
      <c r="G2127" s="28" t="s">
        <v>3554</v>
      </c>
      <c r="H2127" s="28" t="s">
        <v>87</v>
      </c>
      <c r="I2127" s="505" t="s">
        <v>3571</v>
      </c>
      <c r="J2127" s="36" t="s">
        <v>266</v>
      </c>
      <c r="K2127" s="541">
        <v>46203.0</v>
      </c>
      <c r="L2127" s="28" t="s">
        <v>76</v>
      </c>
      <c r="M2127" s="226"/>
      <c r="N2127" s="33" t="s">
        <v>214</v>
      </c>
      <c r="O2127" s="36" t="s">
        <v>3458</v>
      </c>
      <c r="P2127" s="340"/>
      <c r="Q2127" s="468"/>
      <c r="R2127" s="468"/>
      <c r="S2127" s="468"/>
      <c r="T2127" s="468"/>
      <c r="U2127" s="468"/>
      <c r="V2127" s="468"/>
      <c r="W2127" s="468"/>
      <c r="X2127" s="468"/>
      <c r="Y2127" s="468"/>
      <c r="Z2127" s="468"/>
      <c r="AA2127" s="468"/>
      <c r="AB2127" s="468"/>
      <c r="AC2127" s="468"/>
      <c r="AD2127" s="468"/>
      <c r="AE2127" s="468"/>
      <c r="AF2127" s="468"/>
      <c r="AG2127" s="468"/>
      <c r="AH2127" s="468"/>
      <c r="AI2127" s="468"/>
    </row>
    <row r="2128">
      <c r="A2128" s="23">
        <v>2125.0</v>
      </c>
      <c r="B2128" s="440">
        <v>46171.0</v>
      </c>
      <c r="C2128" s="26">
        <v>186.0</v>
      </c>
      <c r="D2128" s="507" t="s">
        <v>111</v>
      </c>
      <c r="E2128" s="28" t="s">
        <v>40</v>
      </c>
      <c r="F2128" s="28" t="s">
        <v>2151</v>
      </c>
      <c r="G2128" s="28" t="s">
        <v>3554</v>
      </c>
      <c r="H2128" s="28" t="s">
        <v>81</v>
      </c>
      <c r="I2128" s="505" t="s">
        <v>3572</v>
      </c>
      <c r="J2128" s="36" t="s">
        <v>213</v>
      </c>
      <c r="K2128" s="541">
        <v>46203.0</v>
      </c>
      <c r="L2128" s="28" t="s">
        <v>76</v>
      </c>
      <c r="M2128" s="226"/>
      <c r="N2128" s="33" t="s">
        <v>214</v>
      </c>
      <c r="O2128" s="36" t="s">
        <v>3458</v>
      </c>
      <c r="P2128" s="340"/>
      <c r="Q2128" s="468"/>
      <c r="R2128" s="468"/>
      <c r="S2128" s="468"/>
      <c r="T2128" s="468"/>
      <c r="U2128" s="468"/>
      <c r="V2128" s="468"/>
      <c r="W2128" s="468"/>
      <c r="X2128" s="468"/>
      <c r="Y2128" s="468"/>
      <c r="Z2128" s="468"/>
      <c r="AA2128" s="468"/>
      <c r="AB2128" s="468"/>
      <c r="AC2128" s="468"/>
      <c r="AD2128" s="468"/>
      <c r="AE2128" s="468"/>
      <c r="AF2128" s="468"/>
      <c r="AG2128" s="468"/>
      <c r="AH2128" s="468"/>
      <c r="AI2128" s="468"/>
    </row>
    <row r="2129">
      <c r="A2129" s="23">
        <v>2126.0</v>
      </c>
      <c r="B2129" s="440">
        <v>46171.0</v>
      </c>
      <c r="C2129" s="26">
        <v>186.0</v>
      </c>
      <c r="D2129" s="507" t="s">
        <v>111</v>
      </c>
      <c r="E2129" s="28" t="s">
        <v>40</v>
      </c>
      <c r="F2129" s="28" t="s">
        <v>2151</v>
      </c>
      <c r="G2129" s="28" t="s">
        <v>3554</v>
      </c>
      <c r="H2129" s="28" t="s">
        <v>81</v>
      </c>
      <c r="I2129" s="505" t="s">
        <v>2164</v>
      </c>
      <c r="J2129" s="36" t="s">
        <v>416</v>
      </c>
      <c r="K2129" s="541">
        <v>46203.0</v>
      </c>
      <c r="L2129" s="28" t="s">
        <v>76</v>
      </c>
      <c r="M2129" s="226"/>
      <c r="N2129" s="33" t="s">
        <v>214</v>
      </c>
      <c r="O2129" s="36" t="s">
        <v>3458</v>
      </c>
      <c r="P2129" s="340"/>
      <c r="Q2129" s="468"/>
      <c r="R2129" s="468"/>
      <c r="S2129" s="468"/>
      <c r="T2129" s="468"/>
      <c r="U2129" s="468"/>
      <c r="V2129" s="468"/>
      <c r="W2129" s="468"/>
      <c r="X2129" s="468"/>
      <c r="Y2129" s="468"/>
      <c r="Z2129" s="468"/>
      <c r="AA2129" s="468"/>
      <c r="AB2129" s="468"/>
      <c r="AC2129" s="468"/>
      <c r="AD2129" s="468"/>
      <c r="AE2129" s="468"/>
      <c r="AF2129" s="468"/>
      <c r="AG2129" s="468"/>
      <c r="AH2129" s="468"/>
      <c r="AI2129" s="468"/>
    </row>
    <row r="2130">
      <c r="A2130" s="59">
        <v>2127.0</v>
      </c>
      <c r="B2130" s="440">
        <v>46171.0</v>
      </c>
      <c r="C2130" s="26">
        <v>186.0</v>
      </c>
      <c r="D2130" s="507" t="s">
        <v>111</v>
      </c>
      <c r="E2130" s="28" t="s">
        <v>40</v>
      </c>
      <c r="F2130" s="28" t="s">
        <v>2151</v>
      </c>
      <c r="G2130" s="28" t="s">
        <v>3554</v>
      </c>
      <c r="H2130" s="28" t="s">
        <v>87</v>
      </c>
      <c r="I2130" s="505" t="s">
        <v>1019</v>
      </c>
      <c r="J2130" s="36" t="s">
        <v>2119</v>
      </c>
      <c r="K2130" s="541">
        <v>46203.0</v>
      </c>
      <c r="L2130" s="28" t="s">
        <v>76</v>
      </c>
      <c r="M2130" s="226"/>
      <c r="N2130" s="33" t="s">
        <v>214</v>
      </c>
      <c r="O2130" s="36" t="s">
        <v>3458</v>
      </c>
      <c r="P2130" s="340"/>
      <c r="Q2130" s="468"/>
      <c r="R2130" s="468"/>
      <c r="S2130" s="468"/>
      <c r="T2130" s="468"/>
      <c r="U2130" s="468"/>
      <c r="V2130" s="468"/>
      <c r="W2130" s="468"/>
      <c r="X2130" s="468"/>
      <c r="Y2130" s="468"/>
      <c r="Z2130" s="468"/>
      <c r="AA2130" s="468"/>
      <c r="AB2130" s="468"/>
      <c r="AC2130" s="468"/>
      <c r="AD2130" s="468"/>
      <c r="AE2130" s="468"/>
      <c r="AF2130" s="468"/>
      <c r="AG2130" s="468"/>
      <c r="AH2130" s="468"/>
      <c r="AI2130" s="468"/>
    </row>
    <row r="2131">
      <c r="A2131" s="23">
        <v>2128.0</v>
      </c>
      <c r="B2131" s="440">
        <v>46171.0</v>
      </c>
      <c r="C2131" s="26">
        <v>186.0</v>
      </c>
      <c r="D2131" s="507" t="s">
        <v>111</v>
      </c>
      <c r="E2131" s="28" t="s">
        <v>40</v>
      </c>
      <c r="F2131" s="28" t="s">
        <v>2151</v>
      </c>
      <c r="G2131" s="28" t="s">
        <v>3554</v>
      </c>
      <c r="H2131" s="28" t="s">
        <v>75</v>
      </c>
      <c r="I2131" s="505" t="s">
        <v>3573</v>
      </c>
      <c r="J2131" s="36" t="s">
        <v>3574</v>
      </c>
      <c r="K2131" s="541">
        <v>46203.0</v>
      </c>
      <c r="L2131" s="28" t="s">
        <v>76</v>
      </c>
      <c r="M2131" s="226"/>
      <c r="N2131" s="33" t="s">
        <v>214</v>
      </c>
      <c r="O2131" s="36" t="s">
        <v>3458</v>
      </c>
      <c r="P2131" s="340"/>
      <c r="Q2131" s="468"/>
      <c r="R2131" s="468"/>
      <c r="S2131" s="468"/>
      <c r="T2131" s="468"/>
      <c r="U2131" s="468"/>
      <c r="V2131" s="468"/>
      <c r="W2131" s="468"/>
      <c r="X2131" s="468"/>
      <c r="Y2131" s="468"/>
      <c r="Z2131" s="468"/>
      <c r="AA2131" s="468"/>
      <c r="AB2131" s="468"/>
      <c r="AC2131" s="468"/>
      <c r="AD2131" s="468"/>
      <c r="AE2131" s="468"/>
      <c r="AF2131" s="468"/>
      <c r="AG2131" s="468"/>
      <c r="AH2131" s="468"/>
      <c r="AI2131" s="468"/>
    </row>
    <row r="2132">
      <c r="A2132" s="23">
        <v>2129.0</v>
      </c>
      <c r="B2132" s="440">
        <v>46171.0</v>
      </c>
      <c r="C2132" s="26">
        <v>186.0</v>
      </c>
      <c r="D2132" s="507" t="s">
        <v>111</v>
      </c>
      <c r="E2132" s="28" t="s">
        <v>40</v>
      </c>
      <c r="F2132" s="28" t="s">
        <v>2151</v>
      </c>
      <c r="G2132" s="28" t="s">
        <v>3554</v>
      </c>
      <c r="H2132" s="28" t="s">
        <v>75</v>
      </c>
      <c r="I2132" s="505" t="s">
        <v>3575</v>
      </c>
      <c r="J2132" s="36" t="s">
        <v>2162</v>
      </c>
      <c r="K2132" s="541">
        <v>46203.0</v>
      </c>
      <c r="L2132" s="28" t="s">
        <v>76</v>
      </c>
      <c r="M2132" s="226"/>
      <c r="N2132" s="33" t="s">
        <v>214</v>
      </c>
      <c r="O2132" s="36" t="s">
        <v>3458</v>
      </c>
      <c r="P2132" s="340"/>
      <c r="Q2132" s="468"/>
      <c r="R2132" s="468"/>
      <c r="S2132" s="468"/>
      <c r="T2132" s="468"/>
      <c r="U2132" s="468"/>
      <c r="V2132" s="468"/>
      <c r="W2132" s="468"/>
      <c r="X2132" s="468"/>
      <c r="Y2132" s="468"/>
      <c r="Z2132" s="468"/>
      <c r="AA2132" s="468"/>
      <c r="AB2132" s="468"/>
      <c r="AC2132" s="468"/>
      <c r="AD2132" s="468"/>
      <c r="AE2132" s="468"/>
      <c r="AF2132" s="468"/>
      <c r="AG2132" s="468"/>
      <c r="AH2132" s="468"/>
      <c r="AI2132" s="468"/>
    </row>
    <row r="2133">
      <c r="A2133" s="23">
        <v>2130.0</v>
      </c>
      <c r="B2133" s="440">
        <v>46171.0</v>
      </c>
      <c r="C2133" s="26">
        <v>186.0</v>
      </c>
      <c r="D2133" s="507" t="s">
        <v>111</v>
      </c>
      <c r="E2133" s="28" t="s">
        <v>40</v>
      </c>
      <c r="F2133" s="28" t="s">
        <v>2151</v>
      </c>
      <c r="G2133" s="28" t="s">
        <v>3554</v>
      </c>
      <c r="H2133" s="28" t="s">
        <v>87</v>
      </c>
      <c r="I2133" s="505" t="s">
        <v>3576</v>
      </c>
      <c r="J2133" s="36" t="s">
        <v>1016</v>
      </c>
      <c r="K2133" s="541">
        <v>46203.0</v>
      </c>
      <c r="L2133" s="28" t="s">
        <v>76</v>
      </c>
      <c r="M2133" s="226"/>
      <c r="N2133" s="33" t="s">
        <v>214</v>
      </c>
      <c r="O2133" s="36" t="s">
        <v>3458</v>
      </c>
      <c r="P2133" s="340"/>
      <c r="Q2133" s="468"/>
      <c r="R2133" s="468"/>
      <c r="S2133" s="468"/>
      <c r="T2133" s="468"/>
      <c r="U2133" s="468"/>
      <c r="V2133" s="468"/>
      <c r="W2133" s="468"/>
      <c r="X2133" s="468"/>
      <c r="Y2133" s="468"/>
      <c r="Z2133" s="468"/>
      <c r="AA2133" s="468"/>
      <c r="AB2133" s="468"/>
      <c r="AC2133" s="468"/>
      <c r="AD2133" s="468"/>
      <c r="AE2133" s="468"/>
      <c r="AF2133" s="468"/>
      <c r="AG2133" s="468"/>
      <c r="AH2133" s="468"/>
      <c r="AI2133" s="468"/>
    </row>
    <row r="2134">
      <c r="A2134" s="23">
        <v>2131.0</v>
      </c>
      <c r="B2134" s="440">
        <v>46171.0</v>
      </c>
      <c r="C2134" s="26">
        <v>186.0</v>
      </c>
      <c r="D2134" s="507" t="s">
        <v>111</v>
      </c>
      <c r="E2134" s="28" t="s">
        <v>40</v>
      </c>
      <c r="F2134" s="28" t="s">
        <v>2151</v>
      </c>
      <c r="G2134" s="28" t="s">
        <v>3554</v>
      </c>
      <c r="H2134" s="28" t="s">
        <v>75</v>
      </c>
      <c r="I2134" s="505" t="s">
        <v>3465</v>
      </c>
      <c r="J2134" s="36" t="s">
        <v>3577</v>
      </c>
      <c r="K2134" s="541">
        <v>46203.0</v>
      </c>
      <c r="L2134" s="28" t="s">
        <v>76</v>
      </c>
      <c r="M2134" s="226"/>
      <c r="N2134" s="33" t="s">
        <v>214</v>
      </c>
      <c r="O2134" s="36" t="s">
        <v>3458</v>
      </c>
      <c r="P2134" s="340"/>
      <c r="Q2134" s="468"/>
      <c r="R2134" s="468"/>
      <c r="S2134" s="468"/>
      <c r="T2134" s="468"/>
      <c r="U2134" s="468"/>
      <c r="V2134" s="468"/>
      <c r="W2134" s="468"/>
      <c r="X2134" s="468"/>
      <c r="Y2134" s="468"/>
      <c r="Z2134" s="468"/>
      <c r="AA2134" s="468"/>
      <c r="AB2134" s="468"/>
      <c r="AC2134" s="468"/>
      <c r="AD2134" s="468"/>
      <c r="AE2134" s="468"/>
      <c r="AF2134" s="468"/>
      <c r="AG2134" s="468"/>
      <c r="AH2134" s="468"/>
      <c r="AI2134" s="468"/>
    </row>
    <row r="2135">
      <c r="A2135" s="59">
        <v>2132.0</v>
      </c>
      <c r="B2135" s="440">
        <v>46154.0</v>
      </c>
      <c r="C2135" s="26">
        <v>187.0</v>
      </c>
      <c r="D2135" s="28" t="s">
        <v>45</v>
      </c>
      <c r="E2135" s="28" t="s">
        <v>94</v>
      </c>
      <c r="F2135" s="28" t="s">
        <v>369</v>
      </c>
      <c r="G2135" s="28" t="s">
        <v>369</v>
      </c>
      <c r="H2135" s="28" t="s">
        <v>75</v>
      </c>
      <c r="I2135" s="542" t="s">
        <v>3578</v>
      </c>
      <c r="J2135" s="543" t="s">
        <v>513</v>
      </c>
      <c r="K2135" s="441">
        <v>46178.0</v>
      </c>
      <c r="L2135" s="28" t="s">
        <v>50</v>
      </c>
      <c r="M2135" s="226"/>
      <c r="N2135" s="33" t="s">
        <v>284</v>
      </c>
      <c r="O2135" s="544" t="s">
        <v>3579</v>
      </c>
      <c r="P2135" s="49"/>
      <c r="Q2135" s="468"/>
      <c r="R2135" s="468"/>
      <c r="S2135" s="468"/>
      <c r="T2135" s="468"/>
      <c r="U2135" s="468"/>
      <c r="V2135" s="468"/>
      <c r="W2135" s="468"/>
      <c r="X2135" s="468"/>
      <c r="Y2135" s="468"/>
      <c r="Z2135" s="468"/>
      <c r="AA2135" s="468"/>
      <c r="AB2135" s="468"/>
      <c r="AC2135" s="468"/>
      <c r="AD2135" s="468"/>
      <c r="AE2135" s="468"/>
      <c r="AF2135" s="468"/>
      <c r="AG2135" s="468"/>
      <c r="AH2135" s="468"/>
      <c r="AI2135" s="468"/>
    </row>
    <row r="2136">
      <c r="A2136" s="23">
        <v>2133.0</v>
      </c>
      <c r="B2136" s="440">
        <v>46154.0</v>
      </c>
      <c r="C2136" s="26">
        <v>187.0</v>
      </c>
      <c r="D2136" s="28" t="s">
        <v>45</v>
      </c>
      <c r="E2136" s="28" t="s">
        <v>94</v>
      </c>
      <c r="F2136" s="28" t="s">
        <v>369</v>
      </c>
      <c r="G2136" s="28" t="s">
        <v>369</v>
      </c>
      <c r="H2136" s="28" t="s">
        <v>98</v>
      </c>
      <c r="I2136" s="542" t="s">
        <v>3580</v>
      </c>
      <c r="J2136" s="510" t="s">
        <v>513</v>
      </c>
      <c r="K2136" s="441">
        <v>46178.0</v>
      </c>
      <c r="L2136" s="28" t="s">
        <v>50</v>
      </c>
      <c r="M2136" s="226"/>
      <c r="N2136" s="33" t="s">
        <v>284</v>
      </c>
      <c r="O2136" s="544" t="s">
        <v>3579</v>
      </c>
      <c r="P2136" s="49"/>
      <c r="Q2136" s="468"/>
      <c r="R2136" s="468"/>
      <c r="S2136" s="468"/>
      <c r="T2136" s="468"/>
      <c r="U2136" s="468"/>
      <c r="V2136" s="468"/>
      <c r="W2136" s="468"/>
      <c r="X2136" s="468"/>
      <c r="Y2136" s="468"/>
      <c r="Z2136" s="468"/>
      <c r="AA2136" s="468"/>
      <c r="AB2136" s="468"/>
      <c r="AC2136" s="468"/>
      <c r="AD2136" s="468"/>
      <c r="AE2136" s="468"/>
      <c r="AF2136" s="468"/>
      <c r="AG2136" s="468"/>
      <c r="AH2136" s="468"/>
      <c r="AI2136" s="468"/>
    </row>
    <row r="2137">
      <c r="A2137" s="23">
        <v>2134.0</v>
      </c>
      <c r="B2137" s="440">
        <v>46154.0</v>
      </c>
      <c r="C2137" s="26">
        <v>187.0</v>
      </c>
      <c r="D2137" s="28" t="s">
        <v>45</v>
      </c>
      <c r="E2137" s="28" t="s">
        <v>94</v>
      </c>
      <c r="F2137" s="28" t="s">
        <v>369</v>
      </c>
      <c r="G2137" s="28" t="s">
        <v>369</v>
      </c>
      <c r="H2137" s="28" t="s">
        <v>75</v>
      </c>
      <c r="I2137" s="542" t="s">
        <v>3581</v>
      </c>
      <c r="J2137" s="545" t="s">
        <v>513</v>
      </c>
      <c r="K2137" s="441">
        <v>46178.0</v>
      </c>
      <c r="L2137" s="28" t="s">
        <v>50</v>
      </c>
      <c r="M2137" s="226"/>
      <c r="N2137" s="33" t="s">
        <v>284</v>
      </c>
      <c r="O2137" s="544" t="s">
        <v>3579</v>
      </c>
      <c r="P2137" s="49"/>
      <c r="Q2137" s="468"/>
      <c r="R2137" s="468"/>
      <c r="S2137" s="468"/>
      <c r="T2137" s="468"/>
      <c r="U2137" s="468"/>
      <c r="V2137" s="468"/>
      <c r="W2137" s="468"/>
      <c r="X2137" s="468"/>
      <c r="Y2137" s="468"/>
      <c r="Z2137" s="468"/>
      <c r="AA2137" s="468"/>
      <c r="AB2137" s="468"/>
      <c r="AC2137" s="468"/>
      <c r="AD2137" s="468"/>
      <c r="AE2137" s="468"/>
      <c r="AF2137" s="468"/>
      <c r="AG2137" s="468"/>
      <c r="AH2137" s="468"/>
      <c r="AI2137" s="468"/>
    </row>
    <row r="2138">
      <c r="A2138" s="23">
        <v>2135.0</v>
      </c>
      <c r="B2138" s="440">
        <v>46154.0</v>
      </c>
      <c r="C2138" s="26">
        <v>187.0</v>
      </c>
      <c r="D2138" s="28" t="s">
        <v>45</v>
      </c>
      <c r="E2138" s="28" t="s">
        <v>94</v>
      </c>
      <c r="F2138" s="28" t="s">
        <v>369</v>
      </c>
      <c r="G2138" s="28" t="s">
        <v>369</v>
      </c>
      <c r="H2138" s="28" t="s">
        <v>75</v>
      </c>
      <c r="I2138" s="546" t="s">
        <v>3582</v>
      </c>
      <c r="J2138" s="545" t="s">
        <v>3583</v>
      </c>
      <c r="K2138" s="441">
        <v>46178.0</v>
      </c>
      <c r="L2138" s="28" t="s">
        <v>50</v>
      </c>
      <c r="M2138" s="226"/>
      <c r="N2138" s="33" t="s">
        <v>284</v>
      </c>
      <c r="O2138" s="544" t="s">
        <v>3579</v>
      </c>
      <c r="P2138" s="340"/>
      <c r="Q2138" s="468"/>
      <c r="R2138" s="468"/>
      <c r="S2138" s="468"/>
      <c r="T2138" s="468"/>
      <c r="U2138" s="468"/>
      <c r="V2138" s="468"/>
      <c r="W2138" s="468"/>
      <c r="X2138" s="468"/>
      <c r="Y2138" s="468"/>
      <c r="Z2138" s="468"/>
      <c r="AA2138" s="468"/>
      <c r="AB2138" s="468"/>
      <c r="AC2138" s="468"/>
      <c r="AD2138" s="468"/>
      <c r="AE2138" s="468"/>
      <c r="AF2138" s="468"/>
      <c r="AG2138" s="468"/>
      <c r="AH2138" s="468"/>
      <c r="AI2138" s="468"/>
    </row>
    <row r="2139">
      <c r="A2139" s="23">
        <v>2136.0</v>
      </c>
      <c r="B2139" s="440">
        <v>46154.0</v>
      </c>
      <c r="C2139" s="26">
        <v>188.0</v>
      </c>
      <c r="D2139" s="28" t="s">
        <v>111</v>
      </c>
      <c r="E2139" s="28" t="s">
        <v>94</v>
      </c>
      <c r="F2139" s="28" t="s">
        <v>369</v>
      </c>
      <c r="G2139" s="28" t="s">
        <v>369</v>
      </c>
      <c r="H2139" s="28" t="s">
        <v>75</v>
      </c>
      <c r="I2139" s="525" t="s">
        <v>3584</v>
      </c>
      <c r="J2139" s="526" t="s">
        <v>990</v>
      </c>
      <c r="K2139" s="547"/>
      <c r="L2139" s="28" t="s">
        <v>50</v>
      </c>
      <c r="M2139" s="226"/>
      <c r="N2139" s="33" t="s">
        <v>284</v>
      </c>
      <c r="O2139" s="506" t="s">
        <v>3585</v>
      </c>
      <c r="P2139" s="340"/>
      <c r="Q2139" s="468"/>
      <c r="R2139" s="468"/>
      <c r="S2139" s="468"/>
      <c r="T2139" s="468"/>
      <c r="U2139" s="468"/>
      <c r="V2139" s="468"/>
      <c r="W2139" s="468"/>
      <c r="X2139" s="468"/>
      <c r="Y2139" s="468"/>
      <c r="Z2139" s="468"/>
      <c r="AA2139" s="468"/>
      <c r="AB2139" s="468"/>
      <c r="AC2139" s="468"/>
      <c r="AD2139" s="468"/>
      <c r="AE2139" s="468"/>
      <c r="AF2139" s="468"/>
      <c r="AG2139" s="468"/>
      <c r="AH2139" s="468"/>
      <c r="AI2139" s="468"/>
    </row>
    <row r="2140">
      <c r="A2140" s="59">
        <v>2137.0</v>
      </c>
      <c r="B2140" s="440">
        <v>46154.0</v>
      </c>
      <c r="C2140" s="26">
        <v>188.0</v>
      </c>
      <c r="D2140" s="28" t="s">
        <v>111</v>
      </c>
      <c r="E2140" s="28" t="s">
        <v>94</v>
      </c>
      <c r="F2140" s="28" t="s">
        <v>369</v>
      </c>
      <c r="G2140" s="28" t="s">
        <v>369</v>
      </c>
      <c r="H2140" s="28" t="s">
        <v>75</v>
      </c>
      <c r="I2140" s="548" t="s">
        <v>3586</v>
      </c>
      <c r="J2140" s="549" t="s">
        <v>706</v>
      </c>
      <c r="K2140" s="547"/>
      <c r="L2140" s="28" t="s">
        <v>50</v>
      </c>
      <c r="M2140" s="226"/>
      <c r="N2140" s="33" t="s">
        <v>284</v>
      </c>
      <c r="O2140" s="506" t="s">
        <v>3585</v>
      </c>
      <c r="P2140" s="340"/>
      <c r="Q2140" s="468"/>
      <c r="R2140" s="468"/>
      <c r="S2140" s="468"/>
      <c r="T2140" s="468"/>
      <c r="U2140" s="468"/>
      <c r="V2140" s="468"/>
      <c r="W2140" s="468"/>
      <c r="X2140" s="468"/>
      <c r="Y2140" s="468"/>
      <c r="Z2140" s="468"/>
      <c r="AA2140" s="468"/>
      <c r="AB2140" s="468"/>
      <c r="AC2140" s="468"/>
      <c r="AD2140" s="468"/>
      <c r="AE2140" s="468"/>
      <c r="AF2140" s="468"/>
      <c r="AG2140" s="468"/>
      <c r="AH2140" s="468"/>
      <c r="AI2140" s="468"/>
    </row>
    <row r="2141">
      <c r="A2141" s="23">
        <v>2138.0</v>
      </c>
      <c r="B2141" s="440">
        <v>46154.0</v>
      </c>
      <c r="C2141" s="26">
        <v>188.0</v>
      </c>
      <c r="D2141" s="28" t="s">
        <v>111</v>
      </c>
      <c r="E2141" s="28" t="s">
        <v>94</v>
      </c>
      <c r="F2141" s="28" t="s">
        <v>369</v>
      </c>
      <c r="G2141" s="28" t="s">
        <v>369</v>
      </c>
      <c r="H2141" s="28" t="s">
        <v>75</v>
      </c>
      <c r="I2141" s="525" t="s">
        <v>3587</v>
      </c>
      <c r="J2141" s="544" t="s">
        <v>706</v>
      </c>
      <c r="K2141" s="547"/>
      <c r="L2141" s="28" t="s">
        <v>50</v>
      </c>
      <c r="M2141" s="226"/>
      <c r="N2141" s="33" t="s">
        <v>284</v>
      </c>
      <c r="O2141" s="506" t="s">
        <v>3585</v>
      </c>
      <c r="P2141" s="340"/>
      <c r="Q2141" s="468"/>
      <c r="R2141" s="468"/>
      <c r="S2141" s="468"/>
      <c r="T2141" s="468"/>
      <c r="U2141" s="468"/>
      <c r="V2141" s="468"/>
      <c r="W2141" s="468"/>
      <c r="X2141" s="468"/>
      <c r="Y2141" s="468"/>
      <c r="Z2141" s="468"/>
      <c r="AA2141" s="468"/>
      <c r="AB2141" s="468"/>
      <c r="AC2141" s="468"/>
      <c r="AD2141" s="468"/>
      <c r="AE2141" s="468"/>
      <c r="AF2141" s="468"/>
      <c r="AG2141" s="468"/>
      <c r="AH2141" s="468"/>
      <c r="AI2141" s="468"/>
    </row>
    <row r="2142">
      <c r="A2142" s="23">
        <v>2139.0</v>
      </c>
      <c r="B2142" s="440">
        <v>46171.0</v>
      </c>
      <c r="C2142" s="26">
        <v>189.0</v>
      </c>
      <c r="D2142" s="507" t="s">
        <v>45</v>
      </c>
      <c r="E2142" s="28" t="s">
        <v>40</v>
      </c>
      <c r="F2142" s="28" t="s">
        <v>41</v>
      </c>
      <c r="G2142" s="28" t="s">
        <v>41</v>
      </c>
      <c r="H2142" s="28" t="s">
        <v>207</v>
      </c>
      <c r="I2142" s="505" t="s">
        <v>3588</v>
      </c>
      <c r="J2142" s="36" t="s">
        <v>2467</v>
      </c>
      <c r="K2142" s="508">
        <v>46188.0</v>
      </c>
      <c r="L2142" s="28" t="s">
        <v>50</v>
      </c>
      <c r="M2142" s="226"/>
      <c r="N2142" s="33" t="s">
        <v>54</v>
      </c>
      <c r="O2142" s="36" t="s">
        <v>886</v>
      </c>
      <c r="P2142" s="340"/>
      <c r="Q2142" s="468"/>
      <c r="R2142" s="468"/>
      <c r="S2142" s="468"/>
      <c r="T2142" s="468"/>
      <c r="U2142" s="468"/>
      <c r="V2142" s="468"/>
      <c r="W2142" s="468"/>
      <c r="X2142" s="468"/>
      <c r="Y2142" s="468"/>
      <c r="Z2142" s="468"/>
      <c r="AA2142" s="468"/>
      <c r="AB2142" s="468"/>
      <c r="AC2142" s="468"/>
      <c r="AD2142" s="468"/>
      <c r="AE2142" s="468"/>
      <c r="AF2142" s="468"/>
      <c r="AG2142" s="468"/>
      <c r="AH2142" s="468"/>
      <c r="AI2142" s="468"/>
    </row>
    <row r="2143">
      <c r="A2143" s="23">
        <v>2140.0</v>
      </c>
      <c r="B2143" s="440">
        <v>46171.0</v>
      </c>
      <c r="C2143" s="26">
        <v>189.0</v>
      </c>
      <c r="D2143" s="507" t="s">
        <v>45</v>
      </c>
      <c r="E2143" s="28" t="s">
        <v>40</v>
      </c>
      <c r="F2143" s="28" t="s">
        <v>41</v>
      </c>
      <c r="G2143" s="28" t="s">
        <v>41</v>
      </c>
      <c r="H2143" s="28" t="s">
        <v>43</v>
      </c>
      <c r="I2143" s="505" t="s">
        <v>3589</v>
      </c>
      <c r="J2143" s="36" t="s">
        <v>3590</v>
      </c>
      <c r="K2143" s="508">
        <v>46188.0</v>
      </c>
      <c r="L2143" s="28" t="s">
        <v>50</v>
      </c>
      <c r="M2143" s="226"/>
      <c r="N2143" s="33" t="s">
        <v>54</v>
      </c>
      <c r="O2143" s="36" t="s">
        <v>886</v>
      </c>
      <c r="P2143" s="340"/>
      <c r="Q2143" s="468"/>
      <c r="R2143" s="468"/>
      <c r="S2143" s="468"/>
      <c r="T2143" s="468"/>
      <c r="U2143" s="468"/>
      <c r="V2143" s="468"/>
      <c r="W2143" s="468"/>
      <c r="X2143" s="468"/>
      <c r="Y2143" s="468"/>
      <c r="Z2143" s="468"/>
      <c r="AA2143" s="468"/>
      <c r="AB2143" s="468"/>
      <c r="AC2143" s="468"/>
      <c r="AD2143" s="468"/>
      <c r="AE2143" s="468"/>
      <c r="AF2143" s="468"/>
      <c r="AG2143" s="468"/>
      <c r="AH2143" s="468"/>
      <c r="AI2143" s="468"/>
    </row>
    <row r="2144">
      <c r="A2144" s="23">
        <v>2141.0</v>
      </c>
      <c r="B2144" s="440">
        <v>46171.0</v>
      </c>
      <c r="C2144" s="26">
        <v>189.0</v>
      </c>
      <c r="D2144" s="507" t="s">
        <v>45</v>
      </c>
      <c r="E2144" s="28" t="s">
        <v>40</v>
      </c>
      <c r="F2144" s="28" t="s">
        <v>41</v>
      </c>
      <c r="G2144" s="28" t="s">
        <v>41</v>
      </c>
      <c r="H2144" s="28" t="s">
        <v>98</v>
      </c>
      <c r="I2144" s="505" t="s">
        <v>3591</v>
      </c>
      <c r="J2144" s="36" t="s">
        <v>3186</v>
      </c>
      <c r="K2144" s="508">
        <v>46188.0</v>
      </c>
      <c r="L2144" s="28" t="s">
        <v>50</v>
      </c>
      <c r="M2144" s="226"/>
      <c r="N2144" s="33" t="s">
        <v>54</v>
      </c>
      <c r="O2144" s="36" t="s">
        <v>886</v>
      </c>
      <c r="P2144" s="340"/>
      <c r="Q2144" s="468"/>
      <c r="R2144" s="468"/>
      <c r="S2144" s="468"/>
      <c r="T2144" s="468"/>
      <c r="U2144" s="468"/>
      <c r="V2144" s="468"/>
      <c r="W2144" s="468"/>
      <c r="X2144" s="468"/>
      <c r="Y2144" s="468"/>
      <c r="Z2144" s="468"/>
      <c r="AA2144" s="468"/>
      <c r="AB2144" s="468"/>
      <c r="AC2144" s="468"/>
      <c r="AD2144" s="468"/>
      <c r="AE2144" s="468"/>
      <c r="AF2144" s="468"/>
      <c r="AG2144" s="468"/>
      <c r="AH2144" s="468"/>
      <c r="AI2144" s="468"/>
    </row>
    <row r="2145">
      <c r="A2145" s="59">
        <v>2142.0</v>
      </c>
      <c r="B2145" s="440">
        <v>46171.0</v>
      </c>
      <c r="C2145" s="26">
        <v>189.0</v>
      </c>
      <c r="D2145" s="507" t="s">
        <v>45</v>
      </c>
      <c r="E2145" s="28" t="s">
        <v>40</v>
      </c>
      <c r="F2145" s="28" t="s">
        <v>41</v>
      </c>
      <c r="G2145" s="28" t="s">
        <v>41</v>
      </c>
      <c r="H2145" s="28" t="s">
        <v>98</v>
      </c>
      <c r="I2145" s="505" t="s">
        <v>3592</v>
      </c>
      <c r="J2145" s="36" t="s">
        <v>3593</v>
      </c>
      <c r="K2145" s="508">
        <v>46188.0</v>
      </c>
      <c r="L2145" s="28" t="s">
        <v>50</v>
      </c>
      <c r="M2145" s="226"/>
      <c r="N2145" s="33" t="s">
        <v>54</v>
      </c>
      <c r="O2145" s="36" t="s">
        <v>886</v>
      </c>
      <c r="P2145" s="340"/>
      <c r="Q2145" s="468"/>
      <c r="R2145" s="468"/>
      <c r="S2145" s="468"/>
      <c r="T2145" s="468"/>
      <c r="U2145" s="468"/>
      <c r="V2145" s="468"/>
      <c r="W2145" s="468"/>
      <c r="X2145" s="468"/>
      <c r="Y2145" s="468"/>
      <c r="Z2145" s="468"/>
      <c r="AA2145" s="468"/>
      <c r="AB2145" s="468"/>
      <c r="AC2145" s="468"/>
      <c r="AD2145" s="468"/>
      <c r="AE2145" s="468"/>
      <c r="AF2145" s="468"/>
      <c r="AG2145" s="468"/>
      <c r="AH2145" s="468"/>
      <c r="AI2145" s="468"/>
    </row>
    <row r="2146">
      <c r="A2146" s="23">
        <v>2143.0</v>
      </c>
      <c r="B2146" s="440">
        <v>46171.0</v>
      </c>
      <c r="C2146" s="26">
        <v>189.0</v>
      </c>
      <c r="D2146" s="507" t="s">
        <v>45</v>
      </c>
      <c r="E2146" s="28" t="s">
        <v>40</v>
      </c>
      <c r="F2146" s="28" t="s">
        <v>41</v>
      </c>
      <c r="G2146" s="28" t="s">
        <v>41</v>
      </c>
      <c r="H2146" s="28" t="s">
        <v>87</v>
      </c>
      <c r="I2146" s="505" t="s">
        <v>3594</v>
      </c>
      <c r="J2146" s="36" t="s">
        <v>3595</v>
      </c>
      <c r="K2146" s="508">
        <v>46188.0</v>
      </c>
      <c r="L2146" s="28" t="s">
        <v>50</v>
      </c>
      <c r="M2146" s="226"/>
      <c r="N2146" s="33" t="s">
        <v>54</v>
      </c>
      <c r="O2146" s="36" t="s">
        <v>886</v>
      </c>
      <c r="P2146" s="340"/>
      <c r="Q2146" s="468"/>
      <c r="R2146" s="468"/>
      <c r="S2146" s="468"/>
      <c r="T2146" s="468"/>
      <c r="U2146" s="468"/>
      <c r="V2146" s="468"/>
      <c r="W2146" s="468"/>
      <c r="X2146" s="468"/>
      <c r="Y2146" s="468"/>
      <c r="Z2146" s="468"/>
      <c r="AA2146" s="468"/>
      <c r="AB2146" s="468"/>
      <c r="AC2146" s="468"/>
      <c r="AD2146" s="468"/>
      <c r="AE2146" s="468"/>
      <c r="AF2146" s="468"/>
      <c r="AG2146" s="468"/>
      <c r="AH2146" s="468"/>
      <c r="AI2146" s="468"/>
    </row>
    <row r="2147">
      <c r="A2147" s="23">
        <v>2144.0</v>
      </c>
      <c r="B2147" s="440">
        <v>46171.0</v>
      </c>
      <c r="C2147" s="26">
        <v>189.0</v>
      </c>
      <c r="D2147" s="507" t="s">
        <v>45</v>
      </c>
      <c r="E2147" s="28" t="s">
        <v>40</v>
      </c>
      <c r="F2147" s="28" t="s">
        <v>41</v>
      </c>
      <c r="G2147" s="28" t="s">
        <v>41</v>
      </c>
      <c r="H2147" s="28" t="s">
        <v>81</v>
      </c>
      <c r="I2147" s="505" t="s">
        <v>2482</v>
      </c>
      <c r="J2147" s="36" t="s">
        <v>1257</v>
      </c>
      <c r="K2147" s="508">
        <v>46188.0</v>
      </c>
      <c r="L2147" s="28" t="s">
        <v>50</v>
      </c>
      <c r="M2147" s="226"/>
      <c r="N2147" s="33" t="s">
        <v>54</v>
      </c>
      <c r="O2147" s="36" t="s">
        <v>886</v>
      </c>
      <c r="P2147" s="340"/>
      <c r="Q2147" s="468"/>
      <c r="R2147" s="468"/>
      <c r="S2147" s="468"/>
      <c r="T2147" s="468"/>
      <c r="U2147" s="468"/>
      <c r="V2147" s="468"/>
      <c r="W2147" s="468"/>
      <c r="X2147" s="468"/>
      <c r="Y2147" s="468"/>
      <c r="Z2147" s="468"/>
      <c r="AA2147" s="468"/>
      <c r="AB2147" s="468"/>
      <c r="AC2147" s="468"/>
      <c r="AD2147" s="468"/>
      <c r="AE2147" s="468"/>
      <c r="AF2147" s="468"/>
      <c r="AG2147" s="468"/>
      <c r="AH2147" s="468"/>
      <c r="AI2147" s="468"/>
    </row>
    <row r="2148">
      <c r="A2148" s="23">
        <v>2145.0</v>
      </c>
      <c r="B2148" s="440">
        <v>46171.0</v>
      </c>
      <c r="C2148" s="26">
        <v>189.0</v>
      </c>
      <c r="D2148" s="507" t="s">
        <v>45</v>
      </c>
      <c r="E2148" s="28" t="s">
        <v>40</v>
      </c>
      <c r="F2148" s="28" t="s">
        <v>41</v>
      </c>
      <c r="G2148" s="28" t="s">
        <v>41</v>
      </c>
      <c r="H2148" s="28" t="s">
        <v>98</v>
      </c>
      <c r="I2148" s="505" t="s">
        <v>3596</v>
      </c>
      <c r="J2148" s="36" t="s">
        <v>3593</v>
      </c>
      <c r="K2148" s="508">
        <v>46188.0</v>
      </c>
      <c r="L2148" s="28" t="s">
        <v>50</v>
      </c>
      <c r="M2148" s="226"/>
      <c r="N2148" s="33" t="s">
        <v>54</v>
      </c>
      <c r="O2148" s="36" t="s">
        <v>886</v>
      </c>
      <c r="P2148" s="340"/>
      <c r="Q2148" s="468"/>
      <c r="R2148" s="468"/>
      <c r="S2148" s="468"/>
      <c r="T2148" s="468"/>
      <c r="U2148" s="468"/>
      <c r="V2148" s="468"/>
      <c r="W2148" s="468"/>
      <c r="X2148" s="468"/>
      <c r="Y2148" s="468"/>
      <c r="Z2148" s="468"/>
      <c r="AA2148" s="468"/>
      <c r="AB2148" s="468"/>
      <c r="AC2148" s="468"/>
      <c r="AD2148" s="468"/>
      <c r="AE2148" s="468"/>
      <c r="AF2148" s="468"/>
      <c r="AG2148" s="468"/>
      <c r="AH2148" s="468"/>
      <c r="AI2148" s="468"/>
    </row>
    <row r="2149">
      <c r="A2149" s="23">
        <v>2146.0</v>
      </c>
      <c r="B2149" s="440">
        <v>46171.0</v>
      </c>
      <c r="C2149" s="26">
        <v>189.0</v>
      </c>
      <c r="D2149" s="507" t="s">
        <v>45</v>
      </c>
      <c r="E2149" s="28" t="s">
        <v>40</v>
      </c>
      <c r="F2149" s="28" t="s">
        <v>41</v>
      </c>
      <c r="G2149" s="28" t="s">
        <v>41</v>
      </c>
      <c r="H2149" s="28" t="s">
        <v>87</v>
      </c>
      <c r="I2149" s="505" t="s">
        <v>2487</v>
      </c>
      <c r="J2149" s="36" t="s">
        <v>2424</v>
      </c>
      <c r="K2149" s="508">
        <v>46188.0</v>
      </c>
      <c r="L2149" s="28" t="s">
        <v>76</v>
      </c>
      <c r="M2149" s="226"/>
      <c r="N2149" s="33" t="s">
        <v>54</v>
      </c>
      <c r="O2149" s="36" t="s">
        <v>886</v>
      </c>
      <c r="P2149" s="340"/>
      <c r="Q2149" s="468"/>
      <c r="R2149" s="468"/>
      <c r="S2149" s="468"/>
      <c r="T2149" s="468"/>
      <c r="U2149" s="468"/>
      <c r="V2149" s="468"/>
      <c r="W2149" s="468"/>
      <c r="X2149" s="468"/>
      <c r="Y2149" s="468"/>
      <c r="Z2149" s="468"/>
      <c r="AA2149" s="468"/>
      <c r="AB2149" s="468"/>
      <c r="AC2149" s="468"/>
      <c r="AD2149" s="468"/>
      <c r="AE2149" s="468"/>
      <c r="AF2149" s="468"/>
      <c r="AG2149" s="468"/>
      <c r="AH2149" s="468"/>
      <c r="AI2149" s="468"/>
    </row>
    <row r="2150">
      <c r="A2150" s="59">
        <v>2147.0</v>
      </c>
      <c r="B2150" s="440">
        <v>46171.0</v>
      </c>
      <c r="C2150" s="26">
        <v>189.0</v>
      </c>
      <c r="D2150" s="507" t="s">
        <v>45</v>
      </c>
      <c r="E2150" s="28" t="s">
        <v>40</v>
      </c>
      <c r="F2150" s="28" t="s">
        <v>41</v>
      </c>
      <c r="G2150" s="28" t="s">
        <v>41</v>
      </c>
      <c r="H2150" s="28" t="s">
        <v>87</v>
      </c>
      <c r="I2150" s="505" t="s">
        <v>3597</v>
      </c>
      <c r="J2150" s="36" t="s">
        <v>2492</v>
      </c>
      <c r="K2150" s="508">
        <v>46188.0</v>
      </c>
      <c r="L2150" s="28" t="s">
        <v>76</v>
      </c>
      <c r="M2150" s="226"/>
      <c r="N2150" s="33" t="s">
        <v>54</v>
      </c>
      <c r="O2150" s="36" t="s">
        <v>886</v>
      </c>
      <c r="P2150" s="340"/>
      <c r="Q2150" s="468"/>
      <c r="R2150" s="468"/>
      <c r="S2150" s="468"/>
      <c r="T2150" s="468"/>
      <c r="U2150" s="468"/>
      <c r="V2150" s="468"/>
      <c r="W2150" s="468"/>
      <c r="X2150" s="468"/>
      <c r="Y2150" s="468"/>
      <c r="Z2150" s="468"/>
      <c r="AA2150" s="468"/>
      <c r="AB2150" s="468"/>
      <c r="AC2150" s="468"/>
      <c r="AD2150" s="468"/>
      <c r="AE2150" s="468"/>
      <c r="AF2150" s="468"/>
      <c r="AG2150" s="468"/>
      <c r="AH2150" s="468"/>
      <c r="AI2150" s="468"/>
    </row>
    <row r="2151">
      <c r="A2151" s="23">
        <v>2148.0</v>
      </c>
      <c r="B2151" s="440">
        <v>46171.0</v>
      </c>
      <c r="C2151" s="26">
        <v>189.0</v>
      </c>
      <c r="D2151" s="507" t="s">
        <v>45</v>
      </c>
      <c r="E2151" s="28" t="s">
        <v>40</v>
      </c>
      <c r="F2151" s="28" t="s">
        <v>41</v>
      </c>
      <c r="G2151" s="28" t="s">
        <v>41</v>
      </c>
      <c r="H2151" s="28" t="s">
        <v>87</v>
      </c>
      <c r="I2151" s="505" t="s">
        <v>3598</v>
      </c>
      <c r="J2151" s="36" t="s">
        <v>3599</v>
      </c>
      <c r="K2151" s="508">
        <v>46188.0</v>
      </c>
      <c r="L2151" s="28" t="s">
        <v>50</v>
      </c>
      <c r="M2151" s="226"/>
      <c r="N2151" s="33" t="s">
        <v>54</v>
      </c>
      <c r="O2151" s="36" t="s">
        <v>886</v>
      </c>
      <c r="P2151" s="340"/>
      <c r="Q2151" s="468"/>
      <c r="R2151" s="468"/>
      <c r="S2151" s="468"/>
      <c r="T2151" s="468"/>
      <c r="U2151" s="468"/>
      <c r="V2151" s="468"/>
      <c r="W2151" s="468"/>
      <c r="X2151" s="468"/>
      <c r="Y2151" s="468"/>
      <c r="Z2151" s="468"/>
      <c r="AA2151" s="468"/>
      <c r="AB2151" s="468"/>
      <c r="AC2151" s="468"/>
      <c r="AD2151" s="468"/>
      <c r="AE2151" s="468"/>
      <c r="AF2151" s="468"/>
      <c r="AG2151" s="468"/>
      <c r="AH2151" s="468"/>
      <c r="AI2151" s="468"/>
    </row>
    <row r="2152">
      <c r="A2152" s="23">
        <v>2149.0</v>
      </c>
      <c r="B2152" s="440">
        <v>46171.0</v>
      </c>
      <c r="C2152" s="26">
        <v>189.0</v>
      </c>
      <c r="D2152" s="507" t="s">
        <v>45</v>
      </c>
      <c r="E2152" s="28" t="s">
        <v>40</v>
      </c>
      <c r="F2152" s="28" t="s">
        <v>41</v>
      </c>
      <c r="G2152" s="28" t="s">
        <v>41</v>
      </c>
      <c r="H2152" s="28" t="s">
        <v>87</v>
      </c>
      <c r="I2152" s="505" t="s">
        <v>3600</v>
      </c>
      <c r="J2152" s="36" t="s">
        <v>120</v>
      </c>
      <c r="K2152" s="508">
        <v>46188.0</v>
      </c>
      <c r="L2152" s="28" t="s">
        <v>50</v>
      </c>
      <c r="M2152" s="226"/>
      <c r="N2152" s="33" t="s">
        <v>54</v>
      </c>
      <c r="O2152" s="36" t="s">
        <v>886</v>
      </c>
      <c r="P2152" s="340"/>
      <c r="Q2152" s="468"/>
      <c r="R2152" s="468"/>
      <c r="S2152" s="468"/>
      <c r="T2152" s="468"/>
      <c r="U2152" s="468"/>
      <c r="V2152" s="468"/>
      <c r="W2152" s="468"/>
      <c r="X2152" s="468"/>
      <c r="Y2152" s="468"/>
      <c r="Z2152" s="468"/>
      <c r="AA2152" s="468"/>
      <c r="AB2152" s="468"/>
      <c r="AC2152" s="468"/>
      <c r="AD2152" s="468"/>
      <c r="AE2152" s="468"/>
      <c r="AF2152" s="468"/>
      <c r="AG2152" s="468"/>
      <c r="AH2152" s="468"/>
      <c r="AI2152" s="468"/>
    </row>
    <row r="2153">
      <c r="A2153" s="23">
        <v>2150.0</v>
      </c>
      <c r="B2153" s="440">
        <v>46171.0</v>
      </c>
      <c r="C2153" s="26">
        <v>189.0</v>
      </c>
      <c r="D2153" s="507" t="s">
        <v>45</v>
      </c>
      <c r="E2153" s="28" t="s">
        <v>40</v>
      </c>
      <c r="F2153" s="28" t="s">
        <v>41</v>
      </c>
      <c r="G2153" s="28" t="s">
        <v>41</v>
      </c>
      <c r="H2153" s="28" t="s">
        <v>98</v>
      </c>
      <c r="I2153" s="505" t="s">
        <v>3601</v>
      </c>
      <c r="J2153" s="36" t="s">
        <v>3602</v>
      </c>
      <c r="K2153" s="508">
        <v>46188.0</v>
      </c>
      <c r="L2153" s="28" t="s">
        <v>76</v>
      </c>
      <c r="M2153" s="226"/>
      <c r="N2153" s="33" t="s">
        <v>54</v>
      </c>
      <c r="O2153" s="36" t="s">
        <v>886</v>
      </c>
      <c r="P2153" s="340"/>
      <c r="Q2153" s="468"/>
      <c r="R2153" s="468"/>
      <c r="S2153" s="468"/>
      <c r="T2153" s="468"/>
      <c r="U2153" s="468"/>
      <c r="V2153" s="468"/>
      <c r="W2153" s="468"/>
      <c r="X2153" s="468"/>
      <c r="Y2153" s="468"/>
      <c r="Z2153" s="468"/>
      <c r="AA2153" s="468"/>
      <c r="AB2153" s="468"/>
      <c r="AC2153" s="468"/>
      <c r="AD2153" s="468"/>
      <c r="AE2153" s="468"/>
      <c r="AF2153" s="468"/>
      <c r="AG2153" s="468"/>
      <c r="AH2153" s="468"/>
      <c r="AI2153" s="468"/>
    </row>
    <row r="2154">
      <c r="A2154" s="23">
        <v>2151.0</v>
      </c>
      <c r="B2154" s="440">
        <v>46171.0</v>
      </c>
      <c r="C2154" s="26">
        <v>189.0</v>
      </c>
      <c r="D2154" s="507" t="s">
        <v>45</v>
      </c>
      <c r="E2154" s="28" t="s">
        <v>40</v>
      </c>
      <c r="F2154" s="28" t="s">
        <v>41</v>
      </c>
      <c r="G2154" s="28" t="s">
        <v>41</v>
      </c>
      <c r="H2154" s="28" t="s">
        <v>43</v>
      </c>
      <c r="I2154" s="505" t="s">
        <v>3603</v>
      </c>
      <c r="J2154" s="36" t="s">
        <v>862</v>
      </c>
      <c r="K2154" s="508">
        <v>46188.0</v>
      </c>
      <c r="L2154" s="28" t="s">
        <v>50</v>
      </c>
      <c r="M2154" s="226"/>
      <c r="N2154" s="33" t="s">
        <v>54</v>
      </c>
      <c r="O2154" s="36" t="s">
        <v>886</v>
      </c>
      <c r="P2154" s="340"/>
      <c r="Q2154" s="468"/>
      <c r="R2154" s="468"/>
      <c r="S2154" s="468"/>
      <c r="T2154" s="468"/>
      <c r="U2154" s="468"/>
      <c r="V2154" s="468"/>
      <c r="W2154" s="468"/>
      <c r="X2154" s="468"/>
      <c r="Y2154" s="468"/>
      <c r="Z2154" s="468"/>
      <c r="AA2154" s="468"/>
      <c r="AB2154" s="468"/>
      <c r="AC2154" s="468"/>
      <c r="AD2154" s="468"/>
      <c r="AE2154" s="468"/>
      <c r="AF2154" s="468"/>
      <c r="AG2154" s="468"/>
      <c r="AH2154" s="468"/>
      <c r="AI2154" s="468"/>
    </row>
    <row r="2155">
      <c r="A2155" s="59">
        <v>2152.0</v>
      </c>
      <c r="B2155" s="440">
        <v>46171.0</v>
      </c>
      <c r="C2155" s="26">
        <v>189.0</v>
      </c>
      <c r="D2155" s="507" t="s">
        <v>45</v>
      </c>
      <c r="E2155" s="28" t="s">
        <v>40</v>
      </c>
      <c r="F2155" s="28" t="s">
        <v>41</v>
      </c>
      <c r="G2155" s="28" t="s">
        <v>41</v>
      </c>
      <c r="H2155" s="28" t="s">
        <v>207</v>
      </c>
      <c r="I2155" s="505" t="s">
        <v>3604</v>
      </c>
      <c r="J2155" s="36" t="s">
        <v>1280</v>
      </c>
      <c r="K2155" s="508">
        <v>46188.0</v>
      </c>
      <c r="L2155" s="28" t="s">
        <v>50</v>
      </c>
      <c r="M2155" s="226"/>
      <c r="N2155" s="33" t="s">
        <v>54</v>
      </c>
      <c r="O2155" s="36" t="s">
        <v>886</v>
      </c>
      <c r="P2155" s="340"/>
      <c r="Q2155" s="468"/>
      <c r="R2155" s="468"/>
      <c r="S2155" s="468"/>
      <c r="T2155" s="468"/>
      <c r="U2155" s="468"/>
      <c r="V2155" s="468"/>
      <c r="W2155" s="468"/>
      <c r="X2155" s="468"/>
      <c r="Y2155" s="468"/>
      <c r="Z2155" s="468"/>
      <c r="AA2155" s="468"/>
      <c r="AB2155" s="468"/>
      <c r="AC2155" s="468"/>
      <c r="AD2155" s="468"/>
      <c r="AE2155" s="468"/>
      <c r="AF2155" s="468"/>
      <c r="AG2155" s="468"/>
      <c r="AH2155" s="468"/>
      <c r="AI2155" s="468"/>
    </row>
    <row r="2156">
      <c r="A2156" s="23">
        <v>2153.0</v>
      </c>
      <c r="B2156" s="440">
        <v>46171.0</v>
      </c>
      <c r="C2156" s="26">
        <v>189.0</v>
      </c>
      <c r="D2156" s="507" t="s">
        <v>45</v>
      </c>
      <c r="E2156" s="28" t="s">
        <v>40</v>
      </c>
      <c r="F2156" s="28" t="s">
        <v>41</v>
      </c>
      <c r="G2156" s="28" t="s">
        <v>41</v>
      </c>
      <c r="H2156" s="28" t="s">
        <v>43</v>
      </c>
      <c r="I2156" s="505" t="s">
        <v>3605</v>
      </c>
      <c r="J2156" s="36" t="s">
        <v>3606</v>
      </c>
      <c r="K2156" s="508">
        <v>46188.0</v>
      </c>
      <c r="L2156" s="28" t="s">
        <v>50</v>
      </c>
      <c r="M2156" s="226"/>
      <c r="N2156" s="33" t="s">
        <v>54</v>
      </c>
      <c r="O2156" s="36" t="s">
        <v>886</v>
      </c>
      <c r="P2156" s="340"/>
      <c r="Q2156" s="468"/>
      <c r="R2156" s="468"/>
      <c r="S2156" s="468"/>
      <c r="T2156" s="468"/>
      <c r="U2156" s="468"/>
      <c r="V2156" s="468"/>
      <c r="W2156" s="468"/>
      <c r="X2156" s="468"/>
      <c r="Y2156" s="468"/>
      <c r="Z2156" s="468"/>
      <c r="AA2156" s="468"/>
      <c r="AB2156" s="468"/>
      <c r="AC2156" s="468"/>
      <c r="AD2156" s="468"/>
      <c r="AE2156" s="468"/>
      <c r="AF2156" s="468"/>
      <c r="AG2156" s="468"/>
      <c r="AH2156" s="468"/>
      <c r="AI2156" s="468"/>
    </row>
    <row r="2157">
      <c r="A2157" s="23">
        <v>2154.0</v>
      </c>
      <c r="B2157" s="440">
        <v>46171.0</v>
      </c>
      <c r="C2157" s="26">
        <v>189.0</v>
      </c>
      <c r="D2157" s="507" t="s">
        <v>45</v>
      </c>
      <c r="E2157" s="28" t="s">
        <v>40</v>
      </c>
      <c r="F2157" s="28" t="s">
        <v>41</v>
      </c>
      <c r="G2157" s="28" t="s">
        <v>41</v>
      </c>
      <c r="H2157" s="28" t="s">
        <v>43</v>
      </c>
      <c r="I2157" s="505" t="s">
        <v>3607</v>
      </c>
      <c r="J2157" s="36" t="s">
        <v>1066</v>
      </c>
      <c r="K2157" s="508">
        <v>46188.0</v>
      </c>
      <c r="L2157" s="28" t="s">
        <v>50</v>
      </c>
      <c r="M2157" s="226"/>
      <c r="N2157" s="33" t="s">
        <v>54</v>
      </c>
      <c r="O2157" s="36" t="s">
        <v>886</v>
      </c>
      <c r="P2157" s="340"/>
      <c r="Q2157" s="468"/>
      <c r="R2157" s="468"/>
      <c r="S2157" s="468"/>
      <c r="T2157" s="468"/>
      <c r="U2157" s="468"/>
      <c r="V2157" s="468"/>
      <c r="W2157" s="468"/>
      <c r="X2157" s="468"/>
      <c r="Y2157" s="468"/>
      <c r="Z2157" s="468"/>
      <c r="AA2157" s="468"/>
      <c r="AB2157" s="468"/>
      <c r="AC2157" s="468"/>
      <c r="AD2157" s="468"/>
      <c r="AE2157" s="468"/>
      <c r="AF2157" s="468"/>
      <c r="AG2157" s="468"/>
      <c r="AH2157" s="468"/>
      <c r="AI2157" s="468"/>
    </row>
    <row r="2158">
      <c r="A2158" s="23">
        <v>2155.0</v>
      </c>
      <c r="B2158" s="440">
        <v>46171.0</v>
      </c>
      <c r="C2158" s="26">
        <v>190.0</v>
      </c>
      <c r="D2158" s="507" t="s">
        <v>39</v>
      </c>
      <c r="E2158" s="28" t="s">
        <v>40</v>
      </c>
      <c r="F2158" s="28" t="s">
        <v>41</v>
      </c>
      <c r="G2158" s="28" t="s">
        <v>41</v>
      </c>
      <c r="H2158" s="28" t="s">
        <v>87</v>
      </c>
      <c r="I2158" s="494" t="s">
        <v>3608</v>
      </c>
      <c r="J2158" s="498" t="s">
        <v>3609</v>
      </c>
      <c r="K2158" s="508">
        <v>46185.0</v>
      </c>
      <c r="L2158" s="28" t="s">
        <v>76</v>
      </c>
      <c r="M2158" s="226"/>
      <c r="N2158" s="33" t="s">
        <v>54</v>
      </c>
      <c r="O2158" s="36" t="s">
        <v>1441</v>
      </c>
      <c r="P2158" s="340"/>
      <c r="Q2158" s="468"/>
      <c r="R2158" s="468"/>
      <c r="S2158" s="468"/>
      <c r="T2158" s="468"/>
      <c r="U2158" s="468"/>
      <c r="V2158" s="468"/>
      <c r="W2158" s="468"/>
      <c r="X2158" s="468"/>
      <c r="Y2158" s="468"/>
      <c r="Z2158" s="468"/>
      <c r="AA2158" s="468"/>
      <c r="AB2158" s="468"/>
      <c r="AC2158" s="468"/>
      <c r="AD2158" s="468"/>
      <c r="AE2158" s="468"/>
      <c r="AF2158" s="468"/>
      <c r="AG2158" s="468"/>
      <c r="AH2158" s="468"/>
      <c r="AI2158" s="468"/>
    </row>
    <row r="2159">
      <c r="A2159" s="23">
        <v>2156.0</v>
      </c>
      <c r="B2159" s="440">
        <v>46171.0</v>
      </c>
      <c r="C2159" s="26">
        <v>190.0</v>
      </c>
      <c r="D2159" s="507" t="s">
        <v>39</v>
      </c>
      <c r="E2159" s="28" t="s">
        <v>40</v>
      </c>
      <c r="F2159" s="28" t="s">
        <v>41</v>
      </c>
      <c r="G2159" s="28" t="s">
        <v>41</v>
      </c>
      <c r="H2159" s="28" t="s">
        <v>207</v>
      </c>
      <c r="I2159" s="494" t="s">
        <v>3610</v>
      </c>
      <c r="J2159" s="401" t="s">
        <v>3611</v>
      </c>
      <c r="K2159" s="508">
        <v>46185.0</v>
      </c>
      <c r="L2159" s="28" t="s">
        <v>50</v>
      </c>
      <c r="M2159" s="226"/>
      <c r="N2159" s="33" t="s">
        <v>54</v>
      </c>
      <c r="O2159" s="36" t="s">
        <v>1441</v>
      </c>
      <c r="P2159" s="340"/>
      <c r="Q2159" s="468"/>
      <c r="R2159" s="468"/>
      <c r="S2159" s="468"/>
      <c r="T2159" s="468"/>
      <c r="U2159" s="468"/>
      <c r="V2159" s="468"/>
      <c r="W2159" s="468"/>
      <c r="X2159" s="468"/>
      <c r="Y2159" s="468"/>
      <c r="Z2159" s="468"/>
      <c r="AA2159" s="468"/>
      <c r="AB2159" s="468"/>
      <c r="AC2159" s="468"/>
      <c r="AD2159" s="468"/>
      <c r="AE2159" s="468"/>
      <c r="AF2159" s="468"/>
      <c r="AG2159" s="468"/>
      <c r="AH2159" s="468"/>
      <c r="AI2159" s="468"/>
    </row>
    <row r="2160">
      <c r="A2160" s="59">
        <v>2157.0</v>
      </c>
      <c r="B2160" s="440">
        <v>46171.0</v>
      </c>
      <c r="C2160" s="26">
        <v>190.0</v>
      </c>
      <c r="D2160" s="507" t="s">
        <v>39</v>
      </c>
      <c r="E2160" s="28" t="s">
        <v>40</v>
      </c>
      <c r="F2160" s="28" t="s">
        <v>41</v>
      </c>
      <c r="G2160" s="28" t="s">
        <v>41</v>
      </c>
      <c r="H2160" s="28" t="s">
        <v>87</v>
      </c>
      <c r="I2160" s="494" t="s">
        <v>1547</v>
      </c>
      <c r="J2160" s="510" t="s">
        <v>3612</v>
      </c>
      <c r="K2160" s="508">
        <v>46185.0</v>
      </c>
      <c r="L2160" s="28" t="s">
        <v>76</v>
      </c>
      <c r="M2160" s="226"/>
      <c r="N2160" s="33" t="s">
        <v>54</v>
      </c>
      <c r="O2160" s="36" t="s">
        <v>1441</v>
      </c>
      <c r="P2160" s="340"/>
      <c r="Q2160" s="468"/>
      <c r="R2160" s="468"/>
      <c r="S2160" s="468"/>
      <c r="T2160" s="468"/>
      <c r="U2160" s="468"/>
      <c r="V2160" s="468"/>
      <c r="W2160" s="468"/>
      <c r="X2160" s="468"/>
      <c r="Y2160" s="468"/>
      <c r="Z2160" s="468"/>
      <c r="AA2160" s="468"/>
      <c r="AB2160" s="468"/>
      <c r="AC2160" s="468"/>
      <c r="AD2160" s="468"/>
      <c r="AE2160" s="468"/>
      <c r="AF2160" s="468"/>
      <c r="AG2160" s="468"/>
      <c r="AH2160" s="468"/>
      <c r="AI2160" s="468"/>
    </row>
    <row r="2161">
      <c r="A2161" s="23">
        <v>2158.0</v>
      </c>
      <c r="B2161" s="440">
        <v>46171.0</v>
      </c>
      <c r="C2161" s="26">
        <v>190.0</v>
      </c>
      <c r="D2161" s="507" t="s">
        <v>39</v>
      </c>
      <c r="E2161" s="28" t="s">
        <v>40</v>
      </c>
      <c r="F2161" s="28" t="s">
        <v>41</v>
      </c>
      <c r="G2161" s="28" t="s">
        <v>41</v>
      </c>
      <c r="H2161" s="28" t="s">
        <v>81</v>
      </c>
      <c r="I2161" s="485" t="s">
        <v>3613</v>
      </c>
      <c r="J2161" s="492" t="s">
        <v>3614</v>
      </c>
      <c r="K2161" s="508">
        <v>46185.0</v>
      </c>
      <c r="L2161" s="28" t="s">
        <v>76</v>
      </c>
      <c r="M2161" s="226"/>
      <c r="N2161" s="33" t="s">
        <v>54</v>
      </c>
      <c r="O2161" s="36" t="s">
        <v>1441</v>
      </c>
      <c r="P2161" s="340"/>
      <c r="Q2161" s="468"/>
      <c r="R2161" s="468"/>
      <c r="S2161" s="468"/>
      <c r="T2161" s="468"/>
      <c r="U2161" s="468"/>
      <c r="V2161" s="468"/>
      <c r="W2161" s="468"/>
      <c r="X2161" s="468"/>
      <c r="Y2161" s="468"/>
      <c r="Z2161" s="468"/>
      <c r="AA2161" s="468"/>
      <c r="AB2161" s="468"/>
      <c r="AC2161" s="468"/>
      <c r="AD2161" s="468"/>
      <c r="AE2161" s="468"/>
      <c r="AF2161" s="468"/>
      <c r="AG2161" s="468"/>
      <c r="AH2161" s="468"/>
      <c r="AI2161" s="468"/>
    </row>
    <row r="2162">
      <c r="A2162" s="23">
        <v>2159.0</v>
      </c>
      <c r="B2162" s="440">
        <v>46171.0</v>
      </c>
      <c r="C2162" s="26">
        <v>190.0</v>
      </c>
      <c r="D2162" s="507" t="s">
        <v>39</v>
      </c>
      <c r="E2162" s="28" t="s">
        <v>40</v>
      </c>
      <c r="F2162" s="28" t="s">
        <v>41</v>
      </c>
      <c r="G2162" s="28" t="s">
        <v>41</v>
      </c>
      <c r="H2162" s="28" t="s">
        <v>75</v>
      </c>
      <c r="I2162" s="485" t="s">
        <v>3615</v>
      </c>
      <c r="J2162" s="492" t="s">
        <v>3616</v>
      </c>
      <c r="K2162" s="508">
        <v>46185.0</v>
      </c>
      <c r="L2162" s="28" t="s">
        <v>50</v>
      </c>
      <c r="M2162" s="226"/>
      <c r="N2162" s="33" t="s">
        <v>54</v>
      </c>
      <c r="O2162" s="36" t="s">
        <v>1441</v>
      </c>
      <c r="P2162" s="340"/>
      <c r="Q2162" s="468"/>
      <c r="R2162" s="468"/>
      <c r="S2162" s="468"/>
      <c r="T2162" s="468"/>
      <c r="U2162" s="468"/>
      <c r="V2162" s="468"/>
      <c r="W2162" s="468"/>
      <c r="X2162" s="468"/>
      <c r="Y2162" s="468"/>
      <c r="Z2162" s="468"/>
      <c r="AA2162" s="468"/>
      <c r="AB2162" s="468"/>
      <c r="AC2162" s="468"/>
      <c r="AD2162" s="468"/>
      <c r="AE2162" s="468"/>
      <c r="AF2162" s="468"/>
      <c r="AG2162" s="468"/>
      <c r="AH2162" s="468"/>
      <c r="AI2162" s="468"/>
    </row>
    <row r="2163">
      <c r="A2163" s="23">
        <v>2160.0</v>
      </c>
      <c r="B2163" s="440">
        <v>46171.0</v>
      </c>
      <c r="C2163" s="26">
        <v>190.0</v>
      </c>
      <c r="D2163" s="507" t="s">
        <v>39</v>
      </c>
      <c r="E2163" s="28" t="s">
        <v>40</v>
      </c>
      <c r="F2163" s="28" t="s">
        <v>41</v>
      </c>
      <c r="G2163" s="28" t="s">
        <v>41</v>
      </c>
      <c r="H2163" s="28" t="s">
        <v>43</v>
      </c>
      <c r="I2163" s="485" t="s">
        <v>3617</v>
      </c>
      <c r="J2163" s="493" t="s">
        <v>3618</v>
      </c>
      <c r="K2163" s="508">
        <v>46185.0</v>
      </c>
      <c r="L2163" s="28" t="s">
        <v>76</v>
      </c>
      <c r="M2163" s="226"/>
      <c r="N2163" s="33" t="s">
        <v>54</v>
      </c>
      <c r="O2163" s="36" t="s">
        <v>1441</v>
      </c>
      <c r="P2163" s="340"/>
      <c r="Q2163" s="468"/>
      <c r="R2163" s="468"/>
      <c r="S2163" s="468"/>
      <c r="T2163" s="468"/>
      <c r="U2163" s="468"/>
      <c r="V2163" s="468"/>
      <c r="W2163" s="468"/>
      <c r="X2163" s="468"/>
      <c r="Y2163" s="468"/>
      <c r="Z2163" s="468"/>
      <c r="AA2163" s="468"/>
      <c r="AB2163" s="468"/>
      <c r="AC2163" s="468"/>
      <c r="AD2163" s="468"/>
      <c r="AE2163" s="468"/>
      <c r="AF2163" s="468"/>
      <c r="AG2163" s="468"/>
      <c r="AH2163" s="468"/>
      <c r="AI2163" s="468"/>
    </row>
    <row r="2164">
      <c r="A2164" s="23">
        <v>2161.0</v>
      </c>
      <c r="B2164" s="440">
        <v>46170.0</v>
      </c>
      <c r="C2164" s="26">
        <v>191.0</v>
      </c>
      <c r="D2164" s="507" t="s">
        <v>181</v>
      </c>
      <c r="E2164" s="28" t="s">
        <v>40</v>
      </c>
      <c r="F2164" s="28" t="s">
        <v>3089</v>
      </c>
      <c r="G2164" s="28" t="s">
        <v>3089</v>
      </c>
      <c r="H2164" s="28" t="s">
        <v>207</v>
      </c>
      <c r="I2164" s="485" t="s">
        <v>3619</v>
      </c>
      <c r="J2164" s="401" t="s">
        <v>3620</v>
      </c>
      <c r="K2164" s="508">
        <v>46190.0</v>
      </c>
      <c r="L2164" s="28" t="s">
        <v>76</v>
      </c>
      <c r="M2164" s="226"/>
      <c r="N2164" s="33" t="s">
        <v>287</v>
      </c>
      <c r="O2164" s="36" t="s">
        <v>3621</v>
      </c>
      <c r="P2164" s="340"/>
      <c r="Q2164" s="468"/>
      <c r="R2164" s="468"/>
      <c r="S2164" s="468"/>
      <c r="T2164" s="468"/>
      <c r="U2164" s="468"/>
      <c r="V2164" s="468"/>
      <c r="W2164" s="468"/>
      <c r="X2164" s="468"/>
      <c r="Y2164" s="468"/>
      <c r="Z2164" s="468"/>
      <c r="AA2164" s="468"/>
      <c r="AB2164" s="468"/>
      <c r="AC2164" s="468"/>
      <c r="AD2164" s="468"/>
      <c r="AE2164" s="468"/>
      <c r="AF2164" s="468"/>
      <c r="AG2164" s="468"/>
      <c r="AH2164" s="468"/>
      <c r="AI2164" s="468"/>
    </row>
    <row r="2165">
      <c r="A2165" s="59">
        <v>2162.0</v>
      </c>
      <c r="B2165" s="440">
        <v>46170.0</v>
      </c>
      <c r="C2165" s="26">
        <v>191.0</v>
      </c>
      <c r="D2165" s="507" t="s">
        <v>181</v>
      </c>
      <c r="E2165" s="28" t="s">
        <v>40</v>
      </c>
      <c r="F2165" s="28" t="s">
        <v>3089</v>
      </c>
      <c r="G2165" s="28" t="s">
        <v>3089</v>
      </c>
      <c r="H2165" s="28" t="s">
        <v>207</v>
      </c>
      <c r="I2165" s="485" t="s">
        <v>3622</v>
      </c>
      <c r="J2165" s="401" t="s">
        <v>3623</v>
      </c>
      <c r="K2165" s="508">
        <v>46190.0</v>
      </c>
      <c r="L2165" s="28" t="s">
        <v>76</v>
      </c>
      <c r="M2165" s="226"/>
      <c r="N2165" s="33" t="s">
        <v>287</v>
      </c>
      <c r="O2165" s="36" t="s">
        <v>3621</v>
      </c>
      <c r="P2165" s="340"/>
      <c r="Q2165" s="468"/>
      <c r="R2165" s="468"/>
      <c r="S2165" s="468"/>
      <c r="T2165" s="468"/>
      <c r="U2165" s="468"/>
      <c r="V2165" s="468"/>
      <c r="W2165" s="468"/>
      <c r="X2165" s="468"/>
      <c r="Y2165" s="468"/>
      <c r="Z2165" s="468"/>
      <c r="AA2165" s="468"/>
      <c r="AB2165" s="468"/>
      <c r="AC2165" s="468"/>
      <c r="AD2165" s="468"/>
      <c r="AE2165" s="468"/>
      <c r="AF2165" s="468"/>
      <c r="AG2165" s="468"/>
      <c r="AH2165" s="468"/>
      <c r="AI2165" s="468"/>
    </row>
    <row r="2166">
      <c r="A2166" s="23">
        <v>2163.0</v>
      </c>
      <c r="B2166" s="440">
        <v>46170.0</v>
      </c>
      <c r="C2166" s="26">
        <v>191.0</v>
      </c>
      <c r="D2166" s="507" t="s">
        <v>181</v>
      </c>
      <c r="E2166" s="28" t="s">
        <v>40</v>
      </c>
      <c r="F2166" s="28" t="s">
        <v>3089</v>
      </c>
      <c r="G2166" s="28" t="s">
        <v>3089</v>
      </c>
      <c r="H2166" s="28" t="s">
        <v>207</v>
      </c>
      <c r="I2166" s="485" t="s">
        <v>3624</v>
      </c>
      <c r="J2166" s="401" t="s">
        <v>3625</v>
      </c>
      <c r="K2166" s="508">
        <v>46190.0</v>
      </c>
      <c r="L2166" s="28" t="s">
        <v>76</v>
      </c>
      <c r="M2166" s="226"/>
      <c r="N2166" s="33" t="s">
        <v>287</v>
      </c>
      <c r="O2166" s="36" t="s">
        <v>3621</v>
      </c>
      <c r="P2166" s="340"/>
      <c r="Q2166" s="468"/>
      <c r="R2166" s="468"/>
      <c r="S2166" s="468"/>
      <c r="T2166" s="468"/>
      <c r="U2166" s="468"/>
      <c r="V2166" s="468"/>
      <c r="W2166" s="468"/>
      <c r="X2166" s="468"/>
      <c r="Y2166" s="468"/>
      <c r="Z2166" s="468"/>
      <c r="AA2166" s="468"/>
      <c r="AB2166" s="468"/>
      <c r="AC2166" s="468"/>
      <c r="AD2166" s="468"/>
      <c r="AE2166" s="468"/>
      <c r="AF2166" s="468"/>
      <c r="AG2166" s="468"/>
      <c r="AH2166" s="468"/>
      <c r="AI2166" s="468"/>
    </row>
    <row r="2167">
      <c r="A2167" s="23">
        <v>2164.0</v>
      </c>
      <c r="B2167" s="440">
        <v>46170.0</v>
      </c>
      <c r="C2167" s="26">
        <v>191.0</v>
      </c>
      <c r="D2167" s="507" t="s">
        <v>181</v>
      </c>
      <c r="E2167" s="28" t="s">
        <v>40</v>
      </c>
      <c r="F2167" s="28" t="s">
        <v>3089</v>
      </c>
      <c r="G2167" s="28" t="s">
        <v>3089</v>
      </c>
      <c r="H2167" s="28" t="s">
        <v>207</v>
      </c>
      <c r="I2167" s="485" t="s">
        <v>3626</v>
      </c>
      <c r="J2167" s="498" t="s">
        <v>3627</v>
      </c>
      <c r="K2167" s="508">
        <v>46190.0</v>
      </c>
      <c r="L2167" s="28" t="s">
        <v>76</v>
      </c>
      <c r="M2167" s="226"/>
      <c r="N2167" s="33" t="s">
        <v>287</v>
      </c>
      <c r="O2167" s="36" t="s">
        <v>3621</v>
      </c>
      <c r="P2167" s="340"/>
      <c r="Q2167" s="468"/>
      <c r="R2167" s="468"/>
      <c r="S2167" s="468"/>
      <c r="T2167" s="468"/>
      <c r="U2167" s="468"/>
      <c r="V2167" s="468"/>
      <c r="W2167" s="468"/>
      <c r="X2167" s="468"/>
      <c r="Y2167" s="468"/>
      <c r="Z2167" s="468"/>
      <c r="AA2167" s="468"/>
      <c r="AB2167" s="468"/>
      <c r="AC2167" s="468"/>
      <c r="AD2167" s="468"/>
      <c r="AE2167" s="468"/>
      <c r="AF2167" s="468"/>
      <c r="AG2167" s="468"/>
      <c r="AH2167" s="468"/>
      <c r="AI2167" s="468"/>
    </row>
    <row r="2168">
      <c r="A2168" s="23">
        <v>2165.0</v>
      </c>
      <c r="B2168" s="440">
        <v>46170.0</v>
      </c>
      <c r="C2168" s="26">
        <v>191.0</v>
      </c>
      <c r="D2168" s="507" t="s">
        <v>181</v>
      </c>
      <c r="E2168" s="28" t="s">
        <v>40</v>
      </c>
      <c r="F2168" s="28" t="s">
        <v>3089</v>
      </c>
      <c r="G2168" s="28" t="s">
        <v>3089</v>
      </c>
      <c r="H2168" s="28" t="s">
        <v>207</v>
      </c>
      <c r="I2168" s="485" t="s">
        <v>3628</v>
      </c>
      <c r="J2168" s="401" t="s">
        <v>3629</v>
      </c>
      <c r="K2168" s="508">
        <v>46190.0</v>
      </c>
      <c r="L2168" s="28" t="s">
        <v>76</v>
      </c>
      <c r="M2168" s="226"/>
      <c r="N2168" s="33" t="s">
        <v>287</v>
      </c>
      <c r="O2168" s="36" t="s">
        <v>3621</v>
      </c>
      <c r="P2168" s="340"/>
      <c r="Q2168" s="468"/>
      <c r="R2168" s="468"/>
      <c r="S2168" s="468"/>
      <c r="T2168" s="468"/>
      <c r="U2168" s="468"/>
      <c r="V2168" s="468"/>
      <c r="W2168" s="468"/>
      <c r="X2168" s="468"/>
      <c r="Y2168" s="468"/>
      <c r="Z2168" s="468"/>
      <c r="AA2168" s="468"/>
      <c r="AB2168" s="468"/>
      <c r="AC2168" s="468"/>
      <c r="AD2168" s="468"/>
      <c r="AE2168" s="468"/>
      <c r="AF2168" s="468"/>
      <c r="AG2168" s="468"/>
      <c r="AH2168" s="468"/>
      <c r="AI2168" s="468"/>
    </row>
    <row r="2169">
      <c r="A2169" s="23">
        <v>2166.0</v>
      </c>
      <c r="B2169" s="440">
        <v>46170.0</v>
      </c>
      <c r="C2169" s="26">
        <v>191.0</v>
      </c>
      <c r="D2169" s="507" t="s">
        <v>181</v>
      </c>
      <c r="E2169" s="28" t="s">
        <v>40</v>
      </c>
      <c r="F2169" s="28" t="s">
        <v>3089</v>
      </c>
      <c r="G2169" s="28" t="s">
        <v>3089</v>
      </c>
      <c r="H2169" s="28" t="s">
        <v>207</v>
      </c>
      <c r="I2169" s="485" t="s">
        <v>3630</v>
      </c>
      <c r="J2169" s="401" t="s">
        <v>3631</v>
      </c>
      <c r="K2169" s="508">
        <v>46190.0</v>
      </c>
      <c r="L2169" s="28" t="s">
        <v>76</v>
      </c>
      <c r="M2169" s="226"/>
      <c r="N2169" s="33" t="s">
        <v>287</v>
      </c>
      <c r="O2169" s="36" t="s">
        <v>3621</v>
      </c>
      <c r="P2169" s="340"/>
      <c r="Q2169" s="468"/>
      <c r="R2169" s="468"/>
      <c r="S2169" s="468"/>
      <c r="T2169" s="468"/>
      <c r="U2169" s="468"/>
      <c r="V2169" s="468"/>
      <c r="W2169" s="468"/>
      <c r="X2169" s="468"/>
      <c r="Y2169" s="468"/>
      <c r="Z2169" s="468"/>
      <c r="AA2169" s="468"/>
      <c r="AB2169" s="468"/>
      <c r="AC2169" s="468"/>
      <c r="AD2169" s="468"/>
      <c r="AE2169" s="468"/>
      <c r="AF2169" s="468"/>
      <c r="AG2169" s="468"/>
      <c r="AH2169" s="468"/>
      <c r="AI2169" s="468"/>
    </row>
    <row r="2170">
      <c r="A2170" s="59">
        <v>2167.0</v>
      </c>
      <c r="B2170" s="440">
        <v>46170.0</v>
      </c>
      <c r="C2170" s="26">
        <v>191.0</v>
      </c>
      <c r="D2170" s="507" t="s">
        <v>181</v>
      </c>
      <c r="E2170" s="28" t="s">
        <v>40</v>
      </c>
      <c r="F2170" s="28" t="s">
        <v>3089</v>
      </c>
      <c r="G2170" s="28" t="s">
        <v>3089</v>
      </c>
      <c r="H2170" s="28" t="s">
        <v>207</v>
      </c>
      <c r="I2170" s="485" t="s">
        <v>3632</v>
      </c>
      <c r="J2170" s="401" t="s">
        <v>2243</v>
      </c>
      <c r="K2170" s="508">
        <v>46190.0</v>
      </c>
      <c r="L2170" s="28" t="s">
        <v>76</v>
      </c>
      <c r="M2170" s="226"/>
      <c r="N2170" s="33" t="s">
        <v>287</v>
      </c>
      <c r="O2170" s="36" t="s">
        <v>3621</v>
      </c>
      <c r="P2170" s="340"/>
      <c r="Q2170" s="468"/>
      <c r="R2170" s="468"/>
      <c r="S2170" s="468"/>
      <c r="T2170" s="468"/>
      <c r="U2170" s="468"/>
      <c r="V2170" s="468"/>
      <c r="W2170" s="468"/>
      <c r="X2170" s="468"/>
      <c r="Y2170" s="468"/>
      <c r="Z2170" s="468"/>
      <c r="AA2170" s="468"/>
      <c r="AB2170" s="468"/>
      <c r="AC2170" s="468"/>
      <c r="AD2170" s="468"/>
      <c r="AE2170" s="468"/>
      <c r="AF2170" s="468"/>
      <c r="AG2170" s="468"/>
      <c r="AH2170" s="468"/>
      <c r="AI2170" s="468"/>
    </row>
    <row r="2171">
      <c r="A2171" s="23">
        <v>2168.0</v>
      </c>
      <c r="B2171" s="440">
        <v>46171.0</v>
      </c>
      <c r="C2171" s="26">
        <v>192.0</v>
      </c>
      <c r="D2171" s="507" t="s">
        <v>45</v>
      </c>
      <c r="E2171" s="28" t="s">
        <v>40</v>
      </c>
      <c r="F2171" s="28" t="s">
        <v>3089</v>
      </c>
      <c r="G2171" s="28" t="s">
        <v>3089</v>
      </c>
      <c r="H2171" s="28" t="s">
        <v>194</v>
      </c>
      <c r="I2171" s="485" t="s">
        <v>3633</v>
      </c>
      <c r="J2171" s="401" t="s">
        <v>2735</v>
      </c>
      <c r="K2171" s="508">
        <v>46191.0</v>
      </c>
      <c r="L2171" s="28" t="s">
        <v>50</v>
      </c>
      <c r="M2171" s="226"/>
      <c r="N2171" s="33" t="s">
        <v>287</v>
      </c>
      <c r="O2171" s="36" t="s">
        <v>3634</v>
      </c>
      <c r="P2171" s="340"/>
      <c r="Q2171" s="468"/>
      <c r="R2171" s="468"/>
      <c r="S2171" s="468"/>
      <c r="T2171" s="468"/>
      <c r="U2171" s="468"/>
      <c r="V2171" s="468"/>
      <c r="W2171" s="468"/>
      <c r="X2171" s="468"/>
      <c r="Y2171" s="468"/>
      <c r="Z2171" s="468"/>
      <c r="AA2171" s="468"/>
      <c r="AB2171" s="468"/>
      <c r="AC2171" s="468"/>
      <c r="AD2171" s="468"/>
      <c r="AE2171" s="468"/>
      <c r="AF2171" s="468"/>
      <c r="AG2171" s="468"/>
      <c r="AH2171" s="468"/>
      <c r="AI2171" s="468"/>
    </row>
    <row r="2172">
      <c r="A2172" s="23">
        <v>2169.0</v>
      </c>
      <c r="B2172" s="440">
        <v>46171.0</v>
      </c>
      <c r="C2172" s="26">
        <v>192.0</v>
      </c>
      <c r="D2172" s="507" t="s">
        <v>45</v>
      </c>
      <c r="E2172" s="28" t="s">
        <v>40</v>
      </c>
      <c r="F2172" s="28" t="s">
        <v>3089</v>
      </c>
      <c r="G2172" s="28" t="s">
        <v>3089</v>
      </c>
      <c r="H2172" s="28" t="s">
        <v>194</v>
      </c>
      <c r="I2172" s="485" t="s">
        <v>3635</v>
      </c>
      <c r="J2172" s="501" t="s">
        <v>3636</v>
      </c>
      <c r="K2172" s="508">
        <v>46191.0</v>
      </c>
      <c r="L2172" s="28" t="s">
        <v>50</v>
      </c>
      <c r="M2172" s="226"/>
      <c r="N2172" s="33" t="s">
        <v>287</v>
      </c>
      <c r="O2172" s="36" t="s">
        <v>3634</v>
      </c>
      <c r="P2172" s="340"/>
      <c r="Q2172" s="468"/>
      <c r="R2172" s="468"/>
      <c r="S2172" s="468"/>
      <c r="T2172" s="468"/>
      <c r="U2172" s="468"/>
      <c r="V2172" s="468"/>
      <c r="W2172" s="468"/>
      <c r="X2172" s="468"/>
      <c r="Y2172" s="468"/>
      <c r="Z2172" s="468"/>
      <c r="AA2172" s="468"/>
      <c r="AB2172" s="468"/>
      <c r="AC2172" s="468"/>
      <c r="AD2172" s="468"/>
      <c r="AE2172" s="468"/>
      <c r="AF2172" s="468"/>
      <c r="AG2172" s="468"/>
      <c r="AH2172" s="468"/>
      <c r="AI2172" s="468"/>
    </row>
    <row r="2173">
      <c r="A2173" s="23">
        <v>2170.0</v>
      </c>
      <c r="B2173" s="440">
        <v>46171.0</v>
      </c>
      <c r="C2173" s="26">
        <v>192.0</v>
      </c>
      <c r="D2173" s="507" t="s">
        <v>45</v>
      </c>
      <c r="E2173" s="28" t="s">
        <v>40</v>
      </c>
      <c r="F2173" s="28" t="s">
        <v>3089</v>
      </c>
      <c r="G2173" s="28" t="s">
        <v>3089</v>
      </c>
      <c r="H2173" s="28" t="s">
        <v>194</v>
      </c>
      <c r="I2173" s="485" t="s">
        <v>3637</v>
      </c>
      <c r="J2173" s="401" t="s">
        <v>3638</v>
      </c>
      <c r="K2173" s="508">
        <v>46191.0</v>
      </c>
      <c r="L2173" s="28" t="s">
        <v>50</v>
      </c>
      <c r="M2173" s="226"/>
      <c r="N2173" s="33" t="s">
        <v>287</v>
      </c>
      <c r="O2173" s="36" t="s">
        <v>3634</v>
      </c>
      <c r="P2173" s="340"/>
      <c r="Q2173" s="468"/>
      <c r="R2173" s="468"/>
      <c r="S2173" s="468"/>
      <c r="T2173" s="468"/>
      <c r="U2173" s="468"/>
      <c r="V2173" s="468"/>
      <c r="W2173" s="468"/>
      <c r="X2173" s="468"/>
      <c r="Y2173" s="468"/>
      <c r="Z2173" s="468"/>
      <c r="AA2173" s="468"/>
      <c r="AB2173" s="468"/>
      <c r="AC2173" s="468"/>
      <c r="AD2173" s="468"/>
      <c r="AE2173" s="468"/>
      <c r="AF2173" s="468"/>
      <c r="AG2173" s="468"/>
      <c r="AH2173" s="468"/>
      <c r="AI2173" s="468"/>
    </row>
    <row r="2174">
      <c r="A2174" s="23">
        <v>2171.0</v>
      </c>
      <c r="B2174" s="440">
        <v>46171.0</v>
      </c>
      <c r="C2174" s="26">
        <v>192.0</v>
      </c>
      <c r="D2174" s="507" t="s">
        <v>45</v>
      </c>
      <c r="E2174" s="28" t="s">
        <v>40</v>
      </c>
      <c r="F2174" s="28" t="s">
        <v>3089</v>
      </c>
      <c r="G2174" s="28" t="s">
        <v>3089</v>
      </c>
      <c r="H2174" s="28" t="s">
        <v>194</v>
      </c>
      <c r="I2174" s="485" t="s">
        <v>3639</v>
      </c>
      <c r="J2174" s="401" t="s">
        <v>3640</v>
      </c>
      <c r="K2174" s="508">
        <v>46191.0</v>
      </c>
      <c r="L2174" s="28" t="s">
        <v>50</v>
      </c>
      <c r="M2174" s="226"/>
      <c r="N2174" s="33" t="s">
        <v>287</v>
      </c>
      <c r="O2174" s="36" t="s">
        <v>3634</v>
      </c>
      <c r="P2174" s="340"/>
      <c r="Q2174" s="468"/>
      <c r="R2174" s="468"/>
      <c r="S2174" s="468"/>
      <c r="T2174" s="468"/>
      <c r="U2174" s="468"/>
      <c r="V2174" s="468"/>
      <c r="W2174" s="468"/>
      <c r="X2174" s="468"/>
      <c r="Y2174" s="468"/>
      <c r="Z2174" s="468"/>
      <c r="AA2174" s="468"/>
      <c r="AB2174" s="468"/>
      <c r="AC2174" s="468"/>
      <c r="AD2174" s="468"/>
      <c r="AE2174" s="468"/>
      <c r="AF2174" s="468"/>
      <c r="AG2174" s="468"/>
      <c r="AH2174" s="468"/>
      <c r="AI2174" s="468"/>
    </row>
    <row r="2175">
      <c r="A2175" s="59">
        <v>2172.0</v>
      </c>
      <c r="B2175" s="440">
        <v>46171.0</v>
      </c>
      <c r="C2175" s="26">
        <v>192.0</v>
      </c>
      <c r="D2175" s="507" t="s">
        <v>45</v>
      </c>
      <c r="E2175" s="28" t="s">
        <v>40</v>
      </c>
      <c r="F2175" s="28" t="s">
        <v>3089</v>
      </c>
      <c r="G2175" s="28" t="s">
        <v>3089</v>
      </c>
      <c r="H2175" s="28" t="s">
        <v>207</v>
      </c>
      <c r="I2175" s="485" t="s">
        <v>3641</v>
      </c>
      <c r="J2175" s="492" t="s">
        <v>3642</v>
      </c>
      <c r="K2175" s="508">
        <v>46191.0</v>
      </c>
      <c r="L2175" s="28" t="s">
        <v>50</v>
      </c>
      <c r="M2175" s="226"/>
      <c r="N2175" s="33" t="s">
        <v>287</v>
      </c>
      <c r="O2175" s="36" t="s">
        <v>3634</v>
      </c>
      <c r="P2175" s="340"/>
      <c r="Q2175" s="468"/>
      <c r="R2175" s="468"/>
      <c r="S2175" s="468"/>
      <c r="T2175" s="468"/>
      <c r="U2175" s="468"/>
      <c r="V2175" s="468"/>
      <c r="W2175" s="468"/>
      <c r="X2175" s="468"/>
      <c r="Y2175" s="468"/>
      <c r="Z2175" s="468"/>
      <c r="AA2175" s="468"/>
      <c r="AB2175" s="468"/>
      <c r="AC2175" s="468"/>
      <c r="AD2175" s="468"/>
      <c r="AE2175" s="468"/>
      <c r="AF2175" s="468"/>
      <c r="AG2175" s="468"/>
      <c r="AH2175" s="468"/>
      <c r="AI2175" s="468"/>
    </row>
    <row r="2176">
      <c r="A2176" s="23">
        <v>2173.0</v>
      </c>
      <c r="B2176" s="440">
        <v>46170.0</v>
      </c>
      <c r="C2176" s="26">
        <v>193.0</v>
      </c>
      <c r="D2176" s="507" t="s">
        <v>45</v>
      </c>
      <c r="E2176" s="28" t="s">
        <v>40</v>
      </c>
      <c r="F2176" s="28" t="s">
        <v>1347</v>
      </c>
      <c r="G2176" s="28" t="s">
        <v>1348</v>
      </c>
      <c r="H2176" s="28" t="s">
        <v>207</v>
      </c>
      <c r="I2176" s="505" t="s">
        <v>3643</v>
      </c>
      <c r="J2176" s="36" t="s">
        <v>3644</v>
      </c>
      <c r="K2176" s="508">
        <v>46188.0</v>
      </c>
      <c r="L2176" s="28" t="s">
        <v>50</v>
      </c>
      <c r="M2176" s="226"/>
      <c r="N2176" s="33" t="s">
        <v>279</v>
      </c>
      <c r="O2176" s="36" t="s">
        <v>886</v>
      </c>
      <c r="P2176" s="340"/>
      <c r="Q2176" s="468"/>
      <c r="R2176" s="468"/>
      <c r="S2176" s="468"/>
      <c r="T2176" s="468"/>
      <c r="U2176" s="468"/>
      <c r="V2176" s="468"/>
      <c r="W2176" s="468"/>
      <c r="X2176" s="468"/>
      <c r="Y2176" s="468"/>
      <c r="Z2176" s="468"/>
      <c r="AA2176" s="468"/>
      <c r="AB2176" s="468"/>
      <c r="AC2176" s="468"/>
      <c r="AD2176" s="468"/>
      <c r="AE2176" s="468"/>
      <c r="AF2176" s="468"/>
      <c r="AG2176" s="468"/>
      <c r="AH2176" s="468"/>
      <c r="AI2176" s="468"/>
    </row>
    <row r="2177">
      <c r="A2177" s="23">
        <v>2174.0</v>
      </c>
      <c r="B2177" s="440">
        <v>46170.0</v>
      </c>
      <c r="C2177" s="26">
        <v>193.0</v>
      </c>
      <c r="D2177" s="507" t="s">
        <v>45</v>
      </c>
      <c r="E2177" s="28" t="s">
        <v>40</v>
      </c>
      <c r="F2177" s="28" t="s">
        <v>1347</v>
      </c>
      <c r="G2177" s="28" t="s">
        <v>1348</v>
      </c>
      <c r="H2177" s="28" t="s">
        <v>207</v>
      </c>
      <c r="I2177" s="505" t="s">
        <v>3645</v>
      </c>
      <c r="J2177" s="36" t="s">
        <v>3646</v>
      </c>
      <c r="K2177" s="508">
        <v>46188.0</v>
      </c>
      <c r="L2177" s="28" t="s">
        <v>50</v>
      </c>
      <c r="M2177" s="226"/>
      <c r="N2177" s="33" t="s">
        <v>279</v>
      </c>
      <c r="O2177" s="36" t="s">
        <v>886</v>
      </c>
      <c r="P2177" s="340"/>
      <c r="Q2177" s="468"/>
      <c r="R2177" s="468"/>
      <c r="S2177" s="468"/>
      <c r="T2177" s="468"/>
      <c r="U2177" s="468"/>
      <c r="V2177" s="468"/>
      <c r="W2177" s="468"/>
      <c r="X2177" s="468"/>
      <c r="Y2177" s="468"/>
      <c r="Z2177" s="468"/>
      <c r="AA2177" s="468"/>
      <c r="AB2177" s="468"/>
      <c r="AC2177" s="468"/>
      <c r="AD2177" s="468"/>
      <c r="AE2177" s="468"/>
      <c r="AF2177" s="468"/>
      <c r="AG2177" s="468"/>
      <c r="AH2177" s="468"/>
      <c r="AI2177" s="468"/>
    </row>
    <row r="2178">
      <c r="A2178" s="23">
        <v>2175.0</v>
      </c>
      <c r="B2178" s="440">
        <v>46170.0</v>
      </c>
      <c r="C2178" s="26">
        <v>193.0</v>
      </c>
      <c r="D2178" s="507" t="s">
        <v>45</v>
      </c>
      <c r="E2178" s="28" t="s">
        <v>40</v>
      </c>
      <c r="F2178" s="28" t="s">
        <v>1347</v>
      </c>
      <c r="G2178" s="28" t="s">
        <v>1348</v>
      </c>
      <c r="H2178" s="28" t="s">
        <v>207</v>
      </c>
      <c r="I2178" s="505" t="s">
        <v>3647</v>
      </c>
      <c r="J2178" s="36" t="s">
        <v>3648</v>
      </c>
      <c r="K2178" s="508">
        <v>46188.0</v>
      </c>
      <c r="L2178" s="28" t="s">
        <v>50</v>
      </c>
      <c r="M2178" s="226"/>
      <c r="N2178" s="33" t="s">
        <v>279</v>
      </c>
      <c r="O2178" s="36" t="s">
        <v>886</v>
      </c>
      <c r="P2178" s="340"/>
      <c r="Q2178" s="468"/>
      <c r="R2178" s="468"/>
      <c r="S2178" s="468"/>
      <c r="T2178" s="468"/>
      <c r="U2178" s="468"/>
      <c r="V2178" s="468"/>
      <c r="W2178" s="468"/>
      <c r="X2178" s="468"/>
      <c r="Y2178" s="468"/>
      <c r="Z2178" s="468"/>
      <c r="AA2178" s="468"/>
      <c r="AB2178" s="468"/>
      <c r="AC2178" s="468"/>
      <c r="AD2178" s="468"/>
      <c r="AE2178" s="468"/>
      <c r="AF2178" s="468"/>
      <c r="AG2178" s="468"/>
      <c r="AH2178" s="468"/>
      <c r="AI2178" s="468"/>
    </row>
    <row r="2179">
      <c r="A2179" s="23">
        <v>2176.0</v>
      </c>
      <c r="B2179" s="440">
        <v>46170.0</v>
      </c>
      <c r="C2179" s="26">
        <v>193.0</v>
      </c>
      <c r="D2179" s="507" t="s">
        <v>45</v>
      </c>
      <c r="E2179" s="28" t="s">
        <v>40</v>
      </c>
      <c r="F2179" s="28" t="s">
        <v>1347</v>
      </c>
      <c r="G2179" s="28" t="s">
        <v>1348</v>
      </c>
      <c r="H2179" s="28" t="s">
        <v>207</v>
      </c>
      <c r="I2179" s="505" t="s">
        <v>3649</v>
      </c>
      <c r="J2179" s="36" t="s">
        <v>3650</v>
      </c>
      <c r="K2179" s="508">
        <v>46188.0</v>
      </c>
      <c r="L2179" s="28" t="s">
        <v>50</v>
      </c>
      <c r="M2179" s="226"/>
      <c r="N2179" s="33" t="s">
        <v>279</v>
      </c>
      <c r="O2179" s="36" t="s">
        <v>886</v>
      </c>
      <c r="P2179" s="340"/>
      <c r="Q2179" s="468"/>
      <c r="R2179" s="468"/>
      <c r="S2179" s="468"/>
      <c r="T2179" s="468"/>
      <c r="U2179" s="468"/>
      <c r="V2179" s="468"/>
      <c r="W2179" s="468"/>
      <c r="X2179" s="468"/>
      <c r="Y2179" s="468"/>
      <c r="Z2179" s="468"/>
      <c r="AA2179" s="468"/>
      <c r="AB2179" s="468"/>
      <c r="AC2179" s="468"/>
      <c r="AD2179" s="468"/>
      <c r="AE2179" s="468"/>
      <c r="AF2179" s="468"/>
      <c r="AG2179" s="468"/>
      <c r="AH2179" s="468"/>
      <c r="AI2179" s="468"/>
    </row>
    <row r="2180">
      <c r="A2180" s="59">
        <v>2177.0</v>
      </c>
      <c r="B2180" s="440">
        <v>46170.0</v>
      </c>
      <c r="C2180" s="26">
        <v>193.0</v>
      </c>
      <c r="D2180" s="507" t="s">
        <v>45</v>
      </c>
      <c r="E2180" s="28" t="s">
        <v>40</v>
      </c>
      <c r="F2180" s="28" t="s">
        <v>1347</v>
      </c>
      <c r="G2180" s="28" t="s">
        <v>1348</v>
      </c>
      <c r="H2180" s="28" t="s">
        <v>98</v>
      </c>
      <c r="I2180" s="505" t="s">
        <v>3651</v>
      </c>
      <c r="J2180" s="36" t="s">
        <v>2329</v>
      </c>
      <c r="K2180" s="508">
        <v>46188.0</v>
      </c>
      <c r="L2180" s="28" t="s">
        <v>50</v>
      </c>
      <c r="M2180" s="226"/>
      <c r="N2180" s="33" t="s">
        <v>279</v>
      </c>
      <c r="O2180" s="36" t="s">
        <v>886</v>
      </c>
      <c r="P2180" s="340"/>
      <c r="Q2180" s="468"/>
      <c r="R2180" s="468"/>
      <c r="S2180" s="468"/>
      <c r="T2180" s="468"/>
      <c r="U2180" s="468"/>
      <c r="V2180" s="468"/>
      <c r="W2180" s="468"/>
      <c r="X2180" s="468"/>
      <c r="Y2180" s="468"/>
      <c r="Z2180" s="468"/>
      <c r="AA2180" s="468"/>
      <c r="AB2180" s="468"/>
      <c r="AC2180" s="468"/>
      <c r="AD2180" s="468"/>
      <c r="AE2180" s="468"/>
      <c r="AF2180" s="468"/>
      <c r="AG2180" s="468"/>
      <c r="AH2180" s="468"/>
      <c r="AI2180" s="468"/>
    </row>
    <row r="2181">
      <c r="A2181" s="23">
        <v>2178.0</v>
      </c>
      <c r="B2181" s="440">
        <v>46170.0</v>
      </c>
      <c r="C2181" s="26">
        <v>193.0</v>
      </c>
      <c r="D2181" s="507" t="s">
        <v>45</v>
      </c>
      <c r="E2181" s="28" t="s">
        <v>40</v>
      </c>
      <c r="F2181" s="28" t="s">
        <v>1347</v>
      </c>
      <c r="G2181" s="28" t="s">
        <v>1348</v>
      </c>
      <c r="H2181" s="28" t="s">
        <v>98</v>
      </c>
      <c r="I2181" s="505" t="s">
        <v>3652</v>
      </c>
      <c r="J2181" s="36" t="s">
        <v>3653</v>
      </c>
      <c r="K2181" s="508">
        <v>46188.0</v>
      </c>
      <c r="L2181" s="28" t="s">
        <v>50</v>
      </c>
      <c r="M2181" s="226"/>
      <c r="N2181" s="33" t="s">
        <v>279</v>
      </c>
      <c r="O2181" s="36" t="s">
        <v>886</v>
      </c>
      <c r="P2181" s="340"/>
      <c r="Q2181" s="468"/>
      <c r="R2181" s="468"/>
      <c r="S2181" s="468"/>
      <c r="T2181" s="468"/>
      <c r="U2181" s="468"/>
      <c r="V2181" s="468"/>
      <c r="W2181" s="468"/>
      <c r="X2181" s="468"/>
      <c r="Y2181" s="468"/>
      <c r="Z2181" s="468"/>
      <c r="AA2181" s="468"/>
      <c r="AB2181" s="468"/>
      <c r="AC2181" s="468"/>
      <c r="AD2181" s="468"/>
      <c r="AE2181" s="468"/>
      <c r="AF2181" s="468"/>
      <c r="AG2181" s="468"/>
      <c r="AH2181" s="468"/>
      <c r="AI2181" s="468"/>
    </row>
    <row r="2182">
      <c r="A2182" s="23">
        <v>2179.0</v>
      </c>
      <c r="B2182" s="440">
        <v>46170.0</v>
      </c>
      <c r="C2182" s="26">
        <v>193.0</v>
      </c>
      <c r="D2182" s="507" t="s">
        <v>45</v>
      </c>
      <c r="E2182" s="28" t="s">
        <v>40</v>
      </c>
      <c r="F2182" s="28" t="s">
        <v>1347</v>
      </c>
      <c r="G2182" s="28" t="s">
        <v>1348</v>
      </c>
      <c r="H2182" s="28" t="s">
        <v>98</v>
      </c>
      <c r="I2182" s="505" t="s">
        <v>3654</v>
      </c>
      <c r="J2182" s="36" t="s">
        <v>3655</v>
      </c>
      <c r="K2182" s="508">
        <v>46188.0</v>
      </c>
      <c r="L2182" s="28" t="s">
        <v>50</v>
      </c>
      <c r="M2182" s="226"/>
      <c r="N2182" s="33" t="s">
        <v>279</v>
      </c>
      <c r="O2182" s="36" t="s">
        <v>886</v>
      </c>
      <c r="P2182" s="340"/>
      <c r="Q2182" s="468"/>
      <c r="R2182" s="468"/>
      <c r="S2182" s="468"/>
      <c r="T2182" s="468"/>
      <c r="U2182" s="468"/>
      <c r="V2182" s="468"/>
      <c r="W2182" s="468"/>
      <c r="X2182" s="468"/>
      <c r="Y2182" s="468"/>
      <c r="Z2182" s="468"/>
      <c r="AA2182" s="468"/>
      <c r="AB2182" s="468"/>
      <c r="AC2182" s="468"/>
      <c r="AD2182" s="468"/>
      <c r="AE2182" s="468"/>
      <c r="AF2182" s="468"/>
      <c r="AG2182" s="468"/>
      <c r="AH2182" s="468"/>
      <c r="AI2182" s="468"/>
    </row>
    <row r="2183">
      <c r="A2183" s="23">
        <v>2180.0</v>
      </c>
      <c r="B2183" s="440">
        <v>46171.0</v>
      </c>
      <c r="C2183" s="26">
        <v>194.0</v>
      </c>
      <c r="D2183" s="507" t="s">
        <v>45</v>
      </c>
      <c r="E2183" s="28" t="s">
        <v>40</v>
      </c>
      <c r="F2183" s="28" t="s">
        <v>1347</v>
      </c>
      <c r="G2183" s="28" t="s">
        <v>1348</v>
      </c>
      <c r="H2183" s="28" t="s">
        <v>194</v>
      </c>
      <c r="I2183" s="505" t="s">
        <v>3656</v>
      </c>
      <c r="J2183" s="36" t="s">
        <v>3657</v>
      </c>
      <c r="K2183" s="508">
        <v>46204.0</v>
      </c>
      <c r="L2183" s="28" t="s">
        <v>76</v>
      </c>
      <c r="M2183" s="23" t="s">
        <v>3658</v>
      </c>
      <c r="N2183" s="33" t="s">
        <v>279</v>
      </c>
      <c r="O2183" s="506" t="s">
        <v>3218</v>
      </c>
      <c r="P2183" s="340"/>
      <c r="Q2183" s="468"/>
      <c r="R2183" s="468"/>
      <c r="S2183" s="468"/>
      <c r="T2183" s="468"/>
      <c r="U2183" s="468"/>
      <c r="V2183" s="468"/>
      <c r="W2183" s="468"/>
      <c r="X2183" s="468"/>
      <c r="Y2183" s="468"/>
      <c r="Z2183" s="468"/>
      <c r="AA2183" s="468"/>
      <c r="AB2183" s="468"/>
      <c r="AC2183" s="468"/>
      <c r="AD2183" s="468"/>
      <c r="AE2183" s="468"/>
      <c r="AF2183" s="468"/>
      <c r="AG2183" s="468"/>
      <c r="AH2183" s="468"/>
      <c r="AI2183" s="468"/>
    </row>
    <row r="2184">
      <c r="A2184" s="23">
        <v>2181.0</v>
      </c>
      <c r="B2184" s="440">
        <v>46171.0</v>
      </c>
      <c r="C2184" s="26">
        <v>194.0</v>
      </c>
      <c r="D2184" s="507" t="s">
        <v>45</v>
      </c>
      <c r="E2184" s="28" t="s">
        <v>40</v>
      </c>
      <c r="F2184" s="28" t="s">
        <v>1347</v>
      </c>
      <c r="G2184" s="28" t="s">
        <v>1348</v>
      </c>
      <c r="H2184" s="28" t="s">
        <v>194</v>
      </c>
      <c r="I2184" s="505" t="s">
        <v>3659</v>
      </c>
      <c r="J2184" s="36" t="s">
        <v>3660</v>
      </c>
      <c r="K2184" s="508">
        <v>46204.0</v>
      </c>
      <c r="L2184" s="28" t="s">
        <v>76</v>
      </c>
      <c r="M2184" s="23" t="s">
        <v>3658</v>
      </c>
      <c r="N2184" s="33" t="s">
        <v>279</v>
      </c>
      <c r="O2184" s="506" t="s">
        <v>3218</v>
      </c>
      <c r="P2184" s="340"/>
      <c r="Q2184" s="468"/>
      <c r="R2184" s="468"/>
      <c r="S2184" s="468"/>
      <c r="T2184" s="468"/>
      <c r="U2184" s="468"/>
      <c r="V2184" s="468"/>
      <c r="W2184" s="468"/>
      <c r="X2184" s="468"/>
      <c r="Y2184" s="468"/>
      <c r="Z2184" s="468"/>
      <c r="AA2184" s="468"/>
      <c r="AB2184" s="468"/>
      <c r="AC2184" s="468"/>
      <c r="AD2184" s="468"/>
      <c r="AE2184" s="468"/>
      <c r="AF2184" s="468"/>
      <c r="AG2184" s="468"/>
      <c r="AH2184" s="468"/>
      <c r="AI2184" s="468"/>
    </row>
    <row r="2185">
      <c r="A2185" s="59">
        <v>2182.0</v>
      </c>
      <c r="B2185" s="440">
        <v>46171.0</v>
      </c>
      <c r="C2185" s="26">
        <v>194.0</v>
      </c>
      <c r="D2185" s="507" t="s">
        <v>45</v>
      </c>
      <c r="E2185" s="28" t="s">
        <v>40</v>
      </c>
      <c r="F2185" s="28" t="s">
        <v>1347</v>
      </c>
      <c r="G2185" s="28" t="s">
        <v>1348</v>
      </c>
      <c r="H2185" s="28" t="s">
        <v>139</v>
      </c>
      <c r="I2185" s="505" t="s">
        <v>3661</v>
      </c>
      <c r="J2185" s="36" t="s">
        <v>3662</v>
      </c>
      <c r="K2185" s="508">
        <v>46204.0</v>
      </c>
      <c r="L2185" s="28" t="s">
        <v>76</v>
      </c>
      <c r="M2185" s="23" t="s">
        <v>3658</v>
      </c>
      <c r="N2185" s="33" t="s">
        <v>279</v>
      </c>
      <c r="O2185" s="506" t="s">
        <v>3218</v>
      </c>
      <c r="P2185" s="340"/>
      <c r="Q2185" s="468"/>
      <c r="R2185" s="468"/>
      <c r="S2185" s="468"/>
      <c r="T2185" s="468"/>
      <c r="U2185" s="468"/>
      <c r="V2185" s="468"/>
      <c r="W2185" s="468"/>
      <c r="X2185" s="468"/>
      <c r="Y2185" s="468"/>
      <c r="Z2185" s="468"/>
      <c r="AA2185" s="468"/>
      <c r="AB2185" s="468"/>
      <c r="AC2185" s="468"/>
      <c r="AD2185" s="468"/>
      <c r="AE2185" s="468"/>
      <c r="AF2185" s="468"/>
      <c r="AG2185" s="468"/>
      <c r="AH2185" s="468"/>
      <c r="AI2185" s="468"/>
    </row>
    <row r="2186">
      <c r="A2186" s="23">
        <v>2183.0</v>
      </c>
      <c r="B2186" s="440">
        <v>46171.0</v>
      </c>
      <c r="C2186" s="26">
        <v>195.0</v>
      </c>
      <c r="D2186" s="507" t="s">
        <v>111</v>
      </c>
      <c r="E2186" s="28" t="s">
        <v>40</v>
      </c>
      <c r="F2186" s="28" t="s">
        <v>1347</v>
      </c>
      <c r="G2186" s="28" t="s">
        <v>1348</v>
      </c>
      <c r="H2186" s="28" t="s">
        <v>87</v>
      </c>
      <c r="I2186" s="505" t="s">
        <v>3663</v>
      </c>
      <c r="J2186" s="36" t="s">
        <v>1763</v>
      </c>
      <c r="K2186" s="441">
        <v>46232.0</v>
      </c>
      <c r="L2186" s="28" t="s">
        <v>76</v>
      </c>
      <c r="M2186" s="226"/>
      <c r="N2186" s="33" t="s">
        <v>279</v>
      </c>
      <c r="O2186" s="36" t="s">
        <v>1356</v>
      </c>
      <c r="P2186" s="340"/>
      <c r="Q2186" s="468"/>
      <c r="R2186" s="468"/>
      <c r="S2186" s="468"/>
      <c r="T2186" s="468"/>
      <c r="U2186" s="468"/>
      <c r="V2186" s="468"/>
      <c r="W2186" s="468"/>
      <c r="X2186" s="468"/>
      <c r="Y2186" s="468"/>
      <c r="Z2186" s="468"/>
      <c r="AA2186" s="468"/>
      <c r="AB2186" s="468"/>
      <c r="AC2186" s="468"/>
      <c r="AD2186" s="468"/>
      <c r="AE2186" s="468"/>
      <c r="AF2186" s="468"/>
      <c r="AG2186" s="468"/>
      <c r="AH2186" s="468"/>
      <c r="AI2186" s="468"/>
    </row>
    <row r="2187">
      <c r="A2187" s="23">
        <v>2184.0</v>
      </c>
      <c r="B2187" s="440">
        <v>46171.0</v>
      </c>
      <c r="C2187" s="26">
        <v>195.0</v>
      </c>
      <c r="D2187" s="507" t="s">
        <v>111</v>
      </c>
      <c r="E2187" s="28" t="s">
        <v>40</v>
      </c>
      <c r="F2187" s="28" t="s">
        <v>1347</v>
      </c>
      <c r="G2187" s="28" t="s">
        <v>1348</v>
      </c>
      <c r="H2187" s="28" t="s">
        <v>207</v>
      </c>
      <c r="I2187" s="505" t="s">
        <v>1657</v>
      </c>
      <c r="J2187" s="36" t="s">
        <v>3664</v>
      </c>
      <c r="K2187" s="441">
        <v>46232.0</v>
      </c>
      <c r="L2187" s="28" t="s">
        <v>76</v>
      </c>
      <c r="M2187" s="226"/>
      <c r="N2187" s="33" t="s">
        <v>279</v>
      </c>
      <c r="O2187" s="36" t="s">
        <v>1356</v>
      </c>
      <c r="P2187" s="340"/>
      <c r="Q2187" s="468"/>
      <c r="R2187" s="468"/>
      <c r="S2187" s="468"/>
      <c r="T2187" s="468"/>
      <c r="U2187" s="468"/>
      <c r="V2187" s="468"/>
      <c r="W2187" s="468"/>
      <c r="X2187" s="468"/>
      <c r="Y2187" s="468"/>
      <c r="Z2187" s="468"/>
      <c r="AA2187" s="468"/>
      <c r="AB2187" s="468"/>
      <c r="AC2187" s="468"/>
      <c r="AD2187" s="468"/>
      <c r="AE2187" s="468"/>
      <c r="AF2187" s="468"/>
      <c r="AG2187" s="468"/>
      <c r="AH2187" s="468"/>
      <c r="AI2187" s="468"/>
    </row>
    <row r="2188">
      <c r="A2188" s="23">
        <v>2185.0</v>
      </c>
      <c r="B2188" s="440">
        <v>46171.0</v>
      </c>
      <c r="C2188" s="26">
        <v>195.0</v>
      </c>
      <c r="D2188" s="507" t="s">
        <v>111</v>
      </c>
      <c r="E2188" s="28" t="s">
        <v>40</v>
      </c>
      <c r="F2188" s="28" t="s">
        <v>1347</v>
      </c>
      <c r="G2188" s="28" t="s">
        <v>1348</v>
      </c>
      <c r="H2188" s="28" t="s">
        <v>87</v>
      </c>
      <c r="I2188" s="505" t="s">
        <v>1659</v>
      </c>
      <c r="J2188" s="36" t="s">
        <v>1763</v>
      </c>
      <c r="K2188" s="441">
        <v>46232.0</v>
      </c>
      <c r="L2188" s="28" t="s">
        <v>76</v>
      </c>
      <c r="M2188" s="226"/>
      <c r="N2188" s="33" t="s">
        <v>279</v>
      </c>
      <c r="O2188" s="36" t="s">
        <v>1356</v>
      </c>
      <c r="P2188" s="340"/>
      <c r="Q2188" s="468"/>
      <c r="R2188" s="468"/>
      <c r="S2188" s="468"/>
      <c r="T2188" s="468"/>
      <c r="U2188" s="468"/>
      <c r="V2188" s="468"/>
      <c r="W2188" s="468"/>
      <c r="X2188" s="468"/>
      <c r="Y2188" s="468"/>
      <c r="Z2188" s="468"/>
      <c r="AA2188" s="468"/>
      <c r="AB2188" s="468"/>
      <c r="AC2188" s="468"/>
      <c r="AD2188" s="468"/>
      <c r="AE2188" s="468"/>
      <c r="AF2188" s="468"/>
      <c r="AG2188" s="468"/>
      <c r="AH2188" s="468"/>
      <c r="AI2188" s="468"/>
    </row>
    <row r="2189">
      <c r="A2189" s="23">
        <v>2186.0</v>
      </c>
      <c r="B2189" s="440">
        <v>46171.0</v>
      </c>
      <c r="C2189" s="26">
        <v>195.0</v>
      </c>
      <c r="D2189" s="507" t="s">
        <v>111</v>
      </c>
      <c r="E2189" s="28" t="s">
        <v>40</v>
      </c>
      <c r="F2189" s="28" t="s">
        <v>1347</v>
      </c>
      <c r="G2189" s="28" t="s">
        <v>1348</v>
      </c>
      <c r="H2189" s="28" t="s">
        <v>87</v>
      </c>
      <c r="I2189" s="505" t="s">
        <v>1663</v>
      </c>
      <c r="J2189" s="36" t="s">
        <v>3665</v>
      </c>
      <c r="K2189" s="441">
        <v>46232.0</v>
      </c>
      <c r="L2189" s="28" t="s">
        <v>76</v>
      </c>
      <c r="M2189" s="226"/>
      <c r="N2189" s="33" t="s">
        <v>279</v>
      </c>
      <c r="O2189" s="36" t="s">
        <v>1356</v>
      </c>
      <c r="P2189" s="340"/>
      <c r="Q2189" s="468"/>
      <c r="R2189" s="468"/>
      <c r="S2189" s="468"/>
      <c r="T2189" s="468"/>
      <c r="U2189" s="468"/>
      <c r="V2189" s="468"/>
      <c r="W2189" s="468"/>
      <c r="X2189" s="468"/>
      <c r="Y2189" s="468"/>
      <c r="Z2189" s="468"/>
      <c r="AA2189" s="468"/>
      <c r="AB2189" s="468"/>
      <c r="AC2189" s="468"/>
      <c r="AD2189" s="468"/>
      <c r="AE2189" s="468"/>
      <c r="AF2189" s="468"/>
      <c r="AG2189" s="468"/>
      <c r="AH2189" s="468"/>
      <c r="AI2189" s="468"/>
    </row>
    <row r="2190">
      <c r="A2190" s="59">
        <v>2187.0</v>
      </c>
      <c r="B2190" s="440">
        <v>46171.0</v>
      </c>
      <c r="C2190" s="26">
        <v>195.0</v>
      </c>
      <c r="D2190" s="507" t="s">
        <v>111</v>
      </c>
      <c r="E2190" s="28" t="s">
        <v>40</v>
      </c>
      <c r="F2190" s="28" t="s">
        <v>1347</v>
      </c>
      <c r="G2190" s="28" t="s">
        <v>1348</v>
      </c>
      <c r="H2190" s="28" t="s">
        <v>87</v>
      </c>
      <c r="I2190" s="505" t="s">
        <v>3666</v>
      </c>
      <c r="J2190" s="36" t="s">
        <v>1079</v>
      </c>
      <c r="K2190" s="441">
        <v>46232.0</v>
      </c>
      <c r="L2190" s="28" t="s">
        <v>76</v>
      </c>
      <c r="M2190" s="226"/>
      <c r="N2190" s="33" t="s">
        <v>279</v>
      </c>
      <c r="O2190" s="36" t="s">
        <v>1356</v>
      </c>
      <c r="P2190" s="340"/>
      <c r="Q2190" s="468"/>
      <c r="R2190" s="468"/>
      <c r="S2190" s="468"/>
      <c r="T2190" s="468"/>
      <c r="U2190" s="468"/>
      <c r="V2190" s="468"/>
      <c r="W2190" s="468"/>
      <c r="X2190" s="468"/>
      <c r="Y2190" s="468"/>
      <c r="Z2190" s="468"/>
      <c r="AA2190" s="468"/>
      <c r="AB2190" s="468"/>
      <c r="AC2190" s="468"/>
      <c r="AD2190" s="468"/>
      <c r="AE2190" s="468"/>
      <c r="AF2190" s="468"/>
      <c r="AG2190" s="468"/>
      <c r="AH2190" s="468"/>
      <c r="AI2190" s="468"/>
    </row>
    <row r="2191">
      <c r="A2191" s="23">
        <v>2188.0</v>
      </c>
      <c r="B2191" s="440">
        <v>46171.0</v>
      </c>
      <c r="C2191" s="26">
        <v>195.0</v>
      </c>
      <c r="D2191" s="507" t="s">
        <v>111</v>
      </c>
      <c r="E2191" s="28" t="s">
        <v>40</v>
      </c>
      <c r="F2191" s="28" t="s">
        <v>1347</v>
      </c>
      <c r="G2191" s="28" t="s">
        <v>1348</v>
      </c>
      <c r="H2191" s="28" t="s">
        <v>87</v>
      </c>
      <c r="I2191" s="505" t="s">
        <v>3667</v>
      </c>
      <c r="J2191" s="36" t="s">
        <v>1763</v>
      </c>
      <c r="K2191" s="441">
        <v>46232.0</v>
      </c>
      <c r="L2191" s="28" t="s">
        <v>76</v>
      </c>
      <c r="M2191" s="226"/>
      <c r="N2191" s="33" t="s">
        <v>279</v>
      </c>
      <c r="O2191" s="36" t="s">
        <v>1356</v>
      </c>
      <c r="P2191" s="340"/>
      <c r="Q2191" s="468"/>
      <c r="R2191" s="468"/>
      <c r="S2191" s="468"/>
      <c r="T2191" s="468"/>
      <c r="U2191" s="468"/>
      <c r="V2191" s="468"/>
      <c r="W2191" s="468"/>
      <c r="X2191" s="468"/>
      <c r="Y2191" s="468"/>
      <c r="Z2191" s="468"/>
      <c r="AA2191" s="468"/>
      <c r="AB2191" s="468"/>
      <c r="AC2191" s="468"/>
      <c r="AD2191" s="468"/>
      <c r="AE2191" s="468"/>
      <c r="AF2191" s="468"/>
      <c r="AG2191" s="468"/>
      <c r="AH2191" s="468"/>
      <c r="AI2191" s="468"/>
    </row>
    <row r="2192">
      <c r="A2192" s="23">
        <v>2189.0</v>
      </c>
      <c r="B2192" s="440">
        <v>46171.0</v>
      </c>
      <c r="C2192" s="26">
        <v>195.0</v>
      </c>
      <c r="D2192" s="507" t="s">
        <v>111</v>
      </c>
      <c r="E2192" s="28" t="s">
        <v>40</v>
      </c>
      <c r="F2192" s="28" t="s">
        <v>1347</v>
      </c>
      <c r="G2192" s="28" t="s">
        <v>1348</v>
      </c>
      <c r="H2192" s="28" t="s">
        <v>87</v>
      </c>
      <c r="I2192" s="505" t="s">
        <v>1667</v>
      </c>
      <c r="J2192" s="36" t="s">
        <v>3668</v>
      </c>
      <c r="K2192" s="441">
        <v>46232.0</v>
      </c>
      <c r="L2192" s="28" t="s">
        <v>76</v>
      </c>
      <c r="M2192" s="226"/>
      <c r="N2192" s="33" t="s">
        <v>279</v>
      </c>
      <c r="O2192" s="36" t="s">
        <v>1356</v>
      </c>
      <c r="P2192" s="340"/>
      <c r="Q2192" s="468"/>
      <c r="R2192" s="468"/>
      <c r="S2192" s="468"/>
      <c r="T2192" s="468"/>
      <c r="U2192" s="468"/>
      <c r="V2192" s="468"/>
      <c r="W2192" s="468"/>
      <c r="X2192" s="468"/>
      <c r="Y2192" s="468"/>
      <c r="Z2192" s="468"/>
      <c r="AA2192" s="468"/>
      <c r="AB2192" s="468"/>
      <c r="AC2192" s="468"/>
      <c r="AD2192" s="468"/>
      <c r="AE2192" s="468"/>
      <c r="AF2192" s="468"/>
      <c r="AG2192" s="468"/>
      <c r="AH2192" s="468"/>
      <c r="AI2192" s="468"/>
    </row>
    <row r="2193">
      <c r="A2193" s="23">
        <v>2190.0</v>
      </c>
      <c r="B2193" s="440">
        <v>46171.0</v>
      </c>
      <c r="C2193" s="26">
        <v>195.0</v>
      </c>
      <c r="D2193" s="507" t="s">
        <v>111</v>
      </c>
      <c r="E2193" s="28" t="s">
        <v>40</v>
      </c>
      <c r="F2193" s="28" t="s">
        <v>1347</v>
      </c>
      <c r="G2193" s="28" t="s">
        <v>1348</v>
      </c>
      <c r="H2193" s="28" t="s">
        <v>87</v>
      </c>
      <c r="I2193" s="505" t="s">
        <v>3669</v>
      </c>
      <c r="J2193" s="36" t="s">
        <v>3670</v>
      </c>
      <c r="K2193" s="441">
        <v>46232.0</v>
      </c>
      <c r="L2193" s="28" t="s">
        <v>76</v>
      </c>
      <c r="M2193" s="226"/>
      <c r="N2193" s="33" t="s">
        <v>279</v>
      </c>
      <c r="O2193" s="36" t="s">
        <v>1356</v>
      </c>
      <c r="P2193" s="340"/>
      <c r="Q2193" s="468"/>
      <c r="R2193" s="468"/>
      <c r="S2193" s="468"/>
      <c r="T2193" s="468"/>
      <c r="U2193" s="468"/>
      <c r="V2193" s="468"/>
      <c r="W2193" s="468"/>
      <c r="X2193" s="468"/>
      <c r="Y2193" s="468"/>
      <c r="Z2193" s="468"/>
      <c r="AA2193" s="468"/>
      <c r="AB2193" s="468"/>
      <c r="AC2193" s="468"/>
      <c r="AD2193" s="468"/>
      <c r="AE2193" s="468"/>
      <c r="AF2193" s="468"/>
      <c r="AG2193" s="468"/>
      <c r="AH2193" s="468"/>
      <c r="AI2193" s="468"/>
    </row>
    <row r="2194">
      <c r="A2194" s="23">
        <v>2191.0</v>
      </c>
      <c r="B2194" s="225">
        <v>46176.0</v>
      </c>
      <c r="C2194" s="26">
        <v>196.0</v>
      </c>
      <c r="D2194" s="507" t="s">
        <v>45</v>
      </c>
      <c r="E2194" s="28" t="s">
        <v>40</v>
      </c>
      <c r="F2194" s="28" t="s">
        <v>3089</v>
      </c>
      <c r="G2194" s="28" t="s">
        <v>3089</v>
      </c>
      <c r="H2194" s="28" t="s">
        <v>87</v>
      </c>
      <c r="I2194" s="485" t="s">
        <v>2707</v>
      </c>
      <c r="J2194" s="401" t="s">
        <v>2145</v>
      </c>
      <c r="K2194" s="441">
        <v>46197.0</v>
      </c>
      <c r="L2194" s="28" t="s">
        <v>76</v>
      </c>
      <c r="M2194" s="23" t="s">
        <v>3671</v>
      </c>
      <c r="N2194" s="33" t="s">
        <v>289</v>
      </c>
      <c r="O2194" s="36" t="s">
        <v>886</v>
      </c>
      <c r="P2194" s="340"/>
      <c r="Q2194" s="468"/>
      <c r="R2194" s="468"/>
      <c r="S2194" s="468"/>
      <c r="T2194" s="468"/>
      <c r="U2194" s="468"/>
      <c r="V2194" s="468"/>
      <c r="W2194" s="468"/>
      <c r="X2194" s="468"/>
      <c r="Y2194" s="468"/>
      <c r="Z2194" s="468"/>
      <c r="AA2194" s="468"/>
      <c r="AB2194" s="468"/>
      <c r="AC2194" s="468"/>
      <c r="AD2194" s="468"/>
      <c r="AE2194" s="468"/>
      <c r="AF2194" s="468"/>
      <c r="AG2194" s="468"/>
      <c r="AH2194" s="468"/>
      <c r="AI2194" s="468"/>
    </row>
    <row r="2195">
      <c r="A2195" s="59">
        <v>2192.0</v>
      </c>
      <c r="B2195" s="225">
        <v>46176.0</v>
      </c>
      <c r="C2195" s="26">
        <v>196.0</v>
      </c>
      <c r="D2195" s="507" t="s">
        <v>45</v>
      </c>
      <c r="E2195" s="28" t="s">
        <v>40</v>
      </c>
      <c r="F2195" s="28" t="s">
        <v>3089</v>
      </c>
      <c r="G2195" s="28" t="s">
        <v>3089</v>
      </c>
      <c r="H2195" s="28" t="s">
        <v>75</v>
      </c>
      <c r="I2195" s="485" t="s">
        <v>3672</v>
      </c>
      <c r="J2195" s="401" t="s">
        <v>2026</v>
      </c>
      <c r="K2195" s="441">
        <v>46197.0</v>
      </c>
      <c r="L2195" s="28" t="s">
        <v>50</v>
      </c>
      <c r="M2195" s="226"/>
      <c r="N2195" s="33" t="s">
        <v>289</v>
      </c>
      <c r="O2195" s="36" t="s">
        <v>886</v>
      </c>
      <c r="P2195" s="340"/>
      <c r="Q2195" s="468"/>
      <c r="R2195" s="468"/>
      <c r="S2195" s="468"/>
      <c r="T2195" s="468"/>
      <c r="U2195" s="468"/>
      <c r="V2195" s="468"/>
      <c r="W2195" s="468"/>
      <c r="X2195" s="468"/>
      <c r="Y2195" s="468"/>
      <c r="Z2195" s="468"/>
      <c r="AA2195" s="468"/>
      <c r="AB2195" s="468"/>
      <c r="AC2195" s="468"/>
      <c r="AD2195" s="468"/>
      <c r="AE2195" s="468"/>
      <c r="AF2195" s="468"/>
      <c r="AG2195" s="468"/>
      <c r="AH2195" s="468"/>
      <c r="AI2195" s="468"/>
    </row>
    <row r="2196">
      <c r="A2196" s="23">
        <v>2193.0</v>
      </c>
      <c r="B2196" s="225">
        <v>46176.0</v>
      </c>
      <c r="C2196" s="26">
        <v>196.0</v>
      </c>
      <c r="D2196" s="507" t="s">
        <v>45</v>
      </c>
      <c r="E2196" s="28" t="s">
        <v>40</v>
      </c>
      <c r="F2196" s="28" t="s">
        <v>3089</v>
      </c>
      <c r="G2196" s="28" t="s">
        <v>3089</v>
      </c>
      <c r="H2196" s="28" t="s">
        <v>75</v>
      </c>
      <c r="I2196" s="485" t="s">
        <v>3673</v>
      </c>
      <c r="J2196" s="401" t="s">
        <v>3674</v>
      </c>
      <c r="K2196" s="441">
        <v>46197.0</v>
      </c>
      <c r="L2196" s="28" t="s">
        <v>76</v>
      </c>
      <c r="M2196" s="23" t="s">
        <v>3671</v>
      </c>
      <c r="N2196" s="33" t="s">
        <v>289</v>
      </c>
      <c r="O2196" s="36" t="s">
        <v>886</v>
      </c>
      <c r="P2196" s="340"/>
      <c r="Q2196" s="468"/>
      <c r="R2196" s="468"/>
      <c r="S2196" s="468"/>
      <c r="T2196" s="468"/>
      <c r="U2196" s="468"/>
      <c r="V2196" s="468"/>
      <c r="W2196" s="468"/>
      <c r="X2196" s="468"/>
      <c r="Y2196" s="468"/>
      <c r="Z2196" s="468"/>
      <c r="AA2196" s="468"/>
      <c r="AB2196" s="468"/>
      <c r="AC2196" s="468"/>
      <c r="AD2196" s="468"/>
      <c r="AE2196" s="468"/>
      <c r="AF2196" s="468"/>
      <c r="AG2196" s="468"/>
      <c r="AH2196" s="468"/>
      <c r="AI2196" s="468"/>
    </row>
    <row r="2197">
      <c r="A2197" s="23">
        <v>2194.0</v>
      </c>
      <c r="B2197" s="225">
        <v>46176.0</v>
      </c>
      <c r="C2197" s="26">
        <v>196.0</v>
      </c>
      <c r="D2197" s="507" t="s">
        <v>45</v>
      </c>
      <c r="E2197" s="28" t="s">
        <v>40</v>
      </c>
      <c r="F2197" s="28" t="s">
        <v>3089</v>
      </c>
      <c r="G2197" s="28" t="s">
        <v>3089</v>
      </c>
      <c r="H2197" s="28" t="s">
        <v>75</v>
      </c>
      <c r="I2197" s="485" t="s">
        <v>3675</v>
      </c>
      <c r="J2197" s="401" t="s">
        <v>3674</v>
      </c>
      <c r="K2197" s="441">
        <v>46197.0</v>
      </c>
      <c r="L2197" s="28" t="s">
        <v>76</v>
      </c>
      <c r="M2197" s="23" t="s">
        <v>3676</v>
      </c>
      <c r="N2197" s="33" t="s">
        <v>289</v>
      </c>
      <c r="O2197" s="36" t="s">
        <v>886</v>
      </c>
      <c r="P2197" s="340"/>
      <c r="Q2197" s="468"/>
      <c r="R2197" s="468"/>
      <c r="S2197" s="468"/>
      <c r="T2197" s="468"/>
      <c r="U2197" s="468"/>
      <c r="V2197" s="468"/>
      <c r="W2197" s="468"/>
      <c r="X2197" s="468"/>
      <c r="Y2197" s="468"/>
      <c r="Z2197" s="468"/>
      <c r="AA2197" s="468"/>
      <c r="AB2197" s="468"/>
      <c r="AC2197" s="468"/>
      <c r="AD2197" s="468"/>
      <c r="AE2197" s="468"/>
      <c r="AF2197" s="468"/>
      <c r="AG2197" s="468"/>
      <c r="AH2197" s="468"/>
      <c r="AI2197" s="468"/>
    </row>
    <row r="2198">
      <c r="A2198" s="23">
        <v>2195.0</v>
      </c>
      <c r="B2198" s="225">
        <v>46176.0</v>
      </c>
      <c r="C2198" s="26">
        <v>196.0</v>
      </c>
      <c r="D2198" s="507" t="s">
        <v>45</v>
      </c>
      <c r="E2198" s="28" t="s">
        <v>40</v>
      </c>
      <c r="F2198" s="28" t="s">
        <v>3089</v>
      </c>
      <c r="G2198" s="28" t="s">
        <v>3089</v>
      </c>
      <c r="H2198" s="28" t="s">
        <v>87</v>
      </c>
      <c r="I2198" s="485" t="s">
        <v>3677</v>
      </c>
      <c r="J2198" s="401" t="s">
        <v>1434</v>
      </c>
      <c r="K2198" s="441">
        <v>46197.0</v>
      </c>
      <c r="L2198" s="28" t="s">
        <v>76</v>
      </c>
      <c r="M2198" s="23" t="s">
        <v>3671</v>
      </c>
      <c r="N2198" s="33" t="s">
        <v>289</v>
      </c>
      <c r="O2198" s="36" t="s">
        <v>886</v>
      </c>
      <c r="P2198" s="340"/>
      <c r="Q2198" s="468"/>
      <c r="R2198" s="468"/>
      <c r="S2198" s="468"/>
      <c r="T2198" s="468"/>
      <c r="U2198" s="468"/>
      <c r="V2198" s="468"/>
      <c r="W2198" s="468"/>
      <c r="X2198" s="468"/>
      <c r="Y2198" s="468"/>
      <c r="Z2198" s="468"/>
      <c r="AA2198" s="468"/>
      <c r="AB2198" s="468"/>
      <c r="AC2198" s="468"/>
      <c r="AD2198" s="468"/>
      <c r="AE2198" s="468"/>
      <c r="AF2198" s="468"/>
      <c r="AG2198" s="468"/>
      <c r="AH2198" s="468"/>
      <c r="AI2198" s="468"/>
    </row>
    <row r="2199">
      <c r="A2199" s="23">
        <v>2196.0</v>
      </c>
      <c r="B2199" s="225">
        <v>46176.0</v>
      </c>
      <c r="C2199" s="26">
        <v>196.0</v>
      </c>
      <c r="D2199" s="507" t="s">
        <v>45</v>
      </c>
      <c r="E2199" s="28" t="s">
        <v>40</v>
      </c>
      <c r="F2199" s="28" t="s">
        <v>3089</v>
      </c>
      <c r="G2199" s="28" t="s">
        <v>3089</v>
      </c>
      <c r="H2199" s="28" t="s">
        <v>87</v>
      </c>
      <c r="I2199" s="485" t="s">
        <v>3678</v>
      </c>
      <c r="J2199" s="550" t="s">
        <v>3679</v>
      </c>
      <c r="K2199" s="441">
        <v>46197.0</v>
      </c>
      <c r="L2199" s="28" t="s">
        <v>76</v>
      </c>
      <c r="M2199" s="23" t="s">
        <v>3671</v>
      </c>
      <c r="N2199" s="33" t="s">
        <v>289</v>
      </c>
      <c r="O2199" s="36" t="s">
        <v>886</v>
      </c>
      <c r="P2199" s="340"/>
      <c r="Q2199" s="468"/>
      <c r="R2199" s="468"/>
      <c r="S2199" s="468"/>
      <c r="T2199" s="468"/>
      <c r="U2199" s="468"/>
      <c r="V2199" s="468"/>
      <c r="W2199" s="468"/>
      <c r="X2199" s="468"/>
      <c r="Y2199" s="468"/>
      <c r="Z2199" s="468"/>
      <c r="AA2199" s="468"/>
      <c r="AB2199" s="468"/>
      <c r="AC2199" s="468"/>
      <c r="AD2199" s="468"/>
      <c r="AE2199" s="468"/>
      <c r="AF2199" s="468"/>
      <c r="AG2199" s="468"/>
      <c r="AH2199" s="468"/>
      <c r="AI2199" s="468"/>
    </row>
    <row r="2200">
      <c r="A2200" s="59">
        <v>2197.0</v>
      </c>
      <c r="B2200" s="225">
        <v>46176.0</v>
      </c>
      <c r="C2200" s="26">
        <v>196.0</v>
      </c>
      <c r="D2200" s="507" t="s">
        <v>45</v>
      </c>
      <c r="E2200" s="28" t="s">
        <v>40</v>
      </c>
      <c r="F2200" s="28" t="s">
        <v>3089</v>
      </c>
      <c r="G2200" s="28" t="s">
        <v>3089</v>
      </c>
      <c r="H2200" s="28" t="s">
        <v>87</v>
      </c>
      <c r="I2200" s="485" t="s">
        <v>3680</v>
      </c>
      <c r="J2200" s="401" t="s">
        <v>3681</v>
      </c>
      <c r="K2200" s="441">
        <v>46197.0</v>
      </c>
      <c r="L2200" s="28" t="s">
        <v>50</v>
      </c>
      <c r="M2200" s="226"/>
      <c r="N2200" s="33" t="s">
        <v>289</v>
      </c>
      <c r="O2200" s="36" t="s">
        <v>886</v>
      </c>
      <c r="P2200" s="340"/>
      <c r="Q2200" s="468"/>
      <c r="R2200" s="468"/>
      <c r="S2200" s="468"/>
      <c r="T2200" s="468"/>
      <c r="U2200" s="468"/>
      <c r="V2200" s="468"/>
      <c r="W2200" s="468"/>
      <c r="X2200" s="468"/>
      <c r="Y2200" s="468"/>
      <c r="Z2200" s="468"/>
      <c r="AA2200" s="468"/>
      <c r="AB2200" s="468"/>
      <c r="AC2200" s="468"/>
      <c r="AD2200" s="468"/>
      <c r="AE2200" s="468"/>
      <c r="AF2200" s="468"/>
      <c r="AG2200" s="468"/>
      <c r="AH2200" s="468"/>
      <c r="AI2200" s="468"/>
    </row>
    <row r="2201">
      <c r="A2201" s="23">
        <v>2198.0</v>
      </c>
      <c r="B2201" s="225">
        <v>46176.0</v>
      </c>
      <c r="C2201" s="26">
        <v>196.0</v>
      </c>
      <c r="D2201" s="507" t="s">
        <v>45</v>
      </c>
      <c r="E2201" s="28" t="s">
        <v>40</v>
      </c>
      <c r="F2201" s="28" t="s">
        <v>3089</v>
      </c>
      <c r="G2201" s="28" t="s">
        <v>3089</v>
      </c>
      <c r="H2201" s="28" t="s">
        <v>87</v>
      </c>
      <c r="I2201" s="485" t="s">
        <v>3682</v>
      </c>
      <c r="J2201" s="405" t="s">
        <v>3683</v>
      </c>
      <c r="K2201" s="441">
        <v>46197.0</v>
      </c>
      <c r="L2201" s="28" t="s">
        <v>50</v>
      </c>
      <c r="M2201" s="226"/>
      <c r="N2201" s="33" t="s">
        <v>289</v>
      </c>
      <c r="O2201" s="36" t="s">
        <v>886</v>
      </c>
      <c r="P2201" s="340"/>
      <c r="Q2201" s="468"/>
      <c r="R2201" s="468"/>
      <c r="S2201" s="468"/>
      <c r="T2201" s="468"/>
      <c r="U2201" s="468"/>
      <c r="V2201" s="468"/>
      <c r="W2201" s="468"/>
      <c r="X2201" s="468"/>
      <c r="Y2201" s="468"/>
      <c r="Z2201" s="468"/>
      <c r="AA2201" s="468"/>
      <c r="AB2201" s="468"/>
      <c r="AC2201" s="468"/>
      <c r="AD2201" s="468"/>
      <c r="AE2201" s="468"/>
      <c r="AF2201" s="468"/>
      <c r="AG2201" s="468"/>
      <c r="AH2201" s="468"/>
      <c r="AI2201" s="468"/>
    </row>
    <row r="2202">
      <c r="A2202" s="23">
        <v>2199.0</v>
      </c>
      <c r="B2202" s="225">
        <v>46176.0</v>
      </c>
      <c r="C2202" s="26">
        <v>196.0</v>
      </c>
      <c r="D2202" s="507" t="s">
        <v>45</v>
      </c>
      <c r="E2202" s="28" t="s">
        <v>40</v>
      </c>
      <c r="F2202" s="28" t="s">
        <v>3089</v>
      </c>
      <c r="G2202" s="28" t="s">
        <v>3089</v>
      </c>
      <c r="H2202" s="28" t="s">
        <v>43</v>
      </c>
      <c r="I2202" s="485" t="s">
        <v>3684</v>
      </c>
      <c r="J2202" s="401" t="s">
        <v>2441</v>
      </c>
      <c r="K2202" s="441">
        <v>46197.0</v>
      </c>
      <c r="L2202" s="28" t="s">
        <v>50</v>
      </c>
      <c r="M2202" s="226"/>
      <c r="N2202" s="33" t="s">
        <v>289</v>
      </c>
      <c r="O2202" s="36" t="s">
        <v>886</v>
      </c>
      <c r="P2202" s="340"/>
      <c r="Q2202" s="468"/>
      <c r="R2202" s="468"/>
      <c r="S2202" s="468"/>
      <c r="T2202" s="468"/>
      <c r="U2202" s="468"/>
      <c r="V2202" s="468"/>
      <c r="W2202" s="468"/>
      <c r="X2202" s="468"/>
      <c r="Y2202" s="468"/>
      <c r="Z2202" s="468"/>
      <c r="AA2202" s="468"/>
      <c r="AB2202" s="468"/>
      <c r="AC2202" s="468"/>
      <c r="AD2202" s="468"/>
      <c r="AE2202" s="468"/>
      <c r="AF2202" s="468"/>
      <c r="AG2202" s="468"/>
      <c r="AH2202" s="468"/>
      <c r="AI2202" s="468"/>
    </row>
    <row r="2203">
      <c r="A2203" s="23">
        <v>2595.0</v>
      </c>
      <c r="B2203" s="440">
        <v>46181.0</v>
      </c>
      <c r="C2203" s="26">
        <v>197.0</v>
      </c>
      <c r="D2203" s="507" t="s">
        <v>45</v>
      </c>
      <c r="E2203" s="28" t="s">
        <v>40</v>
      </c>
      <c r="F2203" s="28" t="s">
        <v>1624</v>
      </c>
      <c r="G2203" s="28" t="s">
        <v>1625</v>
      </c>
      <c r="H2203" s="28" t="s">
        <v>233</v>
      </c>
      <c r="I2203" s="551" t="s">
        <v>3685</v>
      </c>
      <c r="J2203" s="552" t="s">
        <v>3686</v>
      </c>
      <c r="K2203" s="553">
        <v>46223.0</v>
      </c>
      <c r="L2203" s="28" t="s">
        <v>50</v>
      </c>
      <c r="M2203" s="226"/>
      <c r="N2203" s="33" t="s">
        <v>279</v>
      </c>
      <c r="O2203" s="36" t="s">
        <v>886</v>
      </c>
      <c r="P2203" s="49"/>
      <c r="Q2203" s="468"/>
      <c r="R2203" s="468"/>
      <c r="S2203" s="468"/>
      <c r="T2203" s="468"/>
      <c r="U2203" s="468"/>
      <c r="V2203" s="468"/>
      <c r="W2203" s="468"/>
      <c r="X2203" s="468"/>
      <c r="Y2203" s="468"/>
      <c r="Z2203" s="468"/>
      <c r="AA2203" s="468"/>
      <c r="AB2203" s="468"/>
      <c r="AC2203" s="468"/>
      <c r="AD2203" s="468"/>
      <c r="AE2203" s="468"/>
      <c r="AF2203" s="468"/>
      <c r="AG2203" s="468"/>
      <c r="AH2203" s="468"/>
      <c r="AI2203" s="468"/>
    </row>
    <row r="2204">
      <c r="A2204" s="59">
        <v>2596.0</v>
      </c>
      <c r="B2204" s="440">
        <v>46181.0</v>
      </c>
      <c r="C2204" s="26">
        <v>197.0</v>
      </c>
      <c r="D2204" s="507" t="s">
        <v>45</v>
      </c>
      <c r="E2204" s="28" t="s">
        <v>40</v>
      </c>
      <c r="F2204" s="28" t="s">
        <v>1624</v>
      </c>
      <c r="G2204" s="28" t="s">
        <v>1625</v>
      </c>
      <c r="H2204" s="28" t="s">
        <v>233</v>
      </c>
      <c r="I2204" s="551" t="s">
        <v>3687</v>
      </c>
      <c r="J2204" s="554" t="s">
        <v>3688</v>
      </c>
      <c r="K2204" s="555">
        <v>46223.0</v>
      </c>
      <c r="L2204" s="28" t="s">
        <v>50</v>
      </c>
      <c r="M2204" s="226"/>
      <c r="N2204" s="33" t="s">
        <v>279</v>
      </c>
      <c r="O2204" s="36" t="s">
        <v>886</v>
      </c>
      <c r="P2204" s="340"/>
      <c r="Q2204" s="468"/>
      <c r="R2204" s="468"/>
      <c r="S2204" s="468"/>
      <c r="T2204" s="468"/>
      <c r="U2204" s="468"/>
      <c r="V2204" s="468"/>
      <c r="W2204" s="468"/>
      <c r="X2204" s="468"/>
      <c r="Y2204" s="468"/>
      <c r="Z2204" s="468"/>
      <c r="AA2204" s="468"/>
      <c r="AB2204" s="468"/>
      <c r="AC2204" s="468"/>
      <c r="AD2204" s="468"/>
      <c r="AE2204" s="468"/>
      <c r="AF2204" s="468"/>
      <c r="AG2204" s="468"/>
      <c r="AH2204" s="468"/>
      <c r="AI2204" s="468"/>
    </row>
    <row r="2205">
      <c r="A2205" s="23">
        <v>2597.0</v>
      </c>
      <c r="B2205" s="440">
        <v>46181.0</v>
      </c>
      <c r="C2205" s="26">
        <v>197.0</v>
      </c>
      <c r="D2205" s="507" t="s">
        <v>45</v>
      </c>
      <c r="E2205" s="28" t="s">
        <v>40</v>
      </c>
      <c r="F2205" s="28" t="s">
        <v>1624</v>
      </c>
      <c r="G2205" s="28" t="s">
        <v>1625</v>
      </c>
      <c r="H2205" s="28" t="s">
        <v>194</v>
      </c>
      <c r="I2205" s="551" t="s">
        <v>3689</v>
      </c>
      <c r="J2205" s="552" t="s">
        <v>2329</v>
      </c>
      <c r="K2205" s="553">
        <v>46223.0</v>
      </c>
      <c r="L2205" s="28" t="s">
        <v>50</v>
      </c>
      <c r="M2205" s="226"/>
      <c r="N2205" s="33" t="s">
        <v>279</v>
      </c>
      <c r="O2205" s="36" t="s">
        <v>886</v>
      </c>
      <c r="P2205" s="340"/>
      <c r="Q2205" s="468"/>
      <c r="R2205" s="468"/>
      <c r="S2205" s="468"/>
      <c r="T2205" s="468"/>
      <c r="U2205" s="468"/>
      <c r="V2205" s="468"/>
      <c r="W2205" s="468"/>
      <c r="X2205" s="468"/>
      <c r="Y2205" s="468"/>
      <c r="Z2205" s="468"/>
      <c r="AA2205" s="468"/>
      <c r="AB2205" s="468"/>
      <c r="AC2205" s="468"/>
      <c r="AD2205" s="468"/>
      <c r="AE2205" s="468"/>
      <c r="AF2205" s="468"/>
      <c r="AG2205" s="468"/>
      <c r="AH2205" s="468"/>
      <c r="AI2205" s="468"/>
    </row>
    <row r="2206">
      <c r="A2206" s="23">
        <v>2598.0</v>
      </c>
      <c r="B2206" s="440">
        <v>46181.0</v>
      </c>
      <c r="C2206" s="26">
        <v>197.0</v>
      </c>
      <c r="D2206" s="507" t="s">
        <v>45</v>
      </c>
      <c r="E2206" s="28" t="s">
        <v>40</v>
      </c>
      <c r="F2206" s="28" t="s">
        <v>1624</v>
      </c>
      <c r="G2206" s="28" t="s">
        <v>1625</v>
      </c>
      <c r="H2206" s="28" t="s">
        <v>207</v>
      </c>
      <c r="I2206" s="551" t="s">
        <v>3690</v>
      </c>
      <c r="J2206" s="552" t="s">
        <v>3691</v>
      </c>
      <c r="K2206" s="555">
        <v>46223.0</v>
      </c>
      <c r="L2206" s="28" t="s">
        <v>50</v>
      </c>
      <c r="M2206" s="226"/>
      <c r="N2206" s="33" t="s">
        <v>279</v>
      </c>
      <c r="O2206" s="36" t="s">
        <v>886</v>
      </c>
      <c r="P2206" s="340"/>
      <c r="Q2206" s="468"/>
      <c r="R2206" s="468"/>
      <c r="S2206" s="468"/>
      <c r="T2206" s="468"/>
      <c r="U2206" s="468"/>
      <c r="V2206" s="468"/>
      <c r="W2206" s="468"/>
      <c r="X2206" s="468"/>
      <c r="Y2206" s="468"/>
      <c r="Z2206" s="468"/>
      <c r="AA2206" s="468"/>
      <c r="AB2206" s="468"/>
      <c r="AC2206" s="468"/>
      <c r="AD2206" s="468"/>
      <c r="AE2206" s="468"/>
      <c r="AF2206" s="468"/>
      <c r="AG2206" s="468"/>
      <c r="AH2206" s="468"/>
      <c r="AI2206" s="468"/>
    </row>
    <row r="2207">
      <c r="A2207" s="59">
        <v>2599.0</v>
      </c>
      <c r="B2207" s="440">
        <v>46181.0</v>
      </c>
      <c r="C2207" s="26">
        <v>197.0</v>
      </c>
      <c r="D2207" s="507" t="s">
        <v>45</v>
      </c>
      <c r="E2207" s="28" t="s">
        <v>40</v>
      </c>
      <c r="F2207" s="28" t="s">
        <v>1624</v>
      </c>
      <c r="G2207" s="28" t="s">
        <v>1625</v>
      </c>
      <c r="H2207" s="28" t="s">
        <v>98</v>
      </c>
      <c r="I2207" s="551" t="s">
        <v>3692</v>
      </c>
      <c r="J2207" s="552" t="s">
        <v>3693</v>
      </c>
      <c r="K2207" s="556">
        <v>46223.0</v>
      </c>
      <c r="L2207" s="28" t="s">
        <v>50</v>
      </c>
      <c r="M2207" s="226"/>
      <c r="N2207" s="33" t="s">
        <v>279</v>
      </c>
      <c r="O2207" s="36" t="s">
        <v>886</v>
      </c>
      <c r="P2207" s="340"/>
      <c r="Q2207" s="468"/>
      <c r="R2207" s="468"/>
      <c r="S2207" s="468"/>
      <c r="T2207" s="468"/>
      <c r="U2207" s="468"/>
      <c r="V2207" s="468"/>
      <c r="W2207" s="468"/>
      <c r="X2207" s="468"/>
      <c r="Y2207" s="468"/>
      <c r="Z2207" s="468"/>
      <c r="AA2207" s="468"/>
      <c r="AB2207" s="468"/>
      <c r="AC2207" s="468"/>
      <c r="AD2207" s="468"/>
      <c r="AE2207" s="468"/>
      <c r="AF2207" s="468"/>
      <c r="AG2207" s="468"/>
      <c r="AH2207" s="468"/>
      <c r="AI2207" s="468"/>
    </row>
    <row r="2208">
      <c r="A2208" s="23">
        <v>2600.0</v>
      </c>
      <c r="B2208" s="440">
        <v>46181.0</v>
      </c>
      <c r="C2208" s="26">
        <v>197.0</v>
      </c>
      <c r="D2208" s="507" t="s">
        <v>45</v>
      </c>
      <c r="E2208" s="28" t="s">
        <v>40</v>
      </c>
      <c r="F2208" s="28" t="s">
        <v>1624</v>
      </c>
      <c r="G2208" s="28" t="s">
        <v>1625</v>
      </c>
      <c r="H2208" s="28" t="s">
        <v>207</v>
      </c>
      <c r="I2208" s="551" t="s">
        <v>3694</v>
      </c>
      <c r="J2208" s="552" t="s">
        <v>3695</v>
      </c>
      <c r="K2208" s="557">
        <v>46223.0</v>
      </c>
      <c r="L2208" s="28" t="s">
        <v>50</v>
      </c>
      <c r="M2208" s="226"/>
      <c r="N2208" s="33" t="s">
        <v>279</v>
      </c>
      <c r="O2208" s="36" t="s">
        <v>886</v>
      </c>
      <c r="P2208" s="340"/>
      <c r="Q2208" s="468"/>
      <c r="R2208" s="468"/>
      <c r="S2208" s="468"/>
      <c r="T2208" s="468"/>
      <c r="U2208" s="468"/>
      <c r="V2208" s="468"/>
      <c r="W2208" s="468"/>
      <c r="X2208" s="468"/>
      <c r="Y2208" s="468"/>
      <c r="Z2208" s="468"/>
      <c r="AA2208" s="468"/>
      <c r="AB2208" s="468"/>
      <c r="AC2208" s="468"/>
      <c r="AD2208" s="468"/>
      <c r="AE2208" s="468"/>
      <c r="AF2208" s="468"/>
      <c r="AG2208" s="468"/>
      <c r="AH2208" s="468"/>
      <c r="AI2208" s="468"/>
    </row>
    <row r="2209">
      <c r="A2209" s="23">
        <v>2601.0</v>
      </c>
      <c r="B2209" s="440">
        <v>46181.0</v>
      </c>
      <c r="C2209" s="26">
        <v>197.0</v>
      </c>
      <c r="D2209" s="507" t="s">
        <v>45</v>
      </c>
      <c r="E2209" s="28" t="s">
        <v>40</v>
      </c>
      <c r="F2209" s="28" t="s">
        <v>1624</v>
      </c>
      <c r="G2209" s="28" t="s">
        <v>1625</v>
      </c>
      <c r="H2209" s="28" t="s">
        <v>98</v>
      </c>
      <c r="I2209" s="551" t="s">
        <v>3696</v>
      </c>
      <c r="J2209" s="552" t="s">
        <v>3697</v>
      </c>
      <c r="K2209" s="556">
        <v>46223.0</v>
      </c>
      <c r="L2209" s="28" t="s">
        <v>50</v>
      </c>
      <c r="M2209" s="226"/>
      <c r="N2209" s="33" t="s">
        <v>279</v>
      </c>
      <c r="O2209" s="36" t="s">
        <v>886</v>
      </c>
      <c r="P2209" s="340"/>
      <c r="Q2209" s="468"/>
      <c r="R2209" s="468"/>
      <c r="S2209" s="468"/>
      <c r="T2209" s="468"/>
      <c r="U2209" s="468"/>
      <c r="V2209" s="468"/>
      <c r="W2209" s="468"/>
      <c r="X2209" s="468"/>
      <c r="Y2209" s="468"/>
      <c r="Z2209" s="468"/>
      <c r="AA2209" s="468"/>
      <c r="AB2209" s="468"/>
      <c r="AC2209" s="468"/>
      <c r="AD2209" s="468"/>
      <c r="AE2209" s="468"/>
      <c r="AF2209" s="468"/>
      <c r="AG2209" s="468"/>
      <c r="AH2209" s="468"/>
      <c r="AI2209" s="468"/>
    </row>
    <row r="2210">
      <c r="A2210" s="59">
        <v>2602.0</v>
      </c>
      <c r="B2210" s="440">
        <v>46181.0</v>
      </c>
      <c r="C2210" s="26">
        <v>197.0</v>
      </c>
      <c r="D2210" s="507" t="s">
        <v>45</v>
      </c>
      <c r="E2210" s="28" t="s">
        <v>40</v>
      </c>
      <c r="F2210" s="28" t="s">
        <v>1624</v>
      </c>
      <c r="G2210" s="28" t="s">
        <v>1625</v>
      </c>
      <c r="H2210" s="28" t="s">
        <v>98</v>
      </c>
      <c r="I2210" s="551" t="s">
        <v>3698</v>
      </c>
      <c r="J2210" s="552" t="s">
        <v>3699</v>
      </c>
      <c r="K2210" s="557">
        <v>46223.0</v>
      </c>
      <c r="L2210" s="28" t="s">
        <v>50</v>
      </c>
      <c r="M2210" s="226"/>
      <c r="N2210" s="33" t="s">
        <v>279</v>
      </c>
      <c r="O2210" s="36" t="s">
        <v>886</v>
      </c>
      <c r="P2210" s="340"/>
      <c r="Q2210" s="468"/>
      <c r="R2210" s="468"/>
      <c r="S2210" s="468"/>
      <c r="T2210" s="468"/>
      <c r="U2210" s="468"/>
      <c r="V2210" s="468"/>
      <c r="W2210" s="468"/>
      <c r="X2210" s="468"/>
      <c r="Y2210" s="468"/>
      <c r="Z2210" s="468"/>
      <c r="AA2210" s="468"/>
      <c r="AB2210" s="468"/>
      <c r="AC2210" s="468"/>
      <c r="AD2210" s="468"/>
      <c r="AE2210" s="468"/>
      <c r="AF2210" s="468"/>
      <c r="AG2210" s="468"/>
      <c r="AH2210" s="468"/>
      <c r="AI2210" s="468"/>
    </row>
    <row r="2211">
      <c r="A2211" s="23">
        <v>2603.0</v>
      </c>
      <c r="B2211" s="440">
        <v>46181.0</v>
      </c>
      <c r="C2211" s="26">
        <v>197.0</v>
      </c>
      <c r="D2211" s="507" t="s">
        <v>45</v>
      </c>
      <c r="E2211" s="28" t="s">
        <v>40</v>
      </c>
      <c r="F2211" s="28" t="s">
        <v>1624</v>
      </c>
      <c r="G2211" s="28" t="s">
        <v>1625</v>
      </c>
      <c r="H2211" s="28" t="s">
        <v>207</v>
      </c>
      <c r="I2211" s="551" t="s">
        <v>3700</v>
      </c>
      <c r="J2211" s="552" t="s">
        <v>3701</v>
      </c>
      <c r="K2211" s="557">
        <v>46223.0</v>
      </c>
      <c r="L2211" s="28" t="s">
        <v>50</v>
      </c>
      <c r="M2211" s="226"/>
      <c r="N2211" s="33" t="s">
        <v>279</v>
      </c>
      <c r="O2211" s="36" t="s">
        <v>886</v>
      </c>
      <c r="P2211" s="340"/>
      <c r="Q2211" s="468"/>
      <c r="R2211" s="468"/>
      <c r="S2211" s="468"/>
      <c r="T2211" s="468"/>
      <c r="U2211" s="468"/>
      <c r="V2211" s="468"/>
      <c r="W2211" s="468"/>
      <c r="X2211" s="468"/>
      <c r="Y2211" s="468"/>
      <c r="Z2211" s="468"/>
      <c r="AA2211" s="468"/>
      <c r="AB2211" s="468"/>
      <c r="AC2211" s="468"/>
      <c r="AD2211" s="468"/>
      <c r="AE2211" s="468"/>
      <c r="AF2211" s="468"/>
      <c r="AG2211" s="468"/>
      <c r="AH2211" s="468"/>
      <c r="AI2211" s="468"/>
    </row>
    <row r="2212">
      <c r="A2212" s="23">
        <v>2604.0</v>
      </c>
      <c r="B2212" s="440">
        <v>46181.0</v>
      </c>
      <c r="C2212" s="26">
        <v>197.0</v>
      </c>
      <c r="D2212" s="507" t="s">
        <v>45</v>
      </c>
      <c r="E2212" s="28" t="s">
        <v>40</v>
      </c>
      <c r="F2212" s="28" t="s">
        <v>1624</v>
      </c>
      <c r="G2212" s="28" t="s">
        <v>1625</v>
      </c>
      <c r="H2212" s="28" t="s">
        <v>207</v>
      </c>
      <c r="I2212" s="551" t="s">
        <v>3702</v>
      </c>
      <c r="J2212" s="552" t="s">
        <v>3703</v>
      </c>
      <c r="K2212" s="557">
        <v>46223.0</v>
      </c>
      <c r="L2212" s="28" t="s">
        <v>50</v>
      </c>
      <c r="M2212" s="226"/>
      <c r="N2212" s="33" t="s">
        <v>279</v>
      </c>
      <c r="O2212" s="36" t="s">
        <v>886</v>
      </c>
      <c r="P2212" s="340"/>
      <c r="Q2212" s="468"/>
      <c r="R2212" s="468"/>
      <c r="S2212" s="468"/>
      <c r="T2212" s="468"/>
      <c r="U2212" s="468"/>
      <c r="V2212" s="468"/>
      <c r="W2212" s="468"/>
      <c r="X2212" s="468"/>
      <c r="Y2212" s="468"/>
      <c r="Z2212" s="468"/>
      <c r="AA2212" s="468"/>
      <c r="AB2212" s="468"/>
      <c r="AC2212" s="468"/>
      <c r="AD2212" s="468"/>
      <c r="AE2212" s="468"/>
      <c r="AF2212" s="468"/>
      <c r="AG2212" s="468"/>
      <c r="AH2212" s="468"/>
      <c r="AI2212" s="468"/>
    </row>
    <row r="2213">
      <c r="A2213" s="59">
        <v>2605.0</v>
      </c>
      <c r="B2213" s="440">
        <v>46181.0</v>
      </c>
      <c r="C2213" s="26">
        <v>197.0</v>
      </c>
      <c r="D2213" s="507" t="s">
        <v>45</v>
      </c>
      <c r="E2213" s="28" t="s">
        <v>40</v>
      </c>
      <c r="F2213" s="28" t="s">
        <v>1624</v>
      </c>
      <c r="G2213" s="28" t="s">
        <v>1625</v>
      </c>
      <c r="H2213" s="28" t="s">
        <v>207</v>
      </c>
      <c r="I2213" s="551" t="s">
        <v>3704</v>
      </c>
      <c r="J2213" s="552" t="s">
        <v>3705</v>
      </c>
      <c r="K2213" s="555">
        <v>46223.0</v>
      </c>
      <c r="L2213" s="28" t="s">
        <v>50</v>
      </c>
      <c r="M2213" s="226"/>
      <c r="N2213" s="33" t="s">
        <v>279</v>
      </c>
      <c r="O2213" s="36" t="s">
        <v>886</v>
      </c>
      <c r="P2213" s="340"/>
      <c r="Q2213" s="468"/>
      <c r="R2213" s="468"/>
      <c r="S2213" s="468"/>
      <c r="T2213" s="468"/>
      <c r="U2213" s="468"/>
      <c r="V2213" s="468"/>
      <c r="W2213" s="468"/>
      <c r="X2213" s="468"/>
      <c r="Y2213" s="468"/>
      <c r="Z2213" s="468"/>
      <c r="AA2213" s="468"/>
      <c r="AB2213" s="468"/>
      <c r="AC2213" s="468"/>
      <c r="AD2213" s="468"/>
      <c r="AE2213" s="468"/>
      <c r="AF2213" s="468"/>
      <c r="AG2213" s="468"/>
      <c r="AH2213" s="468"/>
      <c r="AI2213" s="468"/>
    </row>
    <row r="2214">
      <c r="A2214" s="23">
        <v>2606.0</v>
      </c>
      <c r="B2214" s="440">
        <v>46181.0</v>
      </c>
      <c r="C2214" s="26">
        <v>197.0</v>
      </c>
      <c r="D2214" s="507" t="s">
        <v>45</v>
      </c>
      <c r="E2214" s="28" t="s">
        <v>40</v>
      </c>
      <c r="F2214" s="28" t="s">
        <v>1624</v>
      </c>
      <c r="G2214" s="28" t="s">
        <v>1625</v>
      </c>
      <c r="H2214" s="28" t="s">
        <v>87</v>
      </c>
      <c r="I2214" s="551" t="s">
        <v>3706</v>
      </c>
      <c r="J2214" s="552" t="s">
        <v>3707</v>
      </c>
      <c r="K2214" s="557">
        <v>46223.0</v>
      </c>
      <c r="L2214" s="28" t="s">
        <v>50</v>
      </c>
      <c r="M2214" s="226"/>
      <c r="N2214" s="33" t="s">
        <v>279</v>
      </c>
      <c r="O2214" s="36" t="s">
        <v>886</v>
      </c>
      <c r="P2214" s="340"/>
      <c r="Q2214" s="468"/>
      <c r="R2214" s="468"/>
      <c r="S2214" s="468"/>
      <c r="T2214" s="468"/>
      <c r="U2214" s="468"/>
      <c r="V2214" s="468"/>
      <c r="W2214" s="468"/>
      <c r="X2214" s="468"/>
      <c r="Y2214" s="468"/>
      <c r="Z2214" s="468"/>
      <c r="AA2214" s="468"/>
      <c r="AB2214" s="468"/>
      <c r="AC2214" s="468"/>
      <c r="AD2214" s="468"/>
      <c r="AE2214" s="468"/>
      <c r="AF2214" s="468"/>
      <c r="AG2214" s="468"/>
      <c r="AH2214" s="468"/>
      <c r="AI2214" s="468"/>
    </row>
    <row r="2215">
      <c r="A2215" s="23">
        <v>2607.0</v>
      </c>
      <c r="B2215" s="440">
        <v>46181.0</v>
      </c>
      <c r="C2215" s="26">
        <v>197.0</v>
      </c>
      <c r="D2215" s="507" t="s">
        <v>45</v>
      </c>
      <c r="E2215" s="28" t="s">
        <v>40</v>
      </c>
      <c r="F2215" s="28" t="s">
        <v>1624</v>
      </c>
      <c r="G2215" s="28" t="s">
        <v>1625</v>
      </c>
      <c r="H2215" s="28" t="s">
        <v>207</v>
      </c>
      <c r="I2215" s="551" t="s">
        <v>3708</v>
      </c>
      <c r="J2215" s="552" t="s">
        <v>3709</v>
      </c>
      <c r="K2215" s="557">
        <v>46223.0</v>
      </c>
      <c r="L2215" s="28" t="s">
        <v>50</v>
      </c>
      <c r="M2215" s="226"/>
      <c r="N2215" s="33" t="s">
        <v>279</v>
      </c>
      <c r="O2215" s="36" t="s">
        <v>886</v>
      </c>
      <c r="P2215" s="340"/>
      <c r="Q2215" s="468"/>
      <c r="R2215" s="468"/>
      <c r="S2215" s="468"/>
      <c r="T2215" s="468"/>
      <c r="U2215" s="468"/>
      <c r="V2215" s="468"/>
      <c r="W2215" s="468"/>
      <c r="X2215" s="468"/>
      <c r="Y2215" s="468"/>
      <c r="Z2215" s="468"/>
      <c r="AA2215" s="468"/>
      <c r="AB2215" s="468"/>
      <c r="AC2215" s="468"/>
      <c r="AD2215" s="468"/>
      <c r="AE2215" s="468"/>
      <c r="AF2215" s="468"/>
      <c r="AG2215" s="468"/>
      <c r="AH2215" s="468"/>
      <c r="AI2215" s="468"/>
    </row>
    <row r="2216">
      <c r="A2216" s="59">
        <v>2608.0</v>
      </c>
      <c r="B2216" s="440">
        <v>46181.0</v>
      </c>
      <c r="C2216" s="26">
        <v>197.0</v>
      </c>
      <c r="D2216" s="507" t="s">
        <v>45</v>
      </c>
      <c r="E2216" s="28" t="s">
        <v>40</v>
      </c>
      <c r="F2216" s="28" t="s">
        <v>1624</v>
      </c>
      <c r="G2216" s="28" t="s">
        <v>1625</v>
      </c>
      <c r="H2216" s="28" t="s">
        <v>81</v>
      </c>
      <c r="I2216" s="551" t="s">
        <v>3710</v>
      </c>
      <c r="J2216" s="552" t="s">
        <v>3711</v>
      </c>
      <c r="K2216" s="557">
        <v>46223.0</v>
      </c>
      <c r="L2216" s="28" t="s">
        <v>50</v>
      </c>
      <c r="M2216" s="226"/>
      <c r="N2216" s="33" t="s">
        <v>279</v>
      </c>
      <c r="O2216" s="36" t="s">
        <v>886</v>
      </c>
      <c r="P2216" s="558"/>
      <c r="Q2216" s="468"/>
      <c r="R2216" s="468"/>
      <c r="S2216" s="468"/>
      <c r="T2216" s="468"/>
      <c r="U2216" s="468"/>
      <c r="V2216" s="468"/>
      <c r="W2216" s="468"/>
      <c r="X2216" s="468"/>
      <c r="Y2216" s="468"/>
      <c r="Z2216" s="468"/>
      <c r="AA2216" s="468"/>
      <c r="AB2216" s="468"/>
      <c r="AC2216" s="468"/>
      <c r="AD2216" s="468"/>
      <c r="AE2216" s="468"/>
      <c r="AF2216" s="468"/>
      <c r="AG2216" s="468"/>
      <c r="AH2216" s="468"/>
      <c r="AI2216" s="468"/>
    </row>
    <row r="2217">
      <c r="A2217" s="23">
        <v>2609.0</v>
      </c>
      <c r="B2217" s="440">
        <v>46181.0</v>
      </c>
      <c r="C2217" s="26">
        <v>197.0</v>
      </c>
      <c r="D2217" s="507" t="s">
        <v>45</v>
      </c>
      <c r="E2217" s="28" t="s">
        <v>40</v>
      </c>
      <c r="F2217" s="28" t="s">
        <v>1624</v>
      </c>
      <c r="G2217" s="28" t="s">
        <v>1625</v>
      </c>
      <c r="H2217" s="28" t="s">
        <v>207</v>
      </c>
      <c r="I2217" s="551" t="s">
        <v>3712</v>
      </c>
      <c r="J2217" s="552" t="s">
        <v>3713</v>
      </c>
      <c r="K2217" s="557">
        <v>46223.0</v>
      </c>
      <c r="L2217" s="28" t="s">
        <v>50</v>
      </c>
      <c r="M2217" s="226"/>
      <c r="N2217" s="33" t="s">
        <v>279</v>
      </c>
      <c r="O2217" s="36" t="s">
        <v>886</v>
      </c>
      <c r="P2217" s="340"/>
      <c r="Q2217" s="468"/>
      <c r="R2217" s="468"/>
      <c r="S2217" s="468"/>
      <c r="T2217" s="468"/>
      <c r="U2217" s="468"/>
      <c r="V2217" s="468"/>
      <c r="W2217" s="468"/>
      <c r="X2217" s="468"/>
      <c r="Y2217" s="468"/>
      <c r="Z2217" s="468"/>
      <c r="AA2217" s="468"/>
      <c r="AB2217" s="468"/>
      <c r="AC2217" s="468"/>
      <c r="AD2217" s="468"/>
      <c r="AE2217" s="468"/>
      <c r="AF2217" s="468"/>
      <c r="AG2217" s="468"/>
      <c r="AH2217" s="468"/>
      <c r="AI2217" s="468"/>
    </row>
    <row r="2218">
      <c r="A2218" s="23">
        <v>2610.0</v>
      </c>
      <c r="B2218" s="440">
        <v>46181.0</v>
      </c>
      <c r="C2218" s="26">
        <v>197.0</v>
      </c>
      <c r="D2218" s="507" t="s">
        <v>45</v>
      </c>
      <c r="E2218" s="28" t="s">
        <v>40</v>
      </c>
      <c r="F2218" s="28" t="s">
        <v>1624</v>
      </c>
      <c r="G2218" s="28" t="s">
        <v>1625</v>
      </c>
      <c r="H2218" s="28" t="s">
        <v>194</v>
      </c>
      <c r="I2218" s="551" t="s">
        <v>3714</v>
      </c>
      <c r="J2218" s="552" t="s">
        <v>3715</v>
      </c>
      <c r="K2218" s="557">
        <v>46223.0</v>
      </c>
      <c r="L2218" s="28" t="s">
        <v>76</v>
      </c>
      <c r="M2218" s="226"/>
      <c r="N2218" s="33" t="s">
        <v>279</v>
      </c>
      <c r="O2218" s="36" t="s">
        <v>886</v>
      </c>
      <c r="P2218" s="340"/>
      <c r="Q2218" s="468"/>
      <c r="R2218" s="468"/>
      <c r="S2218" s="468"/>
      <c r="T2218" s="468"/>
      <c r="U2218" s="468"/>
      <c r="V2218" s="468"/>
      <c r="W2218" s="468"/>
      <c r="X2218" s="468"/>
      <c r="Y2218" s="468"/>
      <c r="Z2218" s="468"/>
      <c r="AA2218" s="468"/>
      <c r="AB2218" s="468"/>
      <c r="AC2218" s="468"/>
      <c r="AD2218" s="468"/>
      <c r="AE2218" s="468"/>
      <c r="AF2218" s="468"/>
      <c r="AG2218" s="468"/>
      <c r="AH2218" s="468"/>
      <c r="AI2218" s="468"/>
    </row>
    <row r="2219">
      <c r="A2219" s="59">
        <v>2611.0</v>
      </c>
      <c r="B2219" s="440">
        <v>46181.0</v>
      </c>
      <c r="C2219" s="26">
        <v>197.0</v>
      </c>
      <c r="D2219" s="507" t="s">
        <v>45</v>
      </c>
      <c r="E2219" s="28" t="s">
        <v>40</v>
      </c>
      <c r="F2219" s="28" t="s">
        <v>1624</v>
      </c>
      <c r="G2219" s="28" t="s">
        <v>1625</v>
      </c>
      <c r="H2219" s="28" t="s">
        <v>87</v>
      </c>
      <c r="I2219" s="551" t="s">
        <v>3716</v>
      </c>
      <c r="J2219" s="552" t="s">
        <v>3717</v>
      </c>
      <c r="K2219" s="557">
        <v>46223.0</v>
      </c>
      <c r="L2219" s="28" t="s">
        <v>76</v>
      </c>
      <c r="M2219" s="226"/>
      <c r="N2219" s="33" t="s">
        <v>279</v>
      </c>
      <c r="O2219" s="36" t="s">
        <v>886</v>
      </c>
      <c r="P2219" s="340"/>
      <c r="Q2219" s="468"/>
      <c r="R2219" s="468"/>
      <c r="S2219" s="468"/>
      <c r="T2219" s="468"/>
      <c r="U2219" s="468"/>
      <c r="V2219" s="468"/>
      <c r="W2219" s="468"/>
      <c r="X2219" s="468"/>
      <c r="Y2219" s="468"/>
      <c r="Z2219" s="468"/>
      <c r="AA2219" s="468"/>
      <c r="AB2219" s="468"/>
      <c r="AC2219" s="468"/>
      <c r="AD2219" s="468"/>
      <c r="AE2219" s="468"/>
      <c r="AF2219" s="468"/>
      <c r="AG2219" s="468"/>
      <c r="AH2219" s="468"/>
      <c r="AI2219" s="468"/>
    </row>
    <row r="2220">
      <c r="A2220" s="23">
        <v>2612.0</v>
      </c>
      <c r="B2220" s="440">
        <v>46181.0</v>
      </c>
      <c r="C2220" s="26">
        <v>197.0</v>
      </c>
      <c r="D2220" s="507" t="s">
        <v>45</v>
      </c>
      <c r="E2220" s="28" t="s">
        <v>40</v>
      </c>
      <c r="F2220" s="28" t="s">
        <v>1624</v>
      </c>
      <c r="G2220" s="28" t="s">
        <v>1625</v>
      </c>
      <c r="H2220" s="28" t="s">
        <v>87</v>
      </c>
      <c r="I2220" s="551" t="s">
        <v>3718</v>
      </c>
      <c r="J2220" s="552" t="s">
        <v>3719</v>
      </c>
      <c r="K2220" s="557">
        <v>46223.0</v>
      </c>
      <c r="L2220" s="28" t="s">
        <v>50</v>
      </c>
      <c r="M2220" s="226"/>
      <c r="N2220" s="33" t="s">
        <v>279</v>
      </c>
      <c r="O2220" s="36" t="s">
        <v>886</v>
      </c>
      <c r="P2220" s="340"/>
      <c r="Q2220" s="468"/>
      <c r="R2220" s="468"/>
      <c r="S2220" s="468"/>
      <c r="T2220" s="468"/>
      <c r="U2220" s="468"/>
      <c r="V2220" s="468"/>
      <c r="W2220" s="468"/>
      <c r="X2220" s="468"/>
      <c r="Y2220" s="468"/>
      <c r="Z2220" s="468"/>
      <c r="AA2220" s="468"/>
      <c r="AB2220" s="468"/>
      <c r="AC2220" s="468"/>
      <c r="AD2220" s="468"/>
      <c r="AE2220" s="468"/>
      <c r="AF2220" s="468"/>
      <c r="AG2220" s="468"/>
      <c r="AH2220" s="468"/>
      <c r="AI2220" s="468"/>
    </row>
    <row r="2221">
      <c r="A2221" s="23">
        <v>2613.0</v>
      </c>
      <c r="B2221" s="440">
        <v>46181.0</v>
      </c>
      <c r="C2221" s="26">
        <v>197.0</v>
      </c>
      <c r="D2221" s="507" t="s">
        <v>45</v>
      </c>
      <c r="E2221" s="28" t="s">
        <v>40</v>
      </c>
      <c r="F2221" s="28" t="s">
        <v>1624</v>
      </c>
      <c r="G2221" s="28" t="s">
        <v>1625</v>
      </c>
      <c r="H2221" s="28" t="s">
        <v>98</v>
      </c>
      <c r="I2221" s="551" t="s">
        <v>3720</v>
      </c>
      <c r="J2221" s="552" t="s">
        <v>3721</v>
      </c>
      <c r="K2221" s="557">
        <v>46223.0</v>
      </c>
      <c r="L2221" s="28" t="s">
        <v>50</v>
      </c>
      <c r="M2221" s="226"/>
      <c r="N2221" s="33" t="s">
        <v>279</v>
      </c>
      <c r="O2221" s="36" t="s">
        <v>886</v>
      </c>
      <c r="P2221" s="340"/>
      <c r="Q2221" s="468"/>
      <c r="R2221" s="468"/>
      <c r="S2221" s="468"/>
      <c r="T2221" s="468"/>
      <c r="U2221" s="468"/>
      <c r="V2221" s="468"/>
      <c r="W2221" s="468"/>
      <c r="X2221" s="468"/>
      <c r="Y2221" s="468"/>
      <c r="Z2221" s="468"/>
      <c r="AA2221" s="468"/>
      <c r="AB2221" s="468"/>
      <c r="AC2221" s="468"/>
      <c r="AD2221" s="468"/>
      <c r="AE2221" s="468"/>
      <c r="AF2221" s="468"/>
      <c r="AG2221" s="468"/>
      <c r="AH2221" s="468"/>
      <c r="AI2221" s="468"/>
    </row>
    <row r="2222">
      <c r="A2222" s="59">
        <v>2614.0</v>
      </c>
      <c r="B2222" s="440">
        <v>46181.0</v>
      </c>
      <c r="C2222" s="26">
        <v>197.0</v>
      </c>
      <c r="D2222" s="507" t="s">
        <v>45</v>
      </c>
      <c r="E2222" s="28" t="s">
        <v>40</v>
      </c>
      <c r="F2222" s="28" t="s">
        <v>1624</v>
      </c>
      <c r="G2222" s="28" t="s">
        <v>1625</v>
      </c>
      <c r="H2222" s="28" t="s">
        <v>98</v>
      </c>
      <c r="I2222" s="551" t="s">
        <v>3722</v>
      </c>
      <c r="J2222" s="552" t="s">
        <v>3721</v>
      </c>
      <c r="K2222" s="557">
        <v>46223.0</v>
      </c>
      <c r="L2222" s="28" t="s">
        <v>50</v>
      </c>
      <c r="M2222" s="226"/>
      <c r="N2222" s="33" t="s">
        <v>279</v>
      </c>
      <c r="O2222" s="36" t="s">
        <v>886</v>
      </c>
      <c r="P2222" s="340"/>
      <c r="Q2222" s="468"/>
      <c r="R2222" s="468"/>
      <c r="S2222" s="468"/>
      <c r="T2222" s="468"/>
      <c r="U2222" s="468"/>
      <c r="V2222" s="468"/>
      <c r="W2222" s="468"/>
      <c r="X2222" s="468"/>
      <c r="Y2222" s="468"/>
      <c r="Z2222" s="468"/>
      <c r="AA2222" s="468"/>
      <c r="AB2222" s="468"/>
      <c r="AC2222" s="468"/>
      <c r="AD2222" s="468"/>
      <c r="AE2222" s="468"/>
      <c r="AF2222" s="468"/>
      <c r="AG2222" s="468"/>
      <c r="AH2222" s="468"/>
      <c r="AI2222" s="468"/>
    </row>
    <row r="2223">
      <c r="A2223" s="23">
        <v>2615.0</v>
      </c>
      <c r="B2223" s="440">
        <v>46181.0</v>
      </c>
      <c r="C2223" s="26">
        <v>197.0</v>
      </c>
      <c r="D2223" s="507" t="s">
        <v>45</v>
      </c>
      <c r="E2223" s="28" t="s">
        <v>40</v>
      </c>
      <c r="F2223" s="28" t="s">
        <v>1624</v>
      </c>
      <c r="G2223" s="28" t="s">
        <v>1625</v>
      </c>
      <c r="H2223" s="28" t="s">
        <v>98</v>
      </c>
      <c r="I2223" s="551" t="s">
        <v>3723</v>
      </c>
      <c r="J2223" s="552" t="s">
        <v>3721</v>
      </c>
      <c r="K2223" s="557">
        <v>46223.0</v>
      </c>
      <c r="L2223" s="28" t="s">
        <v>50</v>
      </c>
      <c r="M2223" s="226"/>
      <c r="N2223" s="33" t="s">
        <v>279</v>
      </c>
      <c r="O2223" s="36" t="s">
        <v>886</v>
      </c>
      <c r="P2223" s="340"/>
      <c r="Q2223" s="468"/>
      <c r="R2223" s="468"/>
      <c r="S2223" s="468"/>
      <c r="T2223" s="468"/>
      <c r="U2223" s="468"/>
      <c r="V2223" s="468"/>
      <c r="W2223" s="468"/>
      <c r="X2223" s="468"/>
      <c r="Y2223" s="468"/>
      <c r="Z2223" s="468"/>
      <c r="AA2223" s="468"/>
      <c r="AB2223" s="468"/>
      <c r="AC2223" s="468"/>
      <c r="AD2223" s="468"/>
      <c r="AE2223" s="468"/>
      <c r="AF2223" s="468"/>
      <c r="AG2223" s="468"/>
      <c r="AH2223" s="468"/>
      <c r="AI2223" s="468"/>
    </row>
    <row r="2224">
      <c r="A2224" s="23">
        <v>2616.0</v>
      </c>
      <c r="B2224" s="440">
        <v>46181.0</v>
      </c>
      <c r="C2224" s="26">
        <v>198.0</v>
      </c>
      <c r="D2224" s="507" t="s">
        <v>111</v>
      </c>
      <c r="E2224" s="28" t="s">
        <v>40</v>
      </c>
      <c r="F2224" s="28" t="s">
        <v>1624</v>
      </c>
      <c r="G2224" s="28" t="s">
        <v>1625</v>
      </c>
      <c r="H2224" s="28" t="s">
        <v>87</v>
      </c>
      <c r="I2224" s="551" t="s">
        <v>3724</v>
      </c>
      <c r="J2224" s="36" t="s">
        <v>1660</v>
      </c>
      <c r="K2224" s="29" t="s">
        <v>3725</v>
      </c>
      <c r="L2224" s="28" t="s">
        <v>73</v>
      </c>
      <c r="M2224" s="559" t="s">
        <v>1947</v>
      </c>
      <c r="N2224" s="33" t="s">
        <v>279</v>
      </c>
      <c r="O2224" s="36" t="s">
        <v>1356</v>
      </c>
      <c r="P2224" s="340"/>
      <c r="Q2224" s="468"/>
      <c r="R2224" s="468"/>
      <c r="S2224" s="468"/>
      <c r="T2224" s="468"/>
      <c r="U2224" s="468"/>
      <c r="V2224" s="468"/>
      <c r="W2224" s="468"/>
      <c r="X2224" s="468"/>
      <c r="Y2224" s="468"/>
      <c r="Z2224" s="468"/>
      <c r="AA2224" s="468"/>
      <c r="AB2224" s="468"/>
      <c r="AC2224" s="468"/>
      <c r="AD2224" s="468"/>
      <c r="AE2224" s="468"/>
      <c r="AF2224" s="468"/>
      <c r="AG2224" s="468"/>
      <c r="AH2224" s="468"/>
      <c r="AI2224" s="468"/>
    </row>
    <row r="2225">
      <c r="A2225" s="59">
        <v>2617.0</v>
      </c>
      <c r="B2225" s="440">
        <v>46181.0</v>
      </c>
      <c r="C2225" s="26">
        <v>198.0</v>
      </c>
      <c r="D2225" s="507" t="s">
        <v>111</v>
      </c>
      <c r="E2225" s="28" t="s">
        <v>40</v>
      </c>
      <c r="F2225" s="28" t="s">
        <v>1624</v>
      </c>
      <c r="G2225" s="28" t="s">
        <v>1625</v>
      </c>
      <c r="H2225" s="28" t="s">
        <v>87</v>
      </c>
      <c r="I2225" s="551" t="s">
        <v>3726</v>
      </c>
      <c r="J2225" s="36" t="s">
        <v>1658</v>
      </c>
      <c r="K2225" s="29" t="s">
        <v>3725</v>
      </c>
      <c r="L2225" s="28" t="s">
        <v>73</v>
      </c>
      <c r="M2225" s="559" t="s">
        <v>1947</v>
      </c>
      <c r="N2225" s="33" t="s">
        <v>279</v>
      </c>
      <c r="O2225" s="36" t="s">
        <v>1356</v>
      </c>
      <c r="P2225" s="340"/>
      <c r="Q2225" s="468"/>
      <c r="R2225" s="468"/>
      <c r="S2225" s="468"/>
      <c r="T2225" s="468"/>
      <c r="U2225" s="468"/>
      <c r="V2225" s="468"/>
      <c r="W2225" s="468"/>
      <c r="X2225" s="468"/>
      <c r="Y2225" s="468"/>
      <c r="Z2225" s="468"/>
      <c r="AA2225" s="468"/>
      <c r="AB2225" s="468"/>
      <c r="AC2225" s="468"/>
      <c r="AD2225" s="468"/>
      <c r="AE2225" s="468"/>
      <c r="AF2225" s="468"/>
      <c r="AG2225" s="468"/>
      <c r="AH2225" s="468"/>
      <c r="AI2225" s="468"/>
    </row>
    <row r="2226">
      <c r="A2226" s="23">
        <v>2618.0</v>
      </c>
      <c r="B2226" s="440">
        <v>46181.0</v>
      </c>
      <c r="C2226" s="26">
        <v>198.0</v>
      </c>
      <c r="D2226" s="507" t="s">
        <v>111</v>
      </c>
      <c r="E2226" s="28" t="s">
        <v>40</v>
      </c>
      <c r="F2226" s="28" t="s">
        <v>1624</v>
      </c>
      <c r="G2226" s="28" t="s">
        <v>1625</v>
      </c>
      <c r="H2226" s="28" t="s">
        <v>87</v>
      </c>
      <c r="I2226" s="551" t="s">
        <v>3727</v>
      </c>
      <c r="J2226" s="36" t="s">
        <v>1660</v>
      </c>
      <c r="K2226" s="29" t="s">
        <v>3725</v>
      </c>
      <c r="L2226" s="28" t="s">
        <v>73</v>
      </c>
      <c r="M2226" s="559" t="s">
        <v>1947</v>
      </c>
      <c r="N2226" s="33" t="s">
        <v>279</v>
      </c>
      <c r="O2226" s="36" t="s">
        <v>1356</v>
      </c>
      <c r="P2226" s="340"/>
      <c r="Q2226" s="468"/>
      <c r="R2226" s="468"/>
      <c r="S2226" s="468"/>
      <c r="T2226" s="468"/>
      <c r="U2226" s="468"/>
      <c r="V2226" s="468"/>
      <c r="W2226" s="468"/>
      <c r="X2226" s="468"/>
      <c r="Y2226" s="468"/>
      <c r="Z2226" s="468"/>
      <c r="AA2226" s="468"/>
      <c r="AB2226" s="468"/>
      <c r="AC2226" s="468"/>
      <c r="AD2226" s="468"/>
      <c r="AE2226" s="468"/>
      <c r="AF2226" s="468"/>
      <c r="AG2226" s="468"/>
      <c r="AH2226" s="468"/>
      <c r="AI2226" s="468"/>
    </row>
    <row r="2227">
      <c r="A2227" s="23">
        <v>2619.0</v>
      </c>
      <c r="B2227" s="440">
        <v>46181.0</v>
      </c>
      <c r="C2227" s="26">
        <v>198.0</v>
      </c>
      <c r="D2227" s="507" t="s">
        <v>111</v>
      </c>
      <c r="E2227" s="28" t="s">
        <v>40</v>
      </c>
      <c r="F2227" s="28" t="s">
        <v>1624</v>
      </c>
      <c r="G2227" s="28" t="s">
        <v>1625</v>
      </c>
      <c r="H2227" s="28" t="s">
        <v>139</v>
      </c>
      <c r="I2227" s="551" t="s">
        <v>3728</v>
      </c>
      <c r="J2227" s="36" t="s">
        <v>3729</v>
      </c>
      <c r="K2227" s="29" t="s">
        <v>3725</v>
      </c>
      <c r="L2227" s="28" t="s">
        <v>73</v>
      </c>
      <c r="M2227" s="559" t="s">
        <v>1947</v>
      </c>
      <c r="N2227" s="33" t="s">
        <v>279</v>
      </c>
      <c r="O2227" s="36" t="s">
        <v>1356</v>
      </c>
      <c r="P2227" s="340"/>
      <c r="Q2227" s="468"/>
      <c r="R2227" s="468"/>
      <c r="S2227" s="468"/>
      <c r="T2227" s="468"/>
      <c r="U2227" s="468"/>
      <c r="V2227" s="468"/>
      <c r="W2227" s="468"/>
      <c r="X2227" s="468"/>
      <c r="Y2227" s="468"/>
      <c r="Z2227" s="468"/>
      <c r="AA2227" s="468"/>
      <c r="AB2227" s="468"/>
      <c r="AC2227" s="468"/>
      <c r="AD2227" s="468"/>
      <c r="AE2227" s="468"/>
      <c r="AF2227" s="468"/>
      <c r="AG2227" s="468"/>
      <c r="AH2227" s="468"/>
      <c r="AI2227" s="468"/>
    </row>
    <row r="2228">
      <c r="A2228" s="59">
        <v>2620.0</v>
      </c>
      <c r="B2228" s="440">
        <v>46181.0</v>
      </c>
      <c r="C2228" s="26">
        <v>198.0</v>
      </c>
      <c r="D2228" s="507" t="s">
        <v>111</v>
      </c>
      <c r="E2228" s="28" t="s">
        <v>40</v>
      </c>
      <c r="F2228" s="28" t="s">
        <v>1624</v>
      </c>
      <c r="G2228" s="28" t="s">
        <v>1625</v>
      </c>
      <c r="H2228" s="28" t="s">
        <v>87</v>
      </c>
      <c r="I2228" s="551" t="s">
        <v>3730</v>
      </c>
      <c r="J2228" s="36" t="s">
        <v>3731</v>
      </c>
      <c r="K2228" s="29" t="s">
        <v>3725</v>
      </c>
      <c r="L2228" s="28" t="s">
        <v>73</v>
      </c>
      <c r="M2228" s="559" t="s">
        <v>1947</v>
      </c>
      <c r="N2228" s="33" t="s">
        <v>279</v>
      </c>
      <c r="O2228" s="36" t="s">
        <v>1356</v>
      </c>
      <c r="P2228" s="340"/>
      <c r="Q2228" s="468"/>
      <c r="R2228" s="468"/>
      <c r="S2228" s="468"/>
      <c r="T2228" s="468"/>
      <c r="U2228" s="468"/>
      <c r="V2228" s="468"/>
      <c r="W2228" s="468"/>
      <c r="X2228" s="468"/>
      <c r="Y2228" s="468"/>
      <c r="Z2228" s="468"/>
      <c r="AA2228" s="468"/>
      <c r="AB2228" s="468"/>
      <c r="AC2228" s="468"/>
      <c r="AD2228" s="468"/>
      <c r="AE2228" s="468"/>
      <c r="AF2228" s="468"/>
      <c r="AG2228" s="468"/>
      <c r="AH2228" s="468"/>
      <c r="AI2228" s="468"/>
    </row>
    <row r="2229">
      <c r="A2229" s="23">
        <v>2621.0</v>
      </c>
      <c r="B2229" s="440">
        <v>46181.0</v>
      </c>
      <c r="C2229" s="26">
        <v>198.0</v>
      </c>
      <c r="D2229" s="507" t="s">
        <v>111</v>
      </c>
      <c r="E2229" s="28" t="s">
        <v>40</v>
      </c>
      <c r="F2229" s="28" t="s">
        <v>1624</v>
      </c>
      <c r="G2229" s="28" t="s">
        <v>1625</v>
      </c>
      <c r="H2229" s="28" t="s">
        <v>87</v>
      </c>
      <c r="I2229" s="551" t="s">
        <v>3732</v>
      </c>
      <c r="J2229" s="36" t="s">
        <v>3733</v>
      </c>
      <c r="K2229" s="29" t="s">
        <v>3725</v>
      </c>
      <c r="L2229" s="28" t="s">
        <v>73</v>
      </c>
      <c r="M2229" s="559" t="s">
        <v>1947</v>
      </c>
      <c r="N2229" s="33" t="s">
        <v>279</v>
      </c>
      <c r="O2229" s="36" t="s">
        <v>1356</v>
      </c>
      <c r="P2229" s="340"/>
      <c r="Q2229" s="468"/>
      <c r="R2229" s="468"/>
      <c r="S2229" s="468"/>
      <c r="T2229" s="468"/>
      <c r="U2229" s="468"/>
      <c r="V2229" s="468"/>
      <c r="W2229" s="468"/>
      <c r="X2229" s="468"/>
      <c r="Y2229" s="468"/>
      <c r="Z2229" s="468"/>
      <c r="AA2229" s="468"/>
      <c r="AB2229" s="468"/>
      <c r="AC2229" s="468"/>
      <c r="AD2229" s="468"/>
      <c r="AE2229" s="468"/>
      <c r="AF2229" s="468"/>
      <c r="AG2229" s="468"/>
      <c r="AH2229" s="468"/>
      <c r="AI2229" s="468"/>
    </row>
    <row r="2230">
      <c r="A2230" s="23">
        <v>2622.0</v>
      </c>
      <c r="B2230" s="440">
        <v>46181.0</v>
      </c>
      <c r="C2230" s="26">
        <v>198.0</v>
      </c>
      <c r="D2230" s="507" t="s">
        <v>111</v>
      </c>
      <c r="E2230" s="28" t="s">
        <v>40</v>
      </c>
      <c r="F2230" s="28" t="s">
        <v>1624</v>
      </c>
      <c r="G2230" s="28" t="s">
        <v>1625</v>
      </c>
      <c r="H2230" s="28" t="s">
        <v>87</v>
      </c>
      <c r="I2230" s="551" t="s">
        <v>3734</v>
      </c>
      <c r="J2230" s="104" t="s">
        <v>1668</v>
      </c>
      <c r="K2230" s="29" t="s">
        <v>3725</v>
      </c>
      <c r="L2230" s="28" t="s">
        <v>73</v>
      </c>
      <c r="M2230" s="559" t="s">
        <v>1947</v>
      </c>
      <c r="N2230" s="33" t="s">
        <v>279</v>
      </c>
      <c r="O2230" s="36" t="s">
        <v>1356</v>
      </c>
      <c r="P2230" s="340"/>
      <c r="Q2230" s="468"/>
      <c r="R2230" s="468"/>
      <c r="S2230" s="468"/>
      <c r="T2230" s="468"/>
      <c r="U2230" s="468"/>
      <c r="V2230" s="468"/>
      <c r="W2230" s="468"/>
      <c r="X2230" s="468"/>
      <c r="Y2230" s="468"/>
      <c r="Z2230" s="468"/>
      <c r="AA2230" s="468"/>
      <c r="AB2230" s="468"/>
      <c r="AC2230" s="468"/>
      <c r="AD2230" s="468"/>
      <c r="AE2230" s="468"/>
      <c r="AF2230" s="468"/>
      <c r="AG2230" s="468"/>
      <c r="AH2230" s="468"/>
      <c r="AI2230" s="468"/>
    </row>
    <row r="2231">
      <c r="A2231" s="59">
        <v>2623.0</v>
      </c>
      <c r="B2231" s="440">
        <v>46181.0</v>
      </c>
      <c r="C2231" s="26">
        <v>198.0</v>
      </c>
      <c r="D2231" s="507" t="s">
        <v>111</v>
      </c>
      <c r="E2231" s="28" t="s">
        <v>40</v>
      </c>
      <c r="F2231" s="28" t="s">
        <v>1624</v>
      </c>
      <c r="G2231" s="28" t="s">
        <v>1625</v>
      </c>
      <c r="H2231" s="28" t="s">
        <v>81</v>
      </c>
      <c r="I2231" s="551" t="s">
        <v>3735</v>
      </c>
      <c r="J2231" s="36" t="s">
        <v>3736</v>
      </c>
      <c r="K2231" s="29" t="s">
        <v>3725</v>
      </c>
      <c r="L2231" s="28" t="s">
        <v>73</v>
      </c>
      <c r="M2231" s="559" t="s">
        <v>1947</v>
      </c>
      <c r="N2231" s="33" t="s">
        <v>279</v>
      </c>
      <c r="O2231" s="36" t="s">
        <v>1356</v>
      </c>
      <c r="P2231" s="340"/>
      <c r="Q2231" s="468"/>
      <c r="R2231" s="468"/>
      <c r="S2231" s="468"/>
      <c r="T2231" s="468"/>
      <c r="U2231" s="468"/>
      <c r="V2231" s="468"/>
      <c r="W2231" s="468"/>
      <c r="X2231" s="468"/>
      <c r="Y2231" s="468"/>
      <c r="Z2231" s="468"/>
      <c r="AA2231" s="468"/>
      <c r="AB2231" s="468"/>
      <c r="AC2231" s="468"/>
      <c r="AD2231" s="468"/>
      <c r="AE2231" s="468"/>
      <c r="AF2231" s="468"/>
      <c r="AG2231" s="468"/>
      <c r="AH2231" s="468"/>
      <c r="AI2231" s="468"/>
    </row>
    <row r="2232">
      <c r="A2232" s="23">
        <v>2624.0</v>
      </c>
      <c r="B2232" s="440">
        <v>46181.0</v>
      </c>
      <c r="C2232" s="26">
        <v>198.0</v>
      </c>
      <c r="D2232" s="507" t="s">
        <v>111</v>
      </c>
      <c r="E2232" s="28" t="s">
        <v>40</v>
      </c>
      <c r="F2232" s="28" t="s">
        <v>1624</v>
      </c>
      <c r="G2232" s="28" t="s">
        <v>1625</v>
      </c>
      <c r="H2232" s="28" t="s">
        <v>81</v>
      </c>
      <c r="I2232" s="551" t="s">
        <v>3737</v>
      </c>
      <c r="J2232" s="36" t="s">
        <v>3738</v>
      </c>
      <c r="K2232" s="29" t="s">
        <v>3725</v>
      </c>
      <c r="L2232" s="28" t="s">
        <v>73</v>
      </c>
      <c r="M2232" s="559" t="s">
        <v>1947</v>
      </c>
      <c r="N2232" s="33" t="s">
        <v>279</v>
      </c>
      <c r="O2232" s="36" t="s">
        <v>1356</v>
      </c>
      <c r="P2232" s="340"/>
      <c r="Q2232" s="468"/>
      <c r="R2232" s="468"/>
      <c r="S2232" s="468"/>
      <c r="T2232" s="468"/>
      <c r="U2232" s="468"/>
      <c r="V2232" s="468"/>
      <c r="W2232" s="468"/>
      <c r="X2232" s="468"/>
      <c r="Y2232" s="468"/>
      <c r="Z2232" s="468"/>
      <c r="AA2232" s="468"/>
      <c r="AB2232" s="468"/>
      <c r="AC2232" s="468"/>
      <c r="AD2232" s="468"/>
      <c r="AE2232" s="468"/>
      <c r="AF2232" s="468"/>
      <c r="AG2232" s="468"/>
      <c r="AH2232" s="468"/>
      <c r="AI2232" s="468"/>
    </row>
    <row r="2233">
      <c r="A2233" s="23">
        <v>2625.0</v>
      </c>
      <c r="B2233" s="440">
        <v>46181.0</v>
      </c>
      <c r="C2233" s="26">
        <v>198.0</v>
      </c>
      <c r="D2233" s="507" t="s">
        <v>111</v>
      </c>
      <c r="E2233" s="28" t="s">
        <v>40</v>
      </c>
      <c r="F2233" s="28" t="s">
        <v>1624</v>
      </c>
      <c r="G2233" s="28" t="s">
        <v>1625</v>
      </c>
      <c r="H2233" s="28" t="s">
        <v>87</v>
      </c>
      <c r="I2233" s="560" t="s">
        <v>3739</v>
      </c>
      <c r="J2233" s="36" t="s">
        <v>1674</v>
      </c>
      <c r="K2233" s="29" t="s">
        <v>3725</v>
      </c>
      <c r="L2233" s="28" t="s">
        <v>73</v>
      </c>
      <c r="M2233" s="559" t="s">
        <v>1947</v>
      </c>
      <c r="N2233" s="33" t="s">
        <v>279</v>
      </c>
      <c r="O2233" s="36" t="s">
        <v>1356</v>
      </c>
      <c r="P2233" s="340"/>
      <c r="Q2233" s="468"/>
      <c r="R2233" s="468"/>
      <c r="S2233" s="468"/>
      <c r="T2233" s="468"/>
      <c r="U2233" s="468"/>
      <c r="V2233" s="468"/>
      <c r="W2233" s="468"/>
      <c r="X2233" s="468"/>
      <c r="Y2233" s="468"/>
      <c r="Z2233" s="468"/>
      <c r="AA2233" s="468"/>
      <c r="AB2233" s="468"/>
      <c r="AC2233" s="468"/>
      <c r="AD2233" s="468"/>
      <c r="AE2233" s="468"/>
      <c r="AF2233" s="468"/>
      <c r="AG2233" s="468"/>
      <c r="AH2233" s="468"/>
      <c r="AI2233" s="468"/>
    </row>
    <row r="2234">
      <c r="A2234" s="59">
        <v>2626.0</v>
      </c>
      <c r="B2234" s="440">
        <v>46181.0</v>
      </c>
      <c r="C2234" s="26">
        <v>198.0</v>
      </c>
      <c r="D2234" s="507" t="s">
        <v>111</v>
      </c>
      <c r="E2234" s="28" t="s">
        <v>40</v>
      </c>
      <c r="F2234" s="28" t="s">
        <v>1624</v>
      </c>
      <c r="G2234" s="28" t="s">
        <v>1625</v>
      </c>
      <c r="H2234" s="28" t="s">
        <v>87</v>
      </c>
      <c r="I2234" s="551" t="s">
        <v>3740</v>
      </c>
      <c r="J2234" s="36" t="s">
        <v>1676</v>
      </c>
      <c r="K2234" s="29" t="s">
        <v>3725</v>
      </c>
      <c r="L2234" s="28" t="s">
        <v>73</v>
      </c>
      <c r="M2234" s="559" t="s">
        <v>1947</v>
      </c>
      <c r="N2234" s="33" t="s">
        <v>279</v>
      </c>
      <c r="O2234" s="36" t="s">
        <v>1356</v>
      </c>
      <c r="P2234" s="340"/>
      <c r="Q2234" s="468"/>
      <c r="R2234" s="468"/>
      <c r="S2234" s="468"/>
      <c r="T2234" s="468"/>
      <c r="U2234" s="468"/>
      <c r="V2234" s="468"/>
      <c r="W2234" s="468"/>
      <c r="X2234" s="468"/>
      <c r="Y2234" s="468"/>
      <c r="Z2234" s="468"/>
      <c r="AA2234" s="468"/>
      <c r="AB2234" s="468"/>
      <c r="AC2234" s="468"/>
      <c r="AD2234" s="468"/>
      <c r="AE2234" s="468"/>
      <c r="AF2234" s="468"/>
      <c r="AG2234" s="468"/>
      <c r="AH2234" s="468"/>
      <c r="AI2234" s="468"/>
    </row>
    <row r="2235">
      <c r="A2235" s="23">
        <v>2627.0</v>
      </c>
      <c r="B2235" s="440">
        <v>46181.0</v>
      </c>
      <c r="C2235" s="26">
        <v>198.0</v>
      </c>
      <c r="D2235" s="507" t="s">
        <v>111</v>
      </c>
      <c r="E2235" s="28" t="s">
        <v>40</v>
      </c>
      <c r="F2235" s="28" t="s">
        <v>1624</v>
      </c>
      <c r="G2235" s="28" t="s">
        <v>1625</v>
      </c>
      <c r="H2235" s="28" t="s">
        <v>81</v>
      </c>
      <c r="I2235" s="551" t="s">
        <v>3741</v>
      </c>
      <c r="J2235" s="36" t="s">
        <v>3742</v>
      </c>
      <c r="K2235" s="29" t="s">
        <v>3725</v>
      </c>
      <c r="L2235" s="28" t="s">
        <v>73</v>
      </c>
      <c r="M2235" s="559" t="s">
        <v>1947</v>
      </c>
      <c r="N2235" s="33" t="s">
        <v>279</v>
      </c>
      <c r="O2235" s="36" t="s">
        <v>1356</v>
      </c>
      <c r="P2235" s="340"/>
      <c r="Q2235" s="468"/>
      <c r="R2235" s="468"/>
      <c r="S2235" s="468"/>
      <c r="T2235" s="468"/>
      <c r="U2235" s="468"/>
      <c r="V2235" s="468"/>
      <c r="W2235" s="468"/>
      <c r="X2235" s="468"/>
      <c r="Y2235" s="468"/>
      <c r="Z2235" s="468"/>
      <c r="AA2235" s="468"/>
      <c r="AB2235" s="468"/>
      <c r="AC2235" s="468"/>
      <c r="AD2235" s="468"/>
      <c r="AE2235" s="468"/>
      <c r="AF2235" s="468"/>
      <c r="AG2235" s="468"/>
      <c r="AH2235" s="468"/>
      <c r="AI2235" s="468"/>
    </row>
    <row r="2236">
      <c r="A2236" s="23">
        <v>2628.0</v>
      </c>
      <c r="B2236" s="440">
        <v>46181.0</v>
      </c>
      <c r="C2236" s="26">
        <v>198.0</v>
      </c>
      <c r="D2236" s="507" t="s">
        <v>111</v>
      </c>
      <c r="E2236" s="28" t="s">
        <v>40</v>
      </c>
      <c r="F2236" s="28" t="s">
        <v>1624</v>
      </c>
      <c r="G2236" s="28" t="s">
        <v>1625</v>
      </c>
      <c r="H2236" s="28" t="s">
        <v>81</v>
      </c>
      <c r="I2236" s="551" t="s">
        <v>3743</v>
      </c>
      <c r="J2236" s="36" t="s">
        <v>3742</v>
      </c>
      <c r="K2236" s="29" t="s">
        <v>3725</v>
      </c>
      <c r="L2236" s="28" t="s">
        <v>73</v>
      </c>
      <c r="M2236" s="559" t="s">
        <v>1947</v>
      </c>
      <c r="N2236" s="33" t="s">
        <v>279</v>
      </c>
      <c r="O2236" s="36" t="s">
        <v>1356</v>
      </c>
      <c r="P2236" s="340"/>
      <c r="Q2236" s="468"/>
      <c r="R2236" s="468"/>
      <c r="S2236" s="468"/>
      <c r="T2236" s="468"/>
      <c r="U2236" s="468"/>
      <c r="V2236" s="468"/>
      <c r="W2236" s="468"/>
      <c r="X2236" s="468"/>
      <c r="Y2236" s="468"/>
      <c r="Z2236" s="468"/>
      <c r="AA2236" s="468"/>
      <c r="AB2236" s="468"/>
      <c r="AC2236" s="468"/>
      <c r="AD2236" s="468"/>
      <c r="AE2236" s="468"/>
      <c r="AF2236" s="468"/>
      <c r="AG2236" s="468"/>
      <c r="AH2236" s="468"/>
      <c r="AI2236" s="468"/>
    </row>
    <row r="2237">
      <c r="A2237" s="59">
        <v>2629.0</v>
      </c>
      <c r="B2237" s="440">
        <v>46181.0</v>
      </c>
      <c r="C2237" s="26">
        <v>198.0</v>
      </c>
      <c r="D2237" s="507" t="s">
        <v>111</v>
      </c>
      <c r="E2237" s="28" t="s">
        <v>40</v>
      </c>
      <c r="F2237" s="28" t="s">
        <v>1624</v>
      </c>
      <c r="G2237" s="28" t="s">
        <v>1625</v>
      </c>
      <c r="H2237" s="28" t="s">
        <v>98</v>
      </c>
      <c r="I2237" s="561" t="s">
        <v>1680</v>
      </c>
      <c r="J2237" s="36" t="s">
        <v>3744</v>
      </c>
      <c r="K2237" s="29" t="s">
        <v>3725</v>
      </c>
      <c r="L2237" s="28" t="s">
        <v>73</v>
      </c>
      <c r="M2237" s="559" t="s">
        <v>1947</v>
      </c>
      <c r="N2237" s="33" t="s">
        <v>279</v>
      </c>
      <c r="O2237" s="36" t="s">
        <v>1356</v>
      </c>
      <c r="P2237" s="340"/>
      <c r="Q2237" s="468"/>
      <c r="R2237" s="468"/>
      <c r="S2237" s="468"/>
      <c r="T2237" s="468"/>
      <c r="U2237" s="468"/>
      <c r="V2237" s="468"/>
      <c r="W2237" s="468"/>
      <c r="X2237" s="468"/>
      <c r="Y2237" s="468"/>
      <c r="Z2237" s="468"/>
      <c r="AA2237" s="468"/>
      <c r="AB2237" s="468"/>
      <c r="AC2237" s="468"/>
      <c r="AD2237" s="468"/>
      <c r="AE2237" s="468"/>
      <c r="AF2237" s="468"/>
      <c r="AG2237" s="468"/>
      <c r="AH2237" s="468"/>
      <c r="AI2237" s="468"/>
    </row>
    <row r="2238">
      <c r="A2238" s="23">
        <v>2400.0</v>
      </c>
      <c r="B2238" s="440">
        <v>46183.0</v>
      </c>
      <c r="C2238" s="26">
        <v>199.0</v>
      </c>
      <c r="D2238" s="507" t="s">
        <v>45</v>
      </c>
      <c r="E2238" s="28" t="s">
        <v>94</v>
      </c>
      <c r="F2238" s="28" t="s">
        <v>369</v>
      </c>
      <c r="G2238" s="28" t="s">
        <v>369</v>
      </c>
      <c r="H2238" s="28" t="s">
        <v>139</v>
      </c>
      <c r="I2238" s="454" t="s">
        <v>3745</v>
      </c>
      <c r="J2238" s="449" t="s">
        <v>3746</v>
      </c>
      <c r="K2238" s="508">
        <v>46213.0</v>
      </c>
      <c r="L2238" s="28" t="s">
        <v>50</v>
      </c>
      <c r="M2238" s="226"/>
      <c r="N2238" s="33" t="s">
        <v>277</v>
      </c>
      <c r="O2238" s="169" t="s">
        <v>1302</v>
      </c>
      <c r="P2238" s="340"/>
      <c r="Q2238" s="468"/>
      <c r="R2238" s="468"/>
      <c r="S2238" s="468"/>
      <c r="T2238" s="468"/>
      <c r="U2238" s="468"/>
      <c r="V2238" s="468"/>
      <c r="W2238" s="468"/>
      <c r="X2238" s="468"/>
      <c r="Y2238" s="468"/>
      <c r="Z2238" s="468"/>
      <c r="AA2238" s="468"/>
      <c r="AB2238" s="468"/>
      <c r="AC2238" s="468"/>
      <c r="AD2238" s="468"/>
      <c r="AE2238" s="468"/>
      <c r="AF2238" s="468"/>
      <c r="AG2238" s="468"/>
      <c r="AH2238" s="468"/>
      <c r="AI2238" s="468"/>
    </row>
    <row r="2239">
      <c r="A2239" s="59">
        <v>2401.0</v>
      </c>
      <c r="B2239" s="440">
        <v>46183.0</v>
      </c>
      <c r="C2239" s="26">
        <v>199.0</v>
      </c>
      <c r="D2239" s="507" t="s">
        <v>45</v>
      </c>
      <c r="E2239" s="28" t="s">
        <v>94</v>
      </c>
      <c r="F2239" s="28" t="s">
        <v>369</v>
      </c>
      <c r="G2239" s="28" t="s">
        <v>369</v>
      </c>
      <c r="H2239" s="28" t="s">
        <v>75</v>
      </c>
      <c r="I2239" s="454" t="s">
        <v>3747</v>
      </c>
      <c r="J2239" s="459" t="s">
        <v>3748</v>
      </c>
      <c r="K2239" s="508">
        <v>46213.0</v>
      </c>
      <c r="L2239" s="28" t="s">
        <v>50</v>
      </c>
      <c r="M2239" s="226"/>
      <c r="N2239" s="33" t="s">
        <v>277</v>
      </c>
      <c r="O2239" s="169" t="s">
        <v>1302</v>
      </c>
      <c r="P2239" s="340"/>
      <c r="Q2239" s="468"/>
      <c r="R2239" s="468"/>
      <c r="S2239" s="468"/>
      <c r="T2239" s="468"/>
      <c r="U2239" s="468"/>
      <c r="V2239" s="468"/>
      <c r="W2239" s="468"/>
      <c r="X2239" s="468"/>
      <c r="Y2239" s="468"/>
      <c r="Z2239" s="468"/>
      <c r="AA2239" s="468"/>
      <c r="AB2239" s="468"/>
      <c r="AC2239" s="468"/>
      <c r="AD2239" s="468"/>
      <c r="AE2239" s="468"/>
      <c r="AF2239" s="468"/>
      <c r="AG2239" s="468"/>
      <c r="AH2239" s="468"/>
      <c r="AI2239" s="468"/>
    </row>
    <row r="2240">
      <c r="A2240" s="23">
        <v>2402.0</v>
      </c>
      <c r="B2240" s="440">
        <v>46183.0</v>
      </c>
      <c r="C2240" s="26">
        <v>199.0</v>
      </c>
      <c r="D2240" s="507" t="s">
        <v>45</v>
      </c>
      <c r="E2240" s="28" t="s">
        <v>94</v>
      </c>
      <c r="F2240" s="28" t="s">
        <v>369</v>
      </c>
      <c r="G2240" s="28" t="s">
        <v>369</v>
      </c>
      <c r="H2240" s="28" t="s">
        <v>75</v>
      </c>
      <c r="I2240" s="467" t="s">
        <v>3749</v>
      </c>
      <c r="J2240" s="444" t="s">
        <v>2953</v>
      </c>
      <c r="K2240" s="508">
        <v>46213.0</v>
      </c>
      <c r="L2240" s="28" t="s">
        <v>50</v>
      </c>
      <c r="M2240" s="226"/>
      <c r="N2240" s="33" t="s">
        <v>277</v>
      </c>
      <c r="O2240" s="169" t="s">
        <v>1302</v>
      </c>
      <c r="P2240" s="340"/>
      <c r="Q2240" s="468"/>
      <c r="R2240" s="468"/>
      <c r="S2240" s="468"/>
      <c r="T2240" s="468"/>
      <c r="U2240" s="468"/>
      <c r="V2240" s="468"/>
      <c r="W2240" s="468"/>
      <c r="X2240" s="468"/>
      <c r="Y2240" s="468"/>
      <c r="Z2240" s="468"/>
      <c r="AA2240" s="468"/>
      <c r="AB2240" s="468"/>
      <c r="AC2240" s="468"/>
      <c r="AD2240" s="468"/>
      <c r="AE2240" s="468"/>
      <c r="AF2240" s="468"/>
      <c r="AG2240" s="468"/>
      <c r="AH2240" s="468"/>
      <c r="AI2240" s="468"/>
    </row>
    <row r="2241">
      <c r="A2241" s="23">
        <v>2403.0</v>
      </c>
      <c r="B2241" s="440">
        <v>46183.0</v>
      </c>
      <c r="C2241" s="26">
        <v>199.0</v>
      </c>
      <c r="D2241" s="507" t="s">
        <v>45</v>
      </c>
      <c r="E2241" s="28" t="s">
        <v>94</v>
      </c>
      <c r="F2241" s="28" t="s">
        <v>369</v>
      </c>
      <c r="G2241" s="28" t="s">
        <v>369</v>
      </c>
      <c r="H2241" s="28" t="s">
        <v>75</v>
      </c>
      <c r="I2241" s="467" t="s">
        <v>3750</v>
      </c>
      <c r="J2241" s="444" t="s">
        <v>2953</v>
      </c>
      <c r="K2241" s="508">
        <v>46213.0</v>
      </c>
      <c r="L2241" s="28" t="s">
        <v>50</v>
      </c>
      <c r="M2241" s="226"/>
      <c r="N2241" s="33" t="s">
        <v>277</v>
      </c>
      <c r="O2241" s="169" t="s">
        <v>1302</v>
      </c>
      <c r="P2241" s="340"/>
      <c r="Q2241" s="468"/>
      <c r="R2241" s="468"/>
      <c r="S2241" s="468"/>
      <c r="T2241" s="468"/>
      <c r="U2241" s="468"/>
      <c r="V2241" s="468"/>
      <c r="W2241" s="468"/>
      <c r="X2241" s="468"/>
      <c r="Y2241" s="468"/>
      <c r="Z2241" s="468"/>
      <c r="AA2241" s="468"/>
      <c r="AB2241" s="468"/>
      <c r="AC2241" s="468"/>
      <c r="AD2241" s="468"/>
      <c r="AE2241" s="468"/>
      <c r="AF2241" s="468"/>
      <c r="AG2241" s="468"/>
      <c r="AH2241" s="468"/>
      <c r="AI2241" s="468"/>
    </row>
    <row r="2242">
      <c r="A2242" s="59">
        <v>2404.0</v>
      </c>
      <c r="B2242" s="440">
        <v>46183.0</v>
      </c>
      <c r="C2242" s="26">
        <v>199.0</v>
      </c>
      <c r="D2242" s="507" t="s">
        <v>45</v>
      </c>
      <c r="E2242" s="28" t="s">
        <v>94</v>
      </c>
      <c r="F2242" s="28" t="s">
        <v>369</v>
      </c>
      <c r="G2242" s="28" t="s">
        <v>369</v>
      </c>
      <c r="H2242" s="28" t="s">
        <v>207</v>
      </c>
      <c r="I2242" s="467" t="s">
        <v>3751</v>
      </c>
      <c r="J2242" s="459" t="s">
        <v>3752</v>
      </c>
      <c r="K2242" s="508">
        <v>46213.0</v>
      </c>
      <c r="L2242" s="28" t="s">
        <v>50</v>
      </c>
      <c r="M2242" s="226"/>
      <c r="N2242" s="33" t="s">
        <v>277</v>
      </c>
      <c r="O2242" s="169" t="s">
        <v>1302</v>
      </c>
      <c r="P2242" s="340"/>
      <c r="Q2242" s="468"/>
      <c r="R2242" s="468"/>
      <c r="S2242" s="468"/>
      <c r="T2242" s="468"/>
      <c r="U2242" s="468"/>
      <c r="V2242" s="468"/>
      <c r="W2242" s="468"/>
      <c r="X2242" s="468"/>
      <c r="Y2242" s="468"/>
      <c r="Z2242" s="468"/>
      <c r="AA2242" s="468"/>
      <c r="AB2242" s="468"/>
      <c r="AC2242" s="468"/>
      <c r="AD2242" s="468"/>
      <c r="AE2242" s="468"/>
      <c r="AF2242" s="468"/>
      <c r="AG2242" s="468"/>
      <c r="AH2242" s="468"/>
      <c r="AI2242" s="468"/>
    </row>
    <row r="2243">
      <c r="A2243" s="23">
        <v>2405.0</v>
      </c>
      <c r="B2243" s="440">
        <v>46183.0</v>
      </c>
      <c r="C2243" s="26">
        <v>199.0</v>
      </c>
      <c r="D2243" s="507" t="s">
        <v>45</v>
      </c>
      <c r="E2243" s="28" t="s">
        <v>94</v>
      </c>
      <c r="F2243" s="28" t="s">
        <v>369</v>
      </c>
      <c r="G2243" s="28" t="s">
        <v>369</v>
      </c>
      <c r="H2243" s="28" t="s">
        <v>43</v>
      </c>
      <c r="I2243" s="467" t="s">
        <v>3753</v>
      </c>
      <c r="J2243" s="449" t="s">
        <v>3754</v>
      </c>
      <c r="K2243" s="508">
        <v>46213.0</v>
      </c>
      <c r="L2243" s="28" t="s">
        <v>50</v>
      </c>
      <c r="M2243" s="226"/>
      <c r="N2243" s="33" t="s">
        <v>277</v>
      </c>
      <c r="O2243" s="169" t="s">
        <v>1302</v>
      </c>
      <c r="P2243" s="340"/>
      <c r="Q2243" s="468"/>
      <c r="R2243" s="468"/>
      <c r="S2243" s="468"/>
      <c r="T2243" s="468"/>
      <c r="U2243" s="468"/>
      <c r="V2243" s="468"/>
      <c r="W2243" s="468"/>
      <c r="X2243" s="468"/>
      <c r="Y2243" s="468"/>
      <c r="Z2243" s="468"/>
      <c r="AA2243" s="468"/>
      <c r="AB2243" s="468"/>
      <c r="AC2243" s="468"/>
      <c r="AD2243" s="468"/>
      <c r="AE2243" s="468"/>
      <c r="AF2243" s="468"/>
      <c r="AG2243" s="468"/>
      <c r="AH2243" s="468"/>
      <c r="AI2243" s="468"/>
    </row>
    <row r="2244">
      <c r="A2244" s="23">
        <v>2406.0</v>
      </c>
      <c r="B2244" s="440">
        <v>46183.0</v>
      </c>
      <c r="C2244" s="26">
        <v>199.0</v>
      </c>
      <c r="D2244" s="507" t="s">
        <v>45</v>
      </c>
      <c r="E2244" s="28" t="s">
        <v>94</v>
      </c>
      <c r="F2244" s="28" t="s">
        <v>369</v>
      </c>
      <c r="G2244" s="28" t="s">
        <v>369</v>
      </c>
      <c r="H2244" s="28" t="s">
        <v>87</v>
      </c>
      <c r="I2244" s="562" t="s">
        <v>3755</v>
      </c>
      <c r="J2244" s="449" t="s">
        <v>3756</v>
      </c>
      <c r="K2244" s="508">
        <v>46213.0</v>
      </c>
      <c r="L2244" s="28" t="s">
        <v>50</v>
      </c>
      <c r="M2244" s="226"/>
      <c r="N2244" s="33" t="s">
        <v>277</v>
      </c>
      <c r="O2244" s="169" t="s">
        <v>1302</v>
      </c>
      <c r="P2244" s="340"/>
      <c r="Q2244" s="468"/>
      <c r="R2244" s="468"/>
      <c r="S2244" s="468"/>
      <c r="T2244" s="468"/>
      <c r="U2244" s="468"/>
      <c r="V2244" s="468"/>
      <c r="W2244" s="468"/>
      <c r="X2244" s="468"/>
      <c r="Y2244" s="468"/>
      <c r="Z2244" s="468"/>
      <c r="AA2244" s="468"/>
      <c r="AB2244" s="468"/>
      <c r="AC2244" s="468"/>
      <c r="AD2244" s="468"/>
      <c r="AE2244" s="468"/>
      <c r="AF2244" s="468"/>
      <c r="AG2244" s="468"/>
      <c r="AH2244" s="468"/>
      <c r="AI2244" s="468"/>
    </row>
    <row r="2245">
      <c r="A2245" s="59">
        <v>2407.0</v>
      </c>
      <c r="B2245" s="440">
        <v>46183.0</v>
      </c>
      <c r="C2245" s="26">
        <v>199.0</v>
      </c>
      <c r="D2245" s="507" t="s">
        <v>45</v>
      </c>
      <c r="E2245" s="28" t="s">
        <v>94</v>
      </c>
      <c r="F2245" s="28" t="s">
        <v>369</v>
      </c>
      <c r="G2245" s="28" t="s">
        <v>369</v>
      </c>
      <c r="H2245" s="28" t="s">
        <v>98</v>
      </c>
      <c r="I2245" s="454" t="s">
        <v>3757</v>
      </c>
      <c r="J2245" s="444" t="s">
        <v>2977</v>
      </c>
      <c r="K2245" s="508">
        <v>46213.0</v>
      </c>
      <c r="L2245" s="28" t="s">
        <v>50</v>
      </c>
      <c r="M2245" s="226"/>
      <c r="N2245" s="33" t="s">
        <v>277</v>
      </c>
      <c r="O2245" s="169" t="s">
        <v>1302</v>
      </c>
      <c r="P2245" s="340"/>
      <c r="Q2245" s="468"/>
      <c r="R2245" s="468"/>
      <c r="S2245" s="468"/>
      <c r="T2245" s="468"/>
      <c r="U2245" s="468"/>
      <c r="V2245" s="468"/>
      <c r="W2245" s="468"/>
      <c r="X2245" s="468"/>
      <c r="Y2245" s="468"/>
      <c r="Z2245" s="468"/>
      <c r="AA2245" s="468"/>
      <c r="AB2245" s="468"/>
      <c r="AC2245" s="468"/>
      <c r="AD2245" s="468"/>
      <c r="AE2245" s="468"/>
      <c r="AF2245" s="468"/>
      <c r="AG2245" s="468"/>
      <c r="AH2245" s="468"/>
      <c r="AI2245" s="468"/>
    </row>
    <row r="2246">
      <c r="A2246" s="23">
        <v>2408.0</v>
      </c>
      <c r="B2246" s="440">
        <v>46183.0</v>
      </c>
      <c r="C2246" s="26">
        <v>199.0</v>
      </c>
      <c r="D2246" s="507" t="s">
        <v>45</v>
      </c>
      <c r="E2246" s="28" t="s">
        <v>94</v>
      </c>
      <c r="F2246" s="28" t="s">
        <v>369</v>
      </c>
      <c r="G2246" s="28" t="s">
        <v>369</v>
      </c>
      <c r="H2246" s="28" t="s">
        <v>87</v>
      </c>
      <c r="I2246" s="454" t="s">
        <v>3758</v>
      </c>
      <c r="J2246" s="449" t="s">
        <v>3759</v>
      </c>
      <c r="K2246" s="508">
        <v>46213.0</v>
      </c>
      <c r="L2246" s="28" t="s">
        <v>50</v>
      </c>
      <c r="M2246" s="226"/>
      <c r="N2246" s="33" t="s">
        <v>277</v>
      </c>
      <c r="O2246" s="169" t="s">
        <v>1302</v>
      </c>
      <c r="P2246" s="340"/>
      <c r="Q2246" s="468"/>
      <c r="R2246" s="468"/>
      <c r="S2246" s="468"/>
      <c r="T2246" s="468"/>
      <c r="U2246" s="468"/>
      <c r="V2246" s="468"/>
      <c r="W2246" s="468"/>
      <c r="X2246" s="468"/>
      <c r="Y2246" s="468"/>
      <c r="Z2246" s="468"/>
      <c r="AA2246" s="468"/>
      <c r="AB2246" s="468"/>
      <c r="AC2246" s="468"/>
      <c r="AD2246" s="468"/>
      <c r="AE2246" s="468"/>
      <c r="AF2246" s="468"/>
      <c r="AG2246" s="468"/>
      <c r="AH2246" s="468"/>
      <c r="AI2246" s="468"/>
    </row>
    <row r="2247">
      <c r="A2247" s="23">
        <v>2409.0</v>
      </c>
      <c r="B2247" s="440">
        <v>46183.0</v>
      </c>
      <c r="C2247" s="26">
        <v>199.0</v>
      </c>
      <c r="D2247" s="507" t="s">
        <v>45</v>
      </c>
      <c r="E2247" s="28" t="s">
        <v>94</v>
      </c>
      <c r="F2247" s="28" t="s">
        <v>369</v>
      </c>
      <c r="G2247" s="28" t="s">
        <v>369</v>
      </c>
      <c r="H2247" s="28" t="s">
        <v>87</v>
      </c>
      <c r="I2247" s="454" t="s">
        <v>3760</v>
      </c>
      <c r="J2247" s="444" t="s">
        <v>2505</v>
      </c>
      <c r="K2247" s="508">
        <v>46213.0</v>
      </c>
      <c r="L2247" s="28" t="s">
        <v>50</v>
      </c>
      <c r="M2247" s="226"/>
      <c r="N2247" s="33" t="s">
        <v>277</v>
      </c>
      <c r="O2247" s="169" t="s">
        <v>1302</v>
      </c>
      <c r="P2247" s="340"/>
      <c r="Q2247" s="468"/>
      <c r="R2247" s="468"/>
      <c r="S2247" s="468"/>
      <c r="T2247" s="468"/>
      <c r="U2247" s="468"/>
      <c r="V2247" s="468"/>
      <c r="W2247" s="468"/>
      <c r="X2247" s="468"/>
      <c r="Y2247" s="468"/>
      <c r="Z2247" s="468"/>
      <c r="AA2247" s="468"/>
      <c r="AB2247" s="468"/>
      <c r="AC2247" s="468"/>
      <c r="AD2247" s="468"/>
      <c r="AE2247" s="468"/>
      <c r="AF2247" s="468"/>
      <c r="AG2247" s="468"/>
      <c r="AH2247" s="468"/>
      <c r="AI2247" s="468"/>
    </row>
    <row r="2248">
      <c r="A2248" s="59">
        <v>2410.0</v>
      </c>
      <c r="B2248" s="440">
        <v>46183.0</v>
      </c>
      <c r="C2248" s="26">
        <v>199.0</v>
      </c>
      <c r="D2248" s="507" t="s">
        <v>45</v>
      </c>
      <c r="E2248" s="28" t="s">
        <v>94</v>
      </c>
      <c r="F2248" s="28" t="s">
        <v>369</v>
      </c>
      <c r="G2248" s="28" t="s">
        <v>369</v>
      </c>
      <c r="H2248" s="28" t="s">
        <v>98</v>
      </c>
      <c r="I2248" s="562" t="s">
        <v>3761</v>
      </c>
      <c r="J2248" s="444" t="s">
        <v>2980</v>
      </c>
      <c r="K2248" s="508">
        <v>46213.0</v>
      </c>
      <c r="L2248" s="28" t="s">
        <v>50</v>
      </c>
      <c r="M2248" s="226"/>
      <c r="N2248" s="33" t="s">
        <v>277</v>
      </c>
      <c r="O2248" s="169" t="s">
        <v>1302</v>
      </c>
      <c r="P2248" s="340"/>
      <c r="Q2248" s="468"/>
      <c r="R2248" s="468"/>
      <c r="S2248" s="468"/>
      <c r="T2248" s="468"/>
      <c r="U2248" s="468"/>
      <c r="V2248" s="468"/>
      <c r="W2248" s="468"/>
      <c r="X2248" s="468"/>
      <c r="Y2248" s="468"/>
      <c r="Z2248" s="468"/>
      <c r="AA2248" s="468"/>
      <c r="AB2248" s="468"/>
      <c r="AC2248" s="468"/>
      <c r="AD2248" s="468"/>
      <c r="AE2248" s="468"/>
      <c r="AF2248" s="468"/>
      <c r="AG2248" s="468"/>
      <c r="AH2248" s="468"/>
      <c r="AI2248" s="468"/>
    </row>
    <row r="2249">
      <c r="A2249" s="23">
        <v>2411.0</v>
      </c>
      <c r="B2249" s="440">
        <v>46183.0</v>
      </c>
      <c r="C2249" s="26">
        <v>199.0</v>
      </c>
      <c r="D2249" s="507" t="s">
        <v>45</v>
      </c>
      <c r="E2249" s="28" t="s">
        <v>94</v>
      </c>
      <c r="F2249" s="28" t="s">
        <v>369</v>
      </c>
      <c r="G2249" s="28" t="s">
        <v>369</v>
      </c>
      <c r="H2249" s="28" t="s">
        <v>98</v>
      </c>
      <c r="I2249" s="562" t="s">
        <v>3762</v>
      </c>
      <c r="J2249" s="449" t="s">
        <v>492</v>
      </c>
      <c r="K2249" s="508">
        <v>46213.0</v>
      </c>
      <c r="L2249" s="28" t="s">
        <v>50</v>
      </c>
      <c r="M2249" s="226"/>
      <c r="N2249" s="33" t="s">
        <v>277</v>
      </c>
      <c r="O2249" s="169" t="s">
        <v>1302</v>
      </c>
      <c r="P2249" s="340"/>
      <c r="Q2249" s="468"/>
      <c r="R2249" s="468"/>
      <c r="S2249" s="468"/>
      <c r="T2249" s="468"/>
      <c r="U2249" s="468"/>
      <c r="V2249" s="468"/>
      <c r="W2249" s="468"/>
      <c r="X2249" s="468"/>
      <c r="Y2249" s="468"/>
      <c r="Z2249" s="468"/>
      <c r="AA2249" s="468"/>
      <c r="AB2249" s="468"/>
      <c r="AC2249" s="468"/>
      <c r="AD2249" s="468"/>
      <c r="AE2249" s="468"/>
      <c r="AF2249" s="468"/>
      <c r="AG2249" s="468"/>
      <c r="AH2249" s="468"/>
      <c r="AI2249" s="468"/>
    </row>
    <row r="2250">
      <c r="A2250" s="23">
        <v>2412.0</v>
      </c>
      <c r="B2250" s="440">
        <v>46183.0</v>
      </c>
      <c r="C2250" s="26">
        <v>199.0</v>
      </c>
      <c r="D2250" s="507" t="s">
        <v>45</v>
      </c>
      <c r="E2250" s="28" t="s">
        <v>94</v>
      </c>
      <c r="F2250" s="28" t="s">
        <v>369</v>
      </c>
      <c r="G2250" s="28" t="s">
        <v>369</v>
      </c>
      <c r="H2250" s="28" t="s">
        <v>87</v>
      </c>
      <c r="I2250" s="563" t="s">
        <v>3763</v>
      </c>
      <c r="J2250" s="449" t="s">
        <v>3759</v>
      </c>
      <c r="K2250" s="508">
        <v>46213.0</v>
      </c>
      <c r="L2250" s="28" t="s">
        <v>50</v>
      </c>
      <c r="M2250" s="226"/>
      <c r="N2250" s="33" t="s">
        <v>277</v>
      </c>
      <c r="O2250" s="169" t="s">
        <v>1302</v>
      </c>
      <c r="P2250" s="340"/>
      <c r="Q2250" s="468"/>
      <c r="R2250" s="468"/>
      <c r="S2250" s="468"/>
      <c r="T2250" s="468"/>
      <c r="U2250" s="468"/>
      <c r="V2250" s="468"/>
      <c r="W2250" s="468"/>
      <c r="X2250" s="468"/>
      <c r="Y2250" s="468"/>
      <c r="Z2250" s="468"/>
      <c r="AA2250" s="468"/>
      <c r="AB2250" s="468"/>
      <c r="AC2250" s="468"/>
      <c r="AD2250" s="468"/>
      <c r="AE2250" s="468"/>
      <c r="AF2250" s="468"/>
      <c r="AG2250" s="468"/>
      <c r="AH2250" s="468"/>
      <c r="AI2250" s="468"/>
    </row>
    <row r="2251">
      <c r="A2251" s="59">
        <v>2413.0</v>
      </c>
      <c r="B2251" s="440">
        <v>46183.0</v>
      </c>
      <c r="C2251" s="26">
        <v>199.0</v>
      </c>
      <c r="D2251" s="507" t="s">
        <v>45</v>
      </c>
      <c r="E2251" s="28" t="s">
        <v>94</v>
      </c>
      <c r="F2251" s="28" t="s">
        <v>369</v>
      </c>
      <c r="G2251" s="28" t="s">
        <v>369</v>
      </c>
      <c r="H2251" s="28" t="s">
        <v>87</v>
      </c>
      <c r="I2251" s="454" t="s">
        <v>3764</v>
      </c>
      <c r="J2251" s="459" t="s">
        <v>2200</v>
      </c>
      <c r="K2251" s="508">
        <v>46213.0</v>
      </c>
      <c r="L2251" s="28" t="s">
        <v>50</v>
      </c>
      <c r="M2251" s="226"/>
      <c r="N2251" s="33" t="s">
        <v>277</v>
      </c>
      <c r="O2251" s="169" t="s">
        <v>1302</v>
      </c>
      <c r="P2251" s="340"/>
      <c r="Q2251" s="468"/>
      <c r="R2251" s="468"/>
      <c r="S2251" s="468"/>
      <c r="T2251" s="468"/>
      <c r="U2251" s="468"/>
      <c r="V2251" s="468"/>
      <c r="W2251" s="468"/>
      <c r="X2251" s="468"/>
      <c r="Y2251" s="468"/>
      <c r="Z2251" s="468"/>
      <c r="AA2251" s="468"/>
      <c r="AB2251" s="468"/>
      <c r="AC2251" s="468"/>
      <c r="AD2251" s="468"/>
      <c r="AE2251" s="468"/>
      <c r="AF2251" s="468"/>
      <c r="AG2251" s="468"/>
      <c r="AH2251" s="468"/>
      <c r="AI2251" s="468"/>
    </row>
    <row r="2252">
      <c r="A2252" s="23">
        <v>2414.0</v>
      </c>
      <c r="B2252" s="440">
        <v>46183.0</v>
      </c>
      <c r="C2252" s="26">
        <v>199.0</v>
      </c>
      <c r="D2252" s="507" t="s">
        <v>45</v>
      </c>
      <c r="E2252" s="28" t="s">
        <v>94</v>
      </c>
      <c r="F2252" s="28" t="s">
        <v>369</v>
      </c>
      <c r="G2252" s="28" t="s">
        <v>369</v>
      </c>
      <c r="H2252" s="28" t="s">
        <v>81</v>
      </c>
      <c r="I2252" s="454" t="s">
        <v>3765</v>
      </c>
      <c r="J2252" s="444" t="s">
        <v>299</v>
      </c>
      <c r="K2252" s="508">
        <v>46213.0</v>
      </c>
      <c r="L2252" s="28" t="s">
        <v>50</v>
      </c>
      <c r="M2252" s="226"/>
      <c r="N2252" s="33" t="s">
        <v>277</v>
      </c>
      <c r="O2252" s="169" t="s">
        <v>1302</v>
      </c>
      <c r="P2252" s="340"/>
      <c r="Q2252" s="468"/>
      <c r="R2252" s="468"/>
      <c r="S2252" s="468"/>
      <c r="T2252" s="468"/>
      <c r="U2252" s="468"/>
      <c r="V2252" s="468"/>
      <c r="W2252" s="468"/>
      <c r="X2252" s="468"/>
      <c r="Y2252" s="468"/>
      <c r="Z2252" s="468"/>
      <c r="AA2252" s="468"/>
      <c r="AB2252" s="468"/>
      <c r="AC2252" s="468"/>
      <c r="AD2252" s="468"/>
      <c r="AE2252" s="468"/>
      <c r="AF2252" s="468"/>
      <c r="AG2252" s="468"/>
      <c r="AH2252" s="468"/>
      <c r="AI2252" s="468"/>
    </row>
    <row r="2253">
      <c r="A2253" s="23">
        <v>2415.0</v>
      </c>
      <c r="B2253" s="440">
        <v>46183.0</v>
      </c>
      <c r="C2253" s="26">
        <v>199.0</v>
      </c>
      <c r="D2253" s="507" t="s">
        <v>45</v>
      </c>
      <c r="E2253" s="28" t="s">
        <v>94</v>
      </c>
      <c r="F2253" s="28" t="s">
        <v>369</v>
      </c>
      <c r="G2253" s="28" t="s">
        <v>369</v>
      </c>
      <c r="H2253" s="28" t="s">
        <v>87</v>
      </c>
      <c r="I2253" s="454" t="s">
        <v>3766</v>
      </c>
      <c r="J2253" s="449" t="s">
        <v>3756</v>
      </c>
      <c r="K2253" s="508">
        <v>46213.0</v>
      </c>
      <c r="L2253" s="28" t="s">
        <v>50</v>
      </c>
      <c r="M2253" s="226"/>
      <c r="N2253" s="33" t="s">
        <v>277</v>
      </c>
      <c r="O2253" s="169" t="s">
        <v>1302</v>
      </c>
      <c r="P2253" s="340"/>
      <c r="Q2253" s="468"/>
      <c r="R2253" s="468"/>
      <c r="S2253" s="468"/>
      <c r="T2253" s="468"/>
      <c r="U2253" s="468"/>
      <c r="V2253" s="468"/>
      <c r="W2253" s="468"/>
      <c r="X2253" s="468"/>
      <c r="Y2253" s="468"/>
      <c r="Z2253" s="468"/>
      <c r="AA2253" s="468"/>
      <c r="AB2253" s="468"/>
      <c r="AC2253" s="468"/>
      <c r="AD2253" s="468"/>
      <c r="AE2253" s="468"/>
      <c r="AF2253" s="468"/>
      <c r="AG2253" s="468"/>
      <c r="AH2253" s="468"/>
      <c r="AI2253" s="468"/>
    </row>
    <row r="2254">
      <c r="A2254" s="59">
        <v>2416.0</v>
      </c>
      <c r="B2254" s="440">
        <v>46183.0</v>
      </c>
      <c r="C2254" s="26">
        <v>199.0</v>
      </c>
      <c r="D2254" s="507" t="s">
        <v>45</v>
      </c>
      <c r="E2254" s="28" t="s">
        <v>94</v>
      </c>
      <c r="F2254" s="28" t="s">
        <v>369</v>
      </c>
      <c r="G2254" s="28" t="s">
        <v>369</v>
      </c>
      <c r="H2254" s="28" t="s">
        <v>81</v>
      </c>
      <c r="I2254" s="454" t="s">
        <v>3767</v>
      </c>
      <c r="J2254" s="449" t="s">
        <v>2031</v>
      </c>
      <c r="K2254" s="508">
        <v>46213.0</v>
      </c>
      <c r="L2254" s="28" t="s">
        <v>50</v>
      </c>
      <c r="M2254" s="226"/>
      <c r="N2254" s="33" t="s">
        <v>277</v>
      </c>
      <c r="O2254" s="169" t="s">
        <v>1302</v>
      </c>
      <c r="P2254" s="340"/>
      <c r="Q2254" s="468"/>
      <c r="R2254" s="468"/>
      <c r="S2254" s="468"/>
      <c r="T2254" s="468"/>
      <c r="U2254" s="468"/>
      <c r="V2254" s="468"/>
      <c r="W2254" s="468"/>
      <c r="X2254" s="468"/>
      <c r="Y2254" s="468"/>
      <c r="Z2254" s="468"/>
      <c r="AA2254" s="468"/>
      <c r="AB2254" s="468"/>
      <c r="AC2254" s="468"/>
      <c r="AD2254" s="468"/>
      <c r="AE2254" s="468"/>
      <c r="AF2254" s="468"/>
      <c r="AG2254" s="468"/>
      <c r="AH2254" s="468"/>
      <c r="AI2254" s="468"/>
    </row>
    <row r="2255">
      <c r="A2255" s="23">
        <v>2211.0</v>
      </c>
      <c r="B2255" s="440">
        <v>46184.0</v>
      </c>
      <c r="C2255" s="26">
        <v>200.0</v>
      </c>
      <c r="D2255" s="507" t="s">
        <v>39</v>
      </c>
      <c r="E2255" s="28" t="s">
        <v>94</v>
      </c>
      <c r="F2255" s="28" t="s">
        <v>369</v>
      </c>
      <c r="G2255" s="28" t="s">
        <v>369</v>
      </c>
      <c r="H2255" s="28" t="s">
        <v>194</v>
      </c>
      <c r="I2255" s="525" t="s">
        <v>3768</v>
      </c>
      <c r="J2255" s="531" t="s">
        <v>1046</v>
      </c>
      <c r="K2255" s="564" t="s">
        <v>3769</v>
      </c>
      <c r="L2255" s="28" t="s">
        <v>50</v>
      </c>
      <c r="M2255" s="226"/>
      <c r="N2255" s="33" t="s">
        <v>284</v>
      </c>
      <c r="O2255" s="36" t="s">
        <v>3770</v>
      </c>
      <c r="P2255" s="340"/>
      <c r="Q2255" s="468"/>
      <c r="R2255" s="468"/>
      <c r="S2255" s="468"/>
      <c r="T2255" s="468"/>
      <c r="U2255" s="468"/>
      <c r="V2255" s="468"/>
      <c r="W2255" s="468"/>
      <c r="X2255" s="468"/>
      <c r="Y2255" s="468"/>
      <c r="Z2255" s="468"/>
      <c r="AA2255" s="468"/>
      <c r="AB2255" s="468"/>
      <c r="AC2255" s="468"/>
      <c r="AD2255" s="468"/>
      <c r="AE2255" s="468"/>
      <c r="AF2255" s="468"/>
      <c r="AG2255" s="468"/>
      <c r="AH2255" s="468"/>
      <c r="AI2255" s="468"/>
    </row>
    <row r="2256">
      <c r="A2256" s="59">
        <v>2212.0</v>
      </c>
      <c r="B2256" s="440">
        <v>46184.0</v>
      </c>
      <c r="C2256" s="26">
        <v>200.0</v>
      </c>
      <c r="D2256" s="507" t="s">
        <v>39</v>
      </c>
      <c r="E2256" s="28" t="s">
        <v>94</v>
      </c>
      <c r="F2256" s="28" t="s">
        <v>369</v>
      </c>
      <c r="G2256" s="28" t="s">
        <v>369</v>
      </c>
      <c r="H2256" s="28" t="s">
        <v>98</v>
      </c>
      <c r="I2256" s="525" t="s">
        <v>3771</v>
      </c>
      <c r="J2256" s="531" t="s">
        <v>3772</v>
      </c>
      <c r="K2256" s="564" t="s">
        <v>3769</v>
      </c>
      <c r="L2256" s="28" t="s">
        <v>50</v>
      </c>
      <c r="M2256" s="226"/>
      <c r="N2256" s="33" t="s">
        <v>284</v>
      </c>
      <c r="O2256" s="36" t="s">
        <v>3770</v>
      </c>
      <c r="P2256" s="340"/>
      <c r="Q2256" s="468"/>
      <c r="R2256" s="468"/>
      <c r="S2256" s="468"/>
      <c r="T2256" s="468"/>
      <c r="U2256" s="468"/>
      <c r="V2256" s="468"/>
      <c r="W2256" s="468"/>
      <c r="X2256" s="468"/>
      <c r="Y2256" s="468"/>
      <c r="Z2256" s="468"/>
      <c r="AA2256" s="468"/>
      <c r="AB2256" s="468"/>
      <c r="AC2256" s="468"/>
      <c r="AD2256" s="468"/>
      <c r="AE2256" s="468"/>
      <c r="AF2256" s="468"/>
      <c r="AG2256" s="468"/>
      <c r="AH2256" s="468"/>
      <c r="AI2256" s="468"/>
    </row>
    <row r="2257">
      <c r="A2257" s="23">
        <v>2213.0</v>
      </c>
      <c r="B2257" s="440">
        <v>46184.0</v>
      </c>
      <c r="C2257" s="26">
        <v>201.0</v>
      </c>
      <c r="D2257" s="507" t="s">
        <v>129</v>
      </c>
      <c r="E2257" s="28" t="s">
        <v>94</v>
      </c>
      <c r="F2257" s="28" t="s">
        <v>369</v>
      </c>
      <c r="G2257" s="28" t="s">
        <v>369</v>
      </c>
      <c r="H2257" s="28" t="s">
        <v>98</v>
      </c>
      <c r="I2257" s="525" t="s">
        <v>3773</v>
      </c>
      <c r="J2257" s="531" t="s">
        <v>1035</v>
      </c>
      <c r="K2257" s="564" t="s">
        <v>3769</v>
      </c>
      <c r="L2257" s="28" t="s">
        <v>50</v>
      </c>
      <c r="M2257" s="226"/>
      <c r="N2257" s="33" t="s">
        <v>284</v>
      </c>
      <c r="O2257" s="36" t="s">
        <v>2936</v>
      </c>
      <c r="P2257" s="340"/>
      <c r="Q2257" s="468"/>
      <c r="R2257" s="468"/>
      <c r="S2257" s="468"/>
      <c r="T2257" s="468"/>
      <c r="U2257" s="468"/>
      <c r="V2257" s="468"/>
      <c r="W2257" s="468"/>
      <c r="X2257" s="468"/>
      <c r="Y2257" s="468"/>
      <c r="Z2257" s="468"/>
      <c r="AA2257" s="468"/>
      <c r="AB2257" s="468"/>
      <c r="AC2257" s="468"/>
      <c r="AD2257" s="468"/>
      <c r="AE2257" s="468"/>
      <c r="AF2257" s="468"/>
      <c r="AG2257" s="468"/>
      <c r="AH2257" s="468"/>
      <c r="AI2257" s="468"/>
    </row>
    <row r="2258">
      <c r="A2258" s="23">
        <v>2214.0</v>
      </c>
      <c r="B2258" s="440">
        <v>46184.0</v>
      </c>
      <c r="C2258" s="26">
        <v>201.0</v>
      </c>
      <c r="D2258" s="507" t="s">
        <v>129</v>
      </c>
      <c r="E2258" s="28" t="s">
        <v>94</v>
      </c>
      <c r="F2258" s="28" t="s">
        <v>369</v>
      </c>
      <c r="G2258" s="28" t="s">
        <v>369</v>
      </c>
      <c r="H2258" s="28" t="s">
        <v>98</v>
      </c>
      <c r="I2258" s="525" t="s">
        <v>3774</v>
      </c>
      <c r="J2258" s="530" t="s">
        <v>1646</v>
      </c>
      <c r="K2258" s="564" t="s">
        <v>3769</v>
      </c>
      <c r="L2258" s="28" t="s">
        <v>50</v>
      </c>
      <c r="M2258" s="226"/>
      <c r="N2258" s="33" t="s">
        <v>284</v>
      </c>
      <c r="O2258" s="36" t="s">
        <v>2936</v>
      </c>
      <c r="P2258" s="340"/>
      <c r="Q2258" s="468"/>
      <c r="R2258" s="468"/>
      <c r="S2258" s="468"/>
      <c r="T2258" s="468"/>
      <c r="U2258" s="468"/>
      <c r="V2258" s="468"/>
      <c r="W2258" s="468"/>
      <c r="X2258" s="468"/>
      <c r="Y2258" s="468"/>
      <c r="Z2258" s="468"/>
      <c r="AA2258" s="468"/>
      <c r="AB2258" s="468"/>
      <c r="AC2258" s="468"/>
      <c r="AD2258" s="468"/>
      <c r="AE2258" s="468"/>
      <c r="AF2258" s="468"/>
      <c r="AG2258" s="468"/>
      <c r="AH2258" s="468"/>
      <c r="AI2258" s="468"/>
    </row>
    <row r="2259">
      <c r="A2259" s="59">
        <v>2215.0</v>
      </c>
      <c r="B2259" s="440">
        <v>46184.0</v>
      </c>
      <c r="C2259" s="26">
        <v>201.0</v>
      </c>
      <c r="D2259" s="507" t="s">
        <v>129</v>
      </c>
      <c r="E2259" s="28" t="s">
        <v>94</v>
      </c>
      <c r="F2259" s="28" t="s">
        <v>369</v>
      </c>
      <c r="G2259" s="28" t="s">
        <v>369</v>
      </c>
      <c r="H2259" s="28" t="s">
        <v>194</v>
      </c>
      <c r="I2259" s="525" t="s">
        <v>3775</v>
      </c>
      <c r="J2259" s="549" t="s">
        <v>1046</v>
      </c>
      <c r="K2259" s="564" t="s">
        <v>3769</v>
      </c>
      <c r="L2259" s="28" t="s">
        <v>50</v>
      </c>
      <c r="M2259" s="226"/>
      <c r="N2259" s="33" t="s">
        <v>284</v>
      </c>
      <c r="O2259" s="36" t="s">
        <v>2936</v>
      </c>
      <c r="P2259" s="340"/>
      <c r="Q2259" s="468"/>
      <c r="R2259" s="468"/>
      <c r="S2259" s="468"/>
      <c r="T2259" s="468"/>
      <c r="U2259" s="468"/>
      <c r="V2259" s="468"/>
      <c r="W2259" s="468"/>
      <c r="X2259" s="468"/>
      <c r="Y2259" s="468"/>
      <c r="Z2259" s="468"/>
      <c r="AA2259" s="468"/>
      <c r="AB2259" s="468"/>
      <c r="AC2259" s="468"/>
      <c r="AD2259" s="468"/>
      <c r="AE2259" s="468"/>
      <c r="AF2259" s="468"/>
      <c r="AG2259" s="468"/>
      <c r="AH2259" s="468"/>
      <c r="AI2259" s="468"/>
    </row>
    <row r="2260">
      <c r="A2260" s="23">
        <v>2216.0</v>
      </c>
      <c r="B2260" s="440">
        <v>46184.0</v>
      </c>
      <c r="C2260" s="26">
        <v>201.0</v>
      </c>
      <c r="D2260" s="507" t="s">
        <v>129</v>
      </c>
      <c r="E2260" s="28" t="s">
        <v>94</v>
      </c>
      <c r="F2260" s="28" t="s">
        <v>369</v>
      </c>
      <c r="G2260" s="28" t="s">
        <v>3089</v>
      </c>
      <c r="H2260" s="28" t="s">
        <v>87</v>
      </c>
      <c r="I2260" s="525" t="s">
        <v>3776</v>
      </c>
      <c r="J2260" s="530" t="s">
        <v>3777</v>
      </c>
      <c r="K2260" s="564" t="s">
        <v>3769</v>
      </c>
      <c r="L2260" s="28" t="s">
        <v>50</v>
      </c>
      <c r="M2260" s="226"/>
      <c r="N2260" s="33" t="s">
        <v>284</v>
      </c>
      <c r="O2260" s="36" t="s">
        <v>2936</v>
      </c>
      <c r="P2260" s="340"/>
      <c r="Q2260" s="468"/>
      <c r="R2260" s="468"/>
      <c r="S2260" s="468"/>
      <c r="T2260" s="468"/>
      <c r="U2260" s="468"/>
      <c r="V2260" s="468"/>
      <c r="W2260" s="468"/>
      <c r="X2260" s="468"/>
      <c r="Y2260" s="468"/>
      <c r="Z2260" s="468"/>
      <c r="AA2260" s="468"/>
      <c r="AB2260" s="468"/>
      <c r="AC2260" s="468"/>
      <c r="AD2260" s="468"/>
      <c r="AE2260" s="468"/>
      <c r="AF2260" s="468"/>
      <c r="AG2260" s="468"/>
      <c r="AH2260" s="468"/>
      <c r="AI2260" s="468"/>
    </row>
    <row r="2261">
      <c r="A2261" s="23">
        <v>2630.0</v>
      </c>
      <c r="B2261" s="440">
        <v>46183.0</v>
      </c>
      <c r="C2261" s="26">
        <v>202.0</v>
      </c>
      <c r="D2261" s="507" t="s">
        <v>39</v>
      </c>
      <c r="E2261" s="28" t="s">
        <v>40</v>
      </c>
      <c r="F2261" s="28" t="s">
        <v>2320</v>
      </c>
      <c r="G2261" s="28" t="s">
        <v>3778</v>
      </c>
      <c r="H2261" s="28" t="s">
        <v>194</v>
      </c>
      <c r="I2261" s="505" t="s">
        <v>3779</v>
      </c>
      <c r="J2261" s="36" t="s">
        <v>3780</v>
      </c>
      <c r="K2261" s="541">
        <v>46244.0</v>
      </c>
      <c r="L2261" s="28" t="s">
        <v>73</v>
      </c>
      <c r="M2261" s="226"/>
      <c r="N2261" s="33" t="s">
        <v>279</v>
      </c>
      <c r="O2261" s="36" t="s">
        <v>875</v>
      </c>
      <c r="P2261" s="340"/>
      <c r="Q2261" s="468"/>
      <c r="R2261" s="468"/>
      <c r="S2261" s="468"/>
      <c r="T2261" s="468"/>
      <c r="U2261" s="468"/>
      <c r="V2261" s="468"/>
      <c r="W2261" s="468"/>
      <c r="X2261" s="468"/>
      <c r="Y2261" s="468"/>
      <c r="Z2261" s="468"/>
      <c r="AA2261" s="468"/>
      <c r="AB2261" s="468"/>
      <c r="AC2261" s="468"/>
      <c r="AD2261" s="468"/>
      <c r="AE2261" s="468"/>
      <c r="AF2261" s="468"/>
      <c r="AG2261" s="468"/>
      <c r="AH2261" s="468"/>
      <c r="AI2261" s="468"/>
    </row>
    <row r="2262">
      <c r="A2262" s="59">
        <v>2200.0</v>
      </c>
      <c r="B2262" s="225">
        <v>46188.0</v>
      </c>
      <c r="C2262" s="26">
        <v>204.0</v>
      </c>
      <c r="D2262" s="507" t="s">
        <v>45</v>
      </c>
      <c r="E2262" s="28" t="s">
        <v>40</v>
      </c>
      <c r="F2262" s="28" t="s">
        <v>386</v>
      </c>
      <c r="G2262" s="28" t="s">
        <v>2527</v>
      </c>
      <c r="H2262" s="28" t="s">
        <v>233</v>
      </c>
      <c r="I2262" s="505" t="s">
        <v>3781</v>
      </c>
      <c r="J2262" s="36" t="s">
        <v>3782</v>
      </c>
      <c r="K2262" s="564" t="s">
        <v>3783</v>
      </c>
      <c r="L2262" s="28" t="s">
        <v>50</v>
      </c>
      <c r="M2262" s="226"/>
      <c r="N2262" s="33" t="s">
        <v>214</v>
      </c>
      <c r="O2262" s="506" t="s">
        <v>3218</v>
      </c>
      <c r="P2262" s="340"/>
      <c r="Q2262" s="468"/>
      <c r="R2262" s="468"/>
      <c r="S2262" s="468"/>
      <c r="T2262" s="468"/>
      <c r="U2262" s="468"/>
      <c r="V2262" s="468"/>
      <c r="W2262" s="468"/>
      <c r="X2262" s="468"/>
      <c r="Y2262" s="468"/>
      <c r="Z2262" s="468"/>
      <c r="AA2262" s="468"/>
      <c r="AB2262" s="468"/>
      <c r="AC2262" s="468"/>
      <c r="AD2262" s="468"/>
      <c r="AE2262" s="468"/>
      <c r="AF2262" s="468"/>
      <c r="AG2262" s="468"/>
      <c r="AH2262" s="468"/>
      <c r="AI2262" s="468"/>
    </row>
    <row r="2263">
      <c r="A2263" s="23">
        <v>2201.0</v>
      </c>
      <c r="B2263" s="225">
        <v>46188.0</v>
      </c>
      <c r="C2263" s="26">
        <v>204.0</v>
      </c>
      <c r="D2263" s="507" t="s">
        <v>45</v>
      </c>
      <c r="E2263" s="28" t="s">
        <v>40</v>
      </c>
      <c r="F2263" s="28" t="s">
        <v>386</v>
      </c>
      <c r="G2263" s="28" t="s">
        <v>2527</v>
      </c>
      <c r="H2263" s="28" t="s">
        <v>43</v>
      </c>
      <c r="I2263" s="505" t="s">
        <v>3784</v>
      </c>
      <c r="J2263" s="36" t="s">
        <v>3785</v>
      </c>
      <c r="K2263" s="564" t="s">
        <v>3783</v>
      </c>
      <c r="L2263" s="28" t="s">
        <v>50</v>
      </c>
      <c r="M2263" s="226"/>
      <c r="N2263" s="33" t="s">
        <v>214</v>
      </c>
      <c r="O2263" s="506" t="s">
        <v>3218</v>
      </c>
      <c r="P2263" s="340"/>
      <c r="Q2263" s="468"/>
      <c r="R2263" s="468"/>
      <c r="S2263" s="468"/>
      <c r="T2263" s="468"/>
      <c r="U2263" s="468"/>
      <c r="V2263" s="468"/>
      <c r="W2263" s="468"/>
      <c r="X2263" s="468"/>
      <c r="Y2263" s="468"/>
      <c r="Z2263" s="468"/>
      <c r="AA2263" s="468"/>
      <c r="AB2263" s="468"/>
      <c r="AC2263" s="468"/>
      <c r="AD2263" s="468"/>
      <c r="AE2263" s="468"/>
      <c r="AF2263" s="468"/>
      <c r="AG2263" s="468"/>
      <c r="AH2263" s="468"/>
      <c r="AI2263" s="468"/>
    </row>
    <row r="2264">
      <c r="A2264" s="23">
        <v>2202.0</v>
      </c>
      <c r="B2264" s="225">
        <v>46188.0</v>
      </c>
      <c r="C2264" s="26">
        <v>204.0</v>
      </c>
      <c r="D2264" s="507" t="s">
        <v>45</v>
      </c>
      <c r="E2264" s="28" t="s">
        <v>40</v>
      </c>
      <c r="F2264" s="28" t="s">
        <v>386</v>
      </c>
      <c r="G2264" s="28" t="s">
        <v>2527</v>
      </c>
      <c r="H2264" s="28" t="s">
        <v>233</v>
      </c>
      <c r="I2264" s="505" t="s">
        <v>3786</v>
      </c>
      <c r="J2264" s="36" t="s">
        <v>908</v>
      </c>
      <c r="K2264" s="564" t="s">
        <v>3783</v>
      </c>
      <c r="L2264" s="28" t="s">
        <v>50</v>
      </c>
      <c r="M2264" s="226"/>
      <c r="N2264" s="33" t="s">
        <v>214</v>
      </c>
      <c r="O2264" s="506" t="s">
        <v>3218</v>
      </c>
      <c r="P2264" s="340"/>
      <c r="Q2264" s="468"/>
      <c r="R2264" s="468"/>
      <c r="S2264" s="468"/>
      <c r="T2264" s="468"/>
      <c r="U2264" s="468"/>
      <c r="V2264" s="468"/>
      <c r="W2264" s="468"/>
      <c r="X2264" s="468"/>
      <c r="Y2264" s="468"/>
      <c r="Z2264" s="468"/>
      <c r="AA2264" s="468"/>
      <c r="AB2264" s="468"/>
      <c r="AC2264" s="468"/>
      <c r="AD2264" s="468"/>
      <c r="AE2264" s="468"/>
      <c r="AF2264" s="468"/>
      <c r="AG2264" s="468"/>
      <c r="AH2264" s="468"/>
      <c r="AI2264" s="468"/>
    </row>
    <row r="2265">
      <c r="A2265" s="59">
        <v>2203.0</v>
      </c>
      <c r="B2265" s="225">
        <v>46188.0</v>
      </c>
      <c r="C2265" s="26">
        <v>204.0</v>
      </c>
      <c r="D2265" s="507" t="s">
        <v>45</v>
      </c>
      <c r="E2265" s="28" t="s">
        <v>40</v>
      </c>
      <c r="F2265" s="28" t="s">
        <v>386</v>
      </c>
      <c r="G2265" s="28" t="s">
        <v>2527</v>
      </c>
      <c r="H2265" s="28" t="s">
        <v>207</v>
      </c>
      <c r="I2265" s="505" t="s">
        <v>3787</v>
      </c>
      <c r="J2265" s="36" t="s">
        <v>231</v>
      </c>
      <c r="K2265" s="564" t="s">
        <v>3788</v>
      </c>
      <c r="L2265" s="28" t="s">
        <v>50</v>
      </c>
      <c r="M2265" s="23" t="s">
        <v>3789</v>
      </c>
      <c r="N2265" s="33" t="s">
        <v>214</v>
      </c>
      <c r="O2265" s="506" t="s">
        <v>3218</v>
      </c>
      <c r="P2265" s="340"/>
      <c r="Q2265" s="468"/>
      <c r="R2265" s="468"/>
      <c r="S2265" s="468"/>
      <c r="T2265" s="468"/>
      <c r="U2265" s="468"/>
      <c r="V2265" s="468"/>
      <c r="W2265" s="468"/>
      <c r="X2265" s="468"/>
      <c r="Y2265" s="468"/>
      <c r="Z2265" s="468"/>
      <c r="AA2265" s="468"/>
      <c r="AB2265" s="468"/>
      <c r="AC2265" s="468"/>
      <c r="AD2265" s="468"/>
      <c r="AE2265" s="468"/>
      <c r="AF2265" s="468"/>
      <c r="AG2265" s="468"/>
      <c r="AH2265" s="468"/>
      <c r="AI2265" s="468"/>
    </row>
    <row r="2266">
      <c r="A2266" s="23">
        <v>2204.0</v>
      </c>
      <c r="B2266" s="225">
        <v>46188.0</v>
      </c>
      <c r="C2266" s="26">
        <v>204.0</v>
      </c>
      <c r="D2266" s="507" t="s">
        <v>45</v>
      </c>
      <c r="E2266" s="28" t="s">
        <v>40</v>
      </c>
      <c r="F2266" s="28" t="s">
        <v>386</v>
      </c>
      <c r="G2266" s="28" t="s">
        <v>2527</v>
      </c>
      <c r="H2266" s="28" t="s">
        <v>194</v>
      </c>
      <c r="I2266" s="505" t="s">
        <v>3790</v>
      </c>
      <c r="J2266" s="36" t="s">
        <v>1900</v>
      </c>
      <c r="K2266" s="564" t="s">
        <v>3783</v>
      </c>
      <c r="L2266" s="28" t="s">
        <v>50</v>
      </c>
      <c r="M2266" s="226"/>
      <c r="N2266" s="33" t="s">
        <v>214</v>
      </c>
      <c r="O2266" s="506" t="s">
        <v>3218</v>
      </c>
      <c r="P2266" s="340"/>
      <c r="Q2266" s="468"/>
      <c r="R2266" s="468"/>
      <c r="S2266" s="468"/>
      <c r="T2266" s="468"/>
      <c r="U2266" s="468"/>
      <c r="V2266" s="468"/>
      <c r="W2266" s="468"/>
      <c r="X2266" s="468"/>
      <c r="Y2266" s="468"/>
      <c r="Z2266" s="468"/>
      <c r="AA2266" s="468"/>
      <c r="AB2266" s="468"/>
      <c r="AC2266" s="468"/>
      <c r="AD2266" s="468"/>
      <c r="AE2266" s="468"/>
      <c r="AF2266" s="468"/>
      <c r="AG2266" s="468"/>
      <c r="AH2266" s="468"/>
      <c r="AI2266" s="468"/>
    </row>
    <row r="2267">
      <c r="A2267" s="23">
        <v>2205.0</v>
      </c>
      <c r="B2267" s="225">
        <v>46188.0</v>
      </c>
      <c r="C2267" s="26">
        <v>204.0</v>
      </c>
      <c r="D2267" s="507" t="s">
        <v>45</v>
      </c>
      <c r="E2267" s="28" t="s">
        <v>40</v>
      </c>
      <c r="F2267" s="28" t="s">
        <v>386</v>
      </c>
      <c r="G2267" s="28" t="s">
        <v>2527</v>
      </c>
      <c r="H2267" s="28" t="s">
        <v>87</v>
      </c>
      <c r="I2267" s="505" t="s">
        <v>2534</v>
      </c>
      <c r="J2267" s="36" t="s">
        <v>1025</v>
      </c>
      <c r="K2267" s="564" t="s">
        <v>3788</v>
      </c>
      <c r="L2267" s="28" t="s">
        <v>50</v>
      </c>
      <c r="M2267" s="23" t="s">
        <v>2027</v>
      </c>
      <c r="N2267" s="33" t="s">
        <v>214</v>
      </c>
      <c r="O2267" s="506" t="s">
        <v>3218</v>
      </c>
      <c r="P2267" s="340"/>
      <c r="Q2267" s="468"/>
      <c r="R2267" s="468"/>
      <c r="S2267" s="468"/>
      <c r="T2267" s="468"/>
      <c r="U2267" s="468"/>
      <c r="V2267" s="468"/>
      <c r="W2267" s="468"/>
      <c r="X2267" s="468"/>
      <c r="Y2267" s="468"/>
      <c r="Z2267" s="468"/>
      <c r="AA2267" s="468"/>
      <c r="AB2267" s="468"/>
      <c r="AC2267" s="468"/>
      <c r="AD2267" s="468"/>
      <c r="AE2267" s="468"/>
      <c r="AF2267" s="468"/>
      <c r="AG2267" s="468"/>
      <c r="AH2267" s="468"/>
      <c r="AI2267" s="468"/>
    </row>
    <row r="2268">
      <c r="A2268" s="59">
        <v>2206.0</v>
      </c>
      <c r="B2268" s="225">
        <v>46188.0</v>
      </c>
      <c r="C2268" s="26">
        <v>204.0</v>
      </c>
      <c r="D2268" s="507" t="s">
        <v>45</v>
      </c>
      <c r="E2268" s="28" t="s">
        <v>40</v>
      </c>
      <c r="F2268" s="28" t="s">
        <v>386</v>
      </c>
      <c r="G2268" s="28" t="s">
        <v>2527</v>
      </c>
      <c r="H2268" s="28" t="s">
        <v>81</v>
      </c>
      <c r="I2268" s="505" t="s">
        <v>3791</v>
      </c>
      <c r="J2268" s="36" t="s">
        <v>3792</v>
      </c>
      <c r="K2268" s="564" t="s">
        <v>3788</v>
      </c>
      <c r="L2268" s="28" t="s">
        <v>50</v>
      </c>
      <c r="M2268" s="23" t="s">
        <v>2027</v>
      </c>
      <c r="N2268" s="33" t="s">
        <v>214</v>
      </c>
      <c r="O2268" s="506" t="s">
        <v>3218</v>
      </c>
      <c r="P2268" s="340"/>
      <c r="Q2268" s="468"/>
      <c r="R2268" s="468"/>
      <c r="S2268" s="468"/>
      <c r="T2268" s="468"/>
      <c r="U2268" s="468"/>
      <c r="V2268" s="468"/>
      <c r="W2268" s="468"/>
      <c r="X2268" s="468"/>
      <c r="Y2268" s="468"/>
      <c r="Z2268" s="468"/>
      <c r="AA2268" s="468"/>
      <c r="AB2268" s="468"/>
      <c r="AC2268" s="468"/>
      <c r="AD2268" s="468"/>
      <c r="AE2268" s="468"/>
      <c r="AF2268" s="468"/>
      <c r="AG2268" s="468"/>
      <c r="AH2268" s="468"/>
      <c r="AI2268" s="468"/>
    </row>
    <row r="2269">
      <c r="A2269" s="23">
        <v>2207.0</v>
      </c>
      <c r="B2269" s="225">
        <v>46188.0</v>
      </c>
      <c r="C2269" s="26">
        <v>204.0</v>
      </c>
      <c r="D2269" s="507" t="s">
        <v>45</v>
      </c>
      <c r="E2269" s="28" t="s">
        <v>40</v>
      </c>
      <c r="F2269" s="28" t="s">
        <v>386</v>
      </c>
      <c r="G2269" s="28" t="s">
        <v>2527</v>
      </c>
      <c r="H2269" s="28" t="s">
        <v>81</v>
      </c>
      <c r="I2269" s="505" t="s">
        <v>3793</v>
      </c>
      <c r="J2269" s="36" t="s">
        <v>3794</v>
      </c>
      <c r="K2269" s="565" t="s">
        <v>3788</v>
      </c>
      <c r="L2269" s="28" t="s">
        <v>50</v>
      </c>
      <c r="M2269" s="23" t="s">
        <v>2027</v>
      </c>
      <c r="N2269" s="33" t="s">
        <v>214</v>
      </c>
      <c r="O2269" s="506" t="s">
        <v>3218</v>
      </c>
      <c r="P2269" s="340"/>
      <c r="Q2269" s="468"/>
      <c r="R2269" s="468"/>
      <c r="S2269" s="468"/>
      <c r="T2269" s="468"/>
      <c r="U2269" s="468"/>
      <c r="V2269" s="468"/>
      <c r="W2269" s="468"/>
      <c r="X2269" s="468"/>
      <c r="Y2269" s="468"/>
      <c r="Z2269" s="468"/>
      <c r="AA2269" s="468"/>
      <c r="AB2269" s="468"/>
      <c r="AC2269" s="468"/>
      <c r="AD2269" s="468"/>
      <c r="AE2269" s="468"/>
      <c r="AF2269" s="468"/>
      <c r="AG2269" s="468"/>
      <c r="AH2269" s="468"/>
      <c r="AI2269" s="468"/>
    </row>
    <row r="2270">
      <c r="A2270" s="23">
        <v>2208.0</v>
      </c>
      <c r="B2270" s="225">
        <v>46188.0</v>
      </c>
      <c r="C2270" s="26">
        <v>204.0</v>
      </c>
      <c r="D2270" s="507" t="s">
        <v>45</v>
      </c>
      <c r="E2270" s="28" t="s">
        <v>40</v>
      </c>
      <c r="F2270" s="28" t="s">
        <v>386</v>
      </c>
      <c r="G2270" s="28" t="s">
        <v>2527</v>
      </c>
      <c r="H2270" s="28" t="s">
        <v>81</v>
      </c>
      <c r="I2270" s="505" t="s">
        <v>3795</v>
      </c>
      <c r="J2270" s="36" t="s">
        <v>2540</v>
      </c>
      <c r="K2270" s="565" t="s">
        <v>3788</v>
      </c>
      <c r="L2270" s="28" t="s">
        <v>50</v>
      </c>
      <c r="M2270" s="23" t="s">
        <v>2027</v>
      </c>
      <c r="N2270" s="33" t="s">
        <v>214</v>
      </c>
      <c r="O2270" s="506" t="s">
        <v>3218</v>
      </c>
      <c r="P2270" s="340"/>
      <c r="Q2270" s="468"/>
      <c r="R2270" s="468"/>
      <c r="S2270" s="468"/>
      <c r="T2270" s="468"/>
      <c r="U2270" s="468"/>
      <c r="V2270" s="468"/>
      <c r="W2270" s="468"/>
      <c r="X2270" s="468"/>
      <c r="Y2270" s="468"/>
      <c r="Z2270" s="468"/>
      <c r="AA2270" s="468"/>
      <c r="AB2270" s="468"/>
      <c r="AC2270" s="468"/>
      <c r="AD2270" s="468"/>
      <c r="AE2270" s="468"/>
      <c r="AF2270" s="468"/>
      <c r="AG2270" s="468"/>
      <c r="AH2270" s="468"/>
      <c r="AI2270" s="468"/>
    </row>
    <row r="2271">
      <c r="A2271" s="59">
        <v>2209.0</v>
      </c>
      <c r="B2271" s="225">
        <v>46188.0</v>
      </c>
      <c r="C2271" s="26">
        <v>204.0</v>
      </c>
      <c r="D2271" s="507" t="s">
        <v>45</v>
      </c>
      <c r="E2271" s="28" t="s">
        <v>40</v>
      </c>
      <c r="F2271" s="28" t="s">
        <v>386</v>
      </c>
      <c r="G2271" s="28" t="s">
        <v>2527</v>
      </c>
      <c r="H2271" s="28" t="s">
        <v>81</v>
      </c>
      <c r="I2271" s="505" t="s">
        <v>2537</v>
      </c>
      <c r="J2271" s="36" t="s">
        <v>2538</v>
      </c>
      <c r="K2271" s="565" t="s">
        <v>3788</v>
      </c>
      <c r="L2271" s="28" t="s">
        <v>50</v>
      </c>
      <c r="M2271" s="23" t="s">
        <v>2027</v>
      </c>
      <c r="N2271" s="33" t="s">
        <v>214</v>
      </c>
      <c r="O2271" s="506" t="s">
        <v>3218</v>
      </c>
      <c r="P2271" s="340"/>
      <c r="Q2271" s="468"/>
      <c r="R2271" s="468"/>
      <c r="S2271" s="468"/>
      <c r="T2271" s="468"/>
      <c r="U2271" s="468"/>
      <c r="V2271" s="468"/>
      <c r="W2271" s="468"/>
      <c r="X2271" s="468"/>
      <c r="Y2271" s="468"/>
      <c r="Z2271" s="468"/>
      <c r="AA2271" s="468"/>
      <c r="AB2271" s="468"/>
      <c r="AC2271" s="468"/>
      <c r="AD2271" s="468"/>
      <c r="AE2271" s="468"/>
      <c r="AF2271" s="468"/>
      <c r="AG2271" s="468"/>
      <c r="AH2271" s="468"/>
      <c r="AI2271" s="468"/>
    </row>
    <row r="2272">
      <c r="A2272" s="23">
        <v>2210.0</v>
      </c>
      <c r="B2272" s="225">
        <v>46188.0</v>
      </c>
      <c r="C2272" s="26">
        <v>204.0</v>
      </c>
      <c r="D2272" s="507" t="s">
        <v>45</v>
      </c>
      <c r="E2272" s="28" t="s">
        <v>40</v>
      </c>
      <c r="F2272" s="28" t="s">
        <v>386</v>
      </c>
      <c r="G2272" s="28" t="s">
        <v>2527</v>
      </c>
      <c r="H2272" s="28" t="s">
        <v>81</v>
      </c>
      <c r="I2272" s="505" t="s">
        <v>3796</v>
      </c>
      <c r="J2272" s="36" t="s">
        <v>2545</v>
      </c>
      <c r="K2272" s="564" t="s">
        <v>3788</v>
      </c>
      <c r="L2272" s="28" t="s">
        <v>50</v>
      </c>
      <c r="M2272" s="23" t="s">
        <v>2027</v>
      </c>
      <c r="N2272" s="33" t="s">
        <v>214</v>
      </c>
      <c r="O2272" s="506" t="s">
        <v>3218</v>
      </c>
      <c r="P2272" s="340"/>
      <c r="Q2272" s="468"/>
      <c r="R2272" s="468"/>
      <c r="S2272" s="468"/>
      <c r="T2272" s="468"/>
      <c r="U2272" s="468"/>
      <c r="V2272" s="468"/>
      <c r="W2272" s="468"/>
      <c r="X2272" s="468"/>
      <c r="Y2272" s="468"/>
      <c r="Z2272" s="468"/>
      <c r="AA2272" s="468"/>
      <c r="AB2272" s="468"/>
      <c r="AC2272" s="468"/>
      <c r="AD2272" s="468"/>
      <c r="AE2272" s="468"/>
      <c r="AF2272" s="468"/>
      <c r="AG2272" s="468"/>
      <c r="AH2272" s="468"/>
      <c r="AI2272" s="468"/>
    </row>
    <row r="2273">
      <c r="A2273" s="23">
        <v>2322.0</v>
      </c>
      <c r="B2273" s="440">
        <v>46188.0</v>
      </c>
      <c r="C2273" s="26">
        <v>205.0</v>
      </c>
      <c r="D2273" s="507" t="s">
        <v>45</v>
      </c>
      <c r="E2273" s="28" t="s">
        <v>40</v>
      </c>
      <c r="F2273" s="28" t="s">
        <v>3797</v>
      </c>
      <c r="G2273" s="28" t="s">
        <v>1446</v>
      </c>
      <c r="H2273" s="28" t="s">
        <v>194</v>
      </c>
      <c r="I2273" s="485" t="s">
        <v>3798</v>
      </c>
      <c r="J2273" s="401" t="s">
        <v>3799</v>
      </c>
      <c r="K2273" s="29" t="s">
        <v>3800</v>
      </c>
      <c r="L2273" s="28" t="s">
        <v>50</v>
      </c>
      <c r="M2273" s="226"/>
      <c r="N2273" s="33" t="s">
        <v>54</v>
      </c>
      <c r="O2273" s="36" t="s">
        <v>1733</v>
      </c>
      <c r="P2273" s="340"/>
      <c r="Q2273" s="468"/>
      <c r="R2273" s="468"/>
      <c r="S2273" s="468"/>
      <c r="T2273" s="468"/>
      <c r="U2273" s="468"/>
      <c r="V2273" s="468"/>
      <c r="W2273" s="468"/>
      <c r="X2273" s="468"/>
      <c r="Y2273" s="468"/>
      <c r="Z2273" s="468"/>
      <c r="AA2273" s="468"/>
      <c r="AB2273" s="468"/>
      <c r="AC2273" s="468"/>
      <c r="AD2273" s="468"/>
      <c r="AE2273" s="468"/>
      <c r="AF2273" s="468"/>
      <c r="AG2273" s="468"/>
      <c r="AH2273" s="468"/>
      <c r="AI2273" s="468"/>
    </row>
    <row r="2274">
      <c r="A2274" s="59">
        <v>2323.0</v>
      </c>
      <c r="B2274" s="440">
        <v>46188.0</v>
      </c>
      <c r="C2274" s="26">
        <v>205.0</v>
      </c>
      <c r="D2274" s="507" t="s">
        <v>45</v>
      </c>
      <c r="E2274" s="28" t="s">
        <v>40</v>
      </c>
      <c r="F2274" s="28" t="s">
        <v>3797</v>
      </c>
      <c r="G2274" s="28" t="s">
        <v>1446</v>
      </c>
      <c r="H2274" s="28" t="s">
        <v>43</v>
      </c>
      <c r="I2274" s="485" t="s">
        <v>3801</v>
      </c>
      <c r="J2274" s="566" t="s">
        <v>1422</v>
      </c>
      <c r="K2274" s="29" t="s">
        <v>3800</v>
      </c>
      <c r="L2274" s="28" t="s">
        <v>50</v>
      </c>
      <c r="M2274" s="226"/>
      <c r="N2274" s="33" t="s">
        <v>54</v>
      </c>
      <c r="O2274" s="36" t="s">
        <v>1733</v>
      </c>
      <c r="P2274" s="340"/>
      <c r="Q2274" s="468"/>
      <c r="R2274" s="468"/>
      <c r="S2274" s="468"/>
      <c r="T2274" s="468"/>
      <c r="U2274" s="468"/>
      <c r="V2274" s="468"/>
      <c r="W2274" s="468"/>
      <c r="X2274" s="468"/>
      <c r="Y2274" s="468"/>
      <c r="Z2274" s="468"/>
      <c r="AA2274" s="468"/>
      <c r="AB2274" s="468"/>
      <c r="AC2274" s="468"/>
      <c r="AD2274" s="468"/>
      <c r="AE2274" s="468"/>
      <c r="AF2274" s="468"/>
      <c r="AG2274" s="468"/>
      <c r="AH2274" s="468"/>
      <c r="AI2274" s="468"/>
    </row>
    <row r="2275">
      <c r="A2275" s="23">
        <v>2324.0</v>
      </c>
      <c r="B2275" s="440">
        <v>46188.0</v>
      </c>
      <c r="C2275" s="26">
        <v>205.0</v>
      </c>
      <c r="D2275" s="507" t="s">
        <v>45</v>
      </c>
      <c r="E2275" s="28" t="s">
        <v>40</v>
      </c>
      <c r="F2275" s="28" t="s">
        <v>3797</v>
      </c>
      <c r="G2275" s="28" t="s">
        <v>1446</v>
      </c>
      <c r="H2275" s="28" t="s">
        <v>43</v>
      </c>
      <c r="I2275" s="485" t="s">
        <v>3802</v>
      </c>
      <c r="J2275" s="401" t="s">
        <v>2390</v>
      </c>
      <c r="K2275" s="29" t="s">
        <v>3800</v>
      </c>
      <c r="L2275" s="28" t="s">
        <v>50</v>
      </c>
      <c r="M2275" s="226"/>
      <c r="N2275" s="33" t="s">
        <v>54</v>
      </c>
      <c r="O2275" s="36" t="s">
        <v>1733</v>
      </c>
      <c r="P2275" s="340"/>
      <c r="Q2275" s="468"/>
      <c r="R2275" s="468"/>
      <c r="S2275" s="468"/>
      <c r="T2275" s="468"/>
      <c r="U2275" s="468"/>
      <c r="V2275" s="468"/>
      <c r="W2275" s="468"/>
      <c r="X2275" s="468"/>
      <c r="Y2275" s="468"/>
      <c r="Z2275" s="468"/>
      <c r="AA2275" s="468"/>
      <c r="AB2275" s="468"/>
      <c r="AC2275" s="468"/>
      <c r="AD2275" s="468"/>
      <c r="AE2275" s="468"/>
      <c r="AF2275" s="468"/>
      <c r="AG2275" s="468"/>
      <c r="AH2275" s="468"/>
      <c r="AI2275" s="468"/>
    </row>
    <row r="2276">
      <c r="A2276" s="23">
        <v>2325.0</v>
      </c>
      <c r="B2276" s="440">
        <v>46188.0</v>
      </c>
      <c r="C2276" s="26">
        <v>205.0</v>
      </c>
      <c r="D2276" s="507" t="s">
        <v>45</v>
      </c>
      <c r="E2276" s="28" t="s">
        <v>40</v>
      </c>
      <c r="F2276" s="28" t="s">
        <v>3797</v>
      </c>
      <c r="G2276" s="28" t="s">
        <v>1446</v>
      </c>
      <c r="H2276" s="28" t="s">
        <v>43</v>
      </c>
      <c r="I2276" s="485" t="s">
        <v>3803</v>
      </c>
      <c r="J2276" s="401" t="s">
        <v>2441</v>
      </c>
      <c r="K2276" s="29" t="s">
        <v>3800</v>
      </c>
      <c r="L2276" s="28" t="s">
        <v>50</v>
      </c>
      <c r="M2276" s="226"/>
      <c r="N2276" s="33" t="s">
        <v>54</v>
      </c>
      <c r="O2276" s="36" t="s">
        <v>1733</v>
      </c>
      <c r="P2276" s="340"/>
      <c r="Q2276" s="468"/>
      <c r="R2276" s="468"/>
      <c r="S2276" s="468"/>
      <c r="T2276" s="468"/>
      <c r="U2276" s="468"/>
      <c r="V2276" s="468"/>
      <c r="W2276" s="468"/>
      <c r="X2276" s="468"/>
      <c r="Y2276" s="468"/>
      <c r="Z2276" s="468"/>
      <c r="AA2276" s="468"/>
      <c r="AB2276" s="468"/>
      <c r="AC2276" s="468"/>
      <c r="AD2276" s="468"/>
      <c r="AE2276" s="468"/>
      <c r="AF2276" s="468"/>
      <c r="AG2276" s="468"/>
      <c r="AH2276" s="468"/>
      <c r="AI2276" s="468"/>
    </row>
    <row r="2277">
      <c r="A2277" s="59">
        <v>2326.0</v>
      </c>
      <c r="B2277" s="440">
        <v>46188.0</v>
      </c>
      <c r="C2277" s="26">
        <v>205.0</v>
      </c>
      <c r="D2277" s="507" t="s">
        <v>45</v>
      </c>
      <c r="E2277" s="28" t="s">
        <v>40</v>
      </c>
      <c r="F2277" s="28" t="s">
        <v>3797</v>
      </c>
      <c r="G2277" s="28" t="s">
        <v>1446</v>
      </c>
      <c r="H2277" s="28" t="s">
        <v>43</v>
      </c>
      <c r="I2277" s="485" t="s">
        <v>3804</v>
      </c>
      <c r="J2277" s="401" t="s">
        <v>3805</v>
      </c>
      <c r="K2277" s="29" t="s">
        <v>3800</v>
      </c>
      <c r="L2277" s="28" t="s">
        <v>50</v>
      </c>
      <c r="M2277" s="226"/>
      <c r="N2277" s="33" t="s">
        <v>54</v>
      </c>
      <c r="O2277" s="36" t="s">
        <v>1733</v>
      </c>
      <c r="P2277" s="340"/>
      <c r="Q2277" s="468"/>
      <c r="R2277" s="468"/>
      <c r="S2277" s="468"/>
      <c r="T2277" s="468"/>
      <c r="U2277" s="468"/>
      <c r="V2277" s="468"/>
      <c r="W2277" s="468"/>
      <c r="X2277" s="468"/>
      <c r="Y2277" s="468"/>
      <c r="Z2277" s="468"/>
      <c r="AA2277" s="468"/>
      <c r="AB2277" s="468"/>
      <c r="AC2277" s="468"/>
      <c r="AD2277" s="468"/>
      <c r="AE2277" s="468"/>
      <c r="AF2277" s="468"/>
      <c r="AG2277" s="468"/>
      <c r="AH2277" s="468"/>
      <c r="AI2277" s="468"/>
    </row>
    <row r="2278">
      <c r="A2278" s="23">
        <v>2327.0</v>
      </c>
      <c r="B2278" s="440">
        <v>46188.0</v>
      </c>
      <c r="C2278" s="26">
        <v>205.0</v>
      </c>
      <c r="D2278" s="507" t="s">
        <v>45</v>
      </c>
      <c r="E2278" s="28" t="s">
        <v>40</v>
      </c>
      <c r="F2278" s="28" t="s">
        <v>3797</v>
      </c>
      <c r="G2278" s="28" t="s">
        <v>1446</v>
      </c>
      <c r="H2278" s="28" t="s">
        <v>43</v>
      </c>
      <c r="I2278" s="485" t="s">
        <v>3806</v>
      </c>
      <c r="J2278" s="401" t="s">
        <v>3807</v>
      </c>
      <c r="K2278" s="29" t="s">
        <v>3800</v>
      </c>
      <c r="L2278" s="28" t="s">
        <v>50</v>
      </c>
      <c r="M2278" s="226"/>
      <c r="N2278" s="33" t="s">
        <v>54</v>
      </c>
      <c r="O2278" s="36" t="s">
        <v>1733</v>
      </c>
      <c r="P2278" s="340"/>
      <c r="Q2278" s="468"/>
      <c r="R2278" s="468"/>
      <c r="S2278" s="468"/>
      <c r="T2278" s="468"/>
      <c r="U2278" s="468"/>
      <c r="V2278" s="468"/>
      <c r="W2278" s="468"/>
      <c r="X2278" s="468"/>
      <c r="Y2278" s="468"/>
      <c r="Z2278" s="468"/>
      <c r="AA2278" s="468"/>
      <c r="AB2278" s="468"/>
      <c r="AC2278" s="468"/>
      <c r="AD2278" s="468"/>
      <c r="AE2278" s="468"/>
      <c r="AF2278" s="468"/>
      <c r="AG2278" s="468"/>
      <c r="AH2278" s="468"/>
      <c r="AI2278" s="468"/>
    </row>
    <row r="2279">
      <c r="A2279" s="23">
        <v>2328.0</v>
      </c>
      <c r="B2279" s="440">
        <v>46188.0</v>
      </c>
      <c r="C2279" s="26">
        <v>205.0</v>
      </c>
      <c r="D2279" s="507" t="s">
        <v>45</v>
      </c>
      <c r="E2279" s="28" t="s">
        <v>40</v>
      </c>
      <c r="F2279" s="28" t="s">
        <v>3797</v>
      </c>
      <c r="G2279" s="28" t="s">
        <v>1446</v>
      </c>
      <c r="H2279" s="28" t="s">
        <v>98</v>
      </c>
      <c r="I2279" s="485" t="s">
        <v>3808</v>
      </c>
      <c r="J2279" s="401" t="s">
        <v>3809</v>
      </c>
      <c r="K2279" s="29" t="s">
        <v>3800</v>
      </c>
      <c r="L2279" s="28" t="s">
        <v>50</v>
      </c>
      <c r="M2279" s="226"/>
      <c r="N2279" s="33" t="s">
        <v>54</v>
      </c>
      <c r="O2279" s="36" t="s">
        <v>1733</v>
      </c>
      <c r="P2279" s="340"/>
      <c r="Q2279" s="468"/>
      <c r="R2279" s="468"/>
      <c r="S2279" s="468"/>
      <c r="T2279" s="468"/>
      <c r="U2279" s="468"/>
      <c r="V2279" s="468"/>
      <c r="W2279" s="468"/>
      <c r="X2279" s="468"/>
      <c r="Y2279" s="468"/>
      <c r="Z2279" s="468"/>
      <c r="AA2279" s="468"/>
      <c r="AB2279" s="468"/>
      <c r="AC2279" s="468"/>
      <c r="AD2279" s="468"/>
      <c r="AE2279" s="468"/>
      <c r="AF2279" s="468"/>
      <c r="AG2279" s="468"/>
      <c r="AH2279" s="468"/>
      <c r="AI2279" s="468"/>
    </row>
    <row r="2280">
      <c r="A2280" s="59">
        <v>2329.0</v>
      </c>
      <c r="B2280" s="440">
        <v>46188.0</v>
      </c>
      <c r="C2280" s="26">
        <v>205.0</v>
      </c>
      <c r="D2280" s="507" t="s">
        <v>45</v>
      </c>
      <c r="E2280" s="28" t="s">
        <v>40</v>
      </c>
      <c r="F2280" s="28" t="s">
        <v>3797</v>
      </c>
      <c r="G2280" s="28" t="s">
        <v>1446</v>
      </c>
      <c r="H2280" s="28" t="s">
        <v>194</v>
      </c>
      <c r="I2280" s="485" t="s">
        <v>1425</v>
      </c>
      <c r="J2280" s="401" t="s">
        <v>1426</v>
      </c>
      <c r="K2280" s="29" t="s">
        <v>3800</v>
      </c>
      <c r="L2280" s="28" t="s">
        <v>50</v>
      </c>
      <c r="M2280" s="226"/>
      <c r="N2280" s="33" t="s">
        <v>54</v>
      </c>
      <c r="O2280" s="36" t="s">
        <v>1733</v>
      </c>
      <c r="P2280" s="340"/>
      <c r="Q2280" s="468"/>
      <c r="R2280" s="468"/>
      <c r="S2280" s="468"/>
      <c r="T2280" s="468"/>
      <c r="U2280" s="468"/>
      <c r="V2280" s="468"/>
      <c r="W2280" s="468"/>
      <c r="X2280" s="468"/>
      <c r="Y2280" s="468"/>
      <c r="Z2280" s="468"/>
      <c r="AA2280" s="468"/>
      <c r="AB2280" s="468"/>
      <c r="AC2280" s="468"/>
      <c r="AD2280" s="468"/>
      <c r="AE2280" s="468"/>
      <c r="AF2280" s="468"/>
      <c r="AG2280" s="468"/>
      <c r="AH2280" s="468"/>
      <c r="AI2280" s="468"/>
    </row>
    <row r="2281">
      <c r="A2281" s="23">
        <v>2330.0</v>
      </c>
      <c r="B2281" s="440">
        <v>46188.0</v>
      </c>
      <c r="C2281" s="26">
        <v>205.0</v>
      </c>
      <c r="D2281" s="507" t="s">
        <v>45</v>
      </c>
      <c r="E2281" s="28" t="s">
        <v>40</v>
      </c>
      <c r="F2281" s="28" t="s">
        <v>3797</v>
      </c>
      <c r="G2281" s="28" t="s">
        <v>1446</v>
      </c>
      <c r="H2281" s="28" t="s">
        <v>43</v>
      </c>
      <c r="I2281" s="485" t="s">
        <v>3810</v>
      </c>
      <c r="J2281" s="401" t="s">
        <v>1927</v>
      </c>
      <c r="K2281" s="29" t="s">
        <v>3800</v>
      </c>
      <c r="L2281" s="28" t="s">
        <v>50</v>
      </c>
      <c r="M2281" s="226"/>
      <c r="N2281" s="33" t="s">
        <v>54</v>
      </c>
      <c r="O2281" s="36" t="s">
        <v>1733</v>
      </c>
      <c r="P2281" s="340"/>
      <c r="Q2281" s="468"/>
      <c r="R2281" s="468"/>
      <c r="S2281" s="468"/>
      <c r="T2281" s="468"/>
      <c r="U2281" s="468"/>
      <c r="V2281" s="468"/>
      <c r="W2281" s="468"/>
      <c r="X2281" s="468"/>
      <c r="Y2281" s="468"/>
      <c r="Z2281" s="468"/>
      <c r="AA2281" s="468"/>
      <c r="AB2281" s="468"/>
      <c r="AC2281" s="468"/>
      <c r="AD2281" s="468"/>
      <c r="AE2281" s="468"/>
      <c r="AF2281" s="468"/>
      <c r="AG2281" s="468"/>
      <c r="AH2281" s="468"/>
      <c r="AI2281" s="468"/>
    </row>
    <row r="2282">
      <c r="A2282" s="23">
        <v>2331.0</v>
      </c>
      <c r="B2282" s="440">
        <v>46188.0</v>
      </c>
      <c r="C2282" s="26">
        <v>205.0</v>
      </c>
      <c r="D2282" s="507" t="s">
        <v>45</v>
      </c>
      <c r="E2282" s="28" t="s">
        <v>40</v>
      </c>
      <c r="F2282" s="28" t="s">
        <v>3797</v>
      </c>
      <c r="G2282" s="28" t="s">
        <v>1446</v>
      </c>
      <c r="H2282" s="28" t="s">
        <v>194</v>
      </c>
      <c r="I2282" s="485" t="s">
        <v>3811</v>
      </c>
      <c r="J2282" s="401" t="s">
        <v>423</v>
      </c>
      <c r="K2282" s="29" t="s">
        <v>3800</v>
      </c>
      <c r="L2282" s="28" t="s">
        <v>50</v>
      </c>
      <c r="M2282" s="226"/>
      <c r="N2282" s="33" t="s">
        <v>54</v>
      </c>
      <c r="O2282" s="36" t="s">
        <v>1733</v>
      </c>
      <c r="P2282" s="340"/>
      <c r="Q2282" s="468"/>
      <c r="R2282" s="468"/>
      <c r="S2282" s="468"/>
      <c r="T2282" s="468"/>
      <c r="U2282" s="468"/>
      <c r="V2282" s="468"/>
      <c r="W2282" s="468"/>
      <c r="X2282" s="468"/>
      <c r="Y2282" s="468"/>
      <c r="Z2282" s="468"/>
      <c r="AA2282" s="468"/>
      <c r="AB2282" s="468"/>
      <c r="AC2282" s="468"/>
      <c r="AD2282" s="468"/>
      <c r="AE2282" s="468"/>
      <c r="AF2282" s="468"/>
      <c r="AG2282" s="468"/>
      <c r="AH2282" s="468"/>
      <c r="AI2282" s="468"/>
    </row>
    <row r="2283">
      <c r="A2283" s="59">
        <v>2332.0</v>
      </c>
      <c r="B2283" s="440">
        <v>46188.0</v>
      </c>
      <c r="C2283" s="26">
        <v>205.0</v>
      </c>
      <c r="D2283" s="507" t="s">
        <v>45</v>
      </c>
      <c r="E2283" s="28" t="s">
        <v>40</v>
      </c>
      <c r="F2283" s="28" t="s">
        <v>3797</v>
      </c>
      <c r="G2283" s="28" t="s">
        <v>1446</v>
      </c>
      <c r="H2283" s="28" t="s">
        <v>194</v>
      </c>
      <c r="I2283" s="485" t="s">
        <v>3812</v>
      </c>
      <c r="J2283" s="401" t="s">
        <v>1650</v>
      </c>
      <c r="K2283" s="29" t="s">
        <v>3800</v>
      </c>
      <c r="L2283" s="28" t="s">
        <v>50</v>
      </c>
      <c r="M2283" s="226"/>
      <c r="N2283" s="33" t="s">
        <v>54</v>
      </c>
      <c r="O2283" s="36" t="s">
        <v>1733</v>
      </c>
      <c r="P2283" s="340"/>
      <c r="Q2283" s="468"/>
      <c r="R2283" s="468"/>
      <c r="S2283" s="468"/>
      <c r="T2283" s="468"/>
      <c r="U2283" s="468"/>
      <c r="V2283" s="468"/>
      <c r="W2283" s="468"/>
      <c r="X2283" s="468"/>
      <c r="Y2283" s="468"/>
      <c r="Z2283" s="468"/>
      <c r="AA2283" s="468"/>
      <c r="AB2283" s="468"/>
      <c r="AC2283" s="468"/>
      <c r="AD2283" s="468"/>
      <c r="AE2283" s="468"/>
      <c r="AF2283" s="468"/>
      <c r="AG2283" s="468"/>
      <c r="AH2283" s="468"/>
      <c r="AI2283" s="468"/>
    </row>
    <row r="2284">
      <c r="A2284" s="23">
        <v>2333.0</v>
      </c>
      <c r="B2284" s="440">
        <v>46188.0</v>
      </c>
      <c r="C2284" s="26">
        <v>205.0</v>
      </c>
      <c r="D2284" s="507" t="s">
        <v>45</v>
      </c>
      <c r="E2284" s="28" t="s">
        <v>40</v>
      </c>
      <c r="F2284" s="28" t="s">
        <v>3797</v>
      </c>
      <c r="G2284" s="28" t="s">
        <v>1446</v>
      </c>
      <c r="H2284" s="28" t="s">
        <v>75</v>
      </c>
      <c r="I2284" s="485" t="s">
        <v>3813</v>
      </c>
      <c r="J2284" s="567" t="s">
        <v>3814</v>
      </c>
      <c r="K2284" s="29" t="s">
        <v>3800</v>
      </c>
      <c r="L2284" s="28" t="s">
        <v>50</v>
      </c>
      <c r="M2284" s="226"/>
      <c r="N2284" s="33" t="s">
        <v>54</v>
      </c>
      <c r="O2284" s="36" t="s">
        <v>1733</v>
      </c>
      <c r="P2284" s="340"/>
      <c r="Q2284" s="468"/>
      <c r="R2284" s="468"/>
      <c r="S2284" s="468"/>
      <c r="T2284" s="468"/>
      <c r="U2284" s="468"/>
      <c r="V2284" s="468"/>
      <c r="W2284" s="468"/>
      <c r="X2284" s="468"/>
      <c r="Y2284" s="468"/>
      <c r="Z2284" s="468"/>
      <c r="AA2284" s="468"/>
      <c r="AB2284" s="468"/>
      <c r="AC2284" s="468"/>
      <c r="AD2284" s="468"/>
      <c r="AE2284" s="468"/>
      <c r="AF2284" s="468"/>
      <c r="AG2284" s="468"/>
      <c r="AH2284" s="468"/>
      <c r="AI2284" s="468"/>
    </row>
    <row r="2285">
      <c r="A2285" s="23">
        <v>2334.0</v>
      </c>
      <c r="B2285" s="440">
        <v>46188.0</v>
      </c>
      <c r="C2285" s="26">
        <v>205.0</v>
      </c>
      <c r="D2285" s="507" t="s">
        <v>45</v>
      </c>
      <c r="E2285" s="28" t="s">
        <v>40</v>
      </c>
      <c r="F2285" s="28" t="s">
        <v>3797</v>
      </c>
      <c r="G2285" s="28" t="s">
        <v>1446</v>
      </c>
      <c r="H2285" s="28" t="s">
        <v>194</v>
      </c>
      <c r="I2285" s="568" t="s">
        <v>3815</v>
      </c>
      <c r="J2285" s="401" t="s">
        <v>3799</v>
      </c>
      <c r="K2285" s="29" t="s">
        <v>3800</v>
      </c>
      <c r="L2285" s="28" t="s">
        <v>50</v>
      </c>
      <c r="M2285" s="226"/>
      <c r="N2285" s="33" t="s">
        <v>54</v>
      </c>
      <c r="O2285" s="36" t="s">
        <v>1733</v>
      </c>
      <c r="P2285" s="340"/>
      <c r="Q2285" s="468"/>
      <c r="R2285" s="468"/>
      <c r="S2285" s="468"/>
      <c r="T2285" s="468"/>
      <c r="U2285" s="468"/>
      <c r="V2285" s="468"/>
      <c r="W2285" s="468"/>
      <c r="X2285" s="468"/>
      <c r="Y2285" s="468"/>
      <c r="Z2285" s="468"/>
      <c r="AA2285" s="468"/>
      <c r="AB2285" s="468"/>
      <c r="AC2285" s="468"/>
      <c r="AD2285" s="468"/>
      <c r="AE2285" s="468"/>
      <c r="AF2285" s="468"/>
      <c r="AG2285" s="468"/>
      <c r="AH2285" s="468"/>
      <c r="AI2285" s="468"/>
    </row>
    <row r="2286">
      <c r="A2286" s="59">
        <v>2335.0</v>
      </c>
      <c r="B2286" s="440">
        <v>46188.0</v>
      </c>
      <c r="C2286" s="26">
        <v>205.0</v>
      </c>
      <c r="D2286" s="507" t="s">
        <v>45</v>
      </c>
      <c r="E2286" s="28" t="s">
        <v>40</v>
      </c>
      <c r="F2286" s="28" t="s">
        <v>3797</v>
      </c>
      <c r="G2286" s="28" t="s">
        <v>1446</v>
      </c>
      <c r="H2286" s="28" t="s">
        <v>43</v>
      </c>
      <c r="I2286" s="568" t="s">
        <v>3816</v>
      </c>
      <c r="J2286" s="401" t="s">
        <v>3799</v>
      </c>
      <c r="K2286" s="29" t="s">
        <v>3800</v>
      </c>
      <c r="L2286" s="28" t="s">
        <v>50</v>
      </c>
      <c r="M2286" s="226"/>
      <c r="N2286" s="33" t="s">
        <v>54</v>
      </c>
      <c r="O2286" s="36" t="s">
        <v>1733</v>
      </c>
      <c r="P2286" s="340"/>
      <c r="Q2286" s="468"/>
      <c r="R2286" s="468"/>
      <c r="S2286" s="468"/>
      <c r="T2286" s="468"/>
      <c r="U2286" s="468"/>
      <c r="V2286" s="468"/>
      <c r="W2286" s="468"/>
      <c r="X2286" s="468"/>
      <c r="Y2286" s="468"/>
      <c r="Z2286" s="468"/>
      <c r="AA2286" s="468"/>
      <c r="AB2286" s="468"/>
      <c r="AC2286" s="468"/>
      <c r="AD2286" s="468"/>
      <c r="AE2286" s="468"/>
      <c r="AF2286" s="468"/>
      <c r="AG2286" s="468"/>
      <c r="AH2286" s="468"/>
      <c r="AI2286" s="468"/>
    </row>
    <row r="2287">
      <c r="A2287" s="23">
        <v>2336.0</v>
      </c>
      <c r="B2287" s="440">
        <v>46188.0</v>
      </c>
      <c r="C2287" s="26">
        <v>205.0</v>
      </c>
      <c r="D2287" s="507" t="s">
        <v>45</v>
      </c>
      <c r="E2287" s="28" t="s">
        <v>40</v>
      </c>
      <c r="F2287" s="28" t="s">
        <v>3797</v>
      </c>
      <c r="G2287" s="28" t="s">
        <v>1446</v>
      </c>
      <c r="H2287" s="28" t="s">
        <v>87</v>
      </c>
      <c r="I2287" s="568" t="s">
        <v>3817</v>
      </c>
      <c r="J2287" s="567" t="s">
        <v>3437</v>
      </c>
      <c r="K2287" s="29" t="s">
        <v>3800</v>
      </c>
      <c r="L2287" s="28" t="s">
        <v>50</v>
      </c>
      <c r="M2287" s="226"/>
      <c r="N2287" s="33" t="s">
        <v>54</v>
      </c>
      <c r="O2287" s="36" t="s">
        <v>1733</v>
      </c>
      <c r="P2287" s="340"/>
      <c r="Q2287" s="468"/>
      <c r="R2287" s="468"/>
      <c r="S2287" s="468"/>
      <c r="T2287" s="468"/>
      <c r="U2287" s="468"/>
      <c r="V2287" s="468"/>
      <c r="W2287" s="468"/>
      <c r="X2287" s="468"/>
      <c r="Y2287" s="468"/>
      <c r="Z2287" s="468"/>
      <c r="AA2287" s="468"/>
      <c r="AB2287" s="468"/>
      <c r="AC2287" s="468"/>
      <c r="AD2287" s="468"/>
      <c r="AE2287" s="468"/>
      <c r="AF2287" s="468"/>
      <c r="AG2287" s="468"/>
      <c r="AH2287" s="468"/>
      <c r="AI2287" s="468"/>
    </row>
    <row r="2288">
      <c r="A2288" s="23">
        <v>2337.0</v>
      </c>
      <c r="B2288" s="440">
        <v>46188.0</v>
      </c>
      <c r="C2288" s="26">
        <v>205.0</v>
      </c>
      <c r="D2288" s="507" t="s">
        <v>45</v>
      </c>
      <c r="E2288" s="28" t="s">
        <v>40</v>
      </c>
      <c r="F2288" s="28" t="s">
        <v>3797</v>
      </c>
      <c r="G2288" s="28" t="s">
        <v>1446</v>
      </c>
      <c r="H2288" s="28" t="s">
        <v>87</v>
      </c>
      <c r="I2288" s="568" t="s">
        <v>3818</v>
      </c>
      <c r="J2288" s="510" t="s">
        <v>3819</v>
      </c>
      <c r="K2288" s="29" t="s">
        <v>3800</v>
      </c>
      <c r="L2288" s="28" t="s">
        <v>50</v>
      </c>
      <c r="M2288" s="226"/>
      <c r="N2288" s="33" t="s">
        <v>54</v>
      </c>
      <c r="O2288" s="36" t="s">
        <v>1733</v>
      </c>
      <c r="P2288" s="340"/>
      <c r="Q2288" s="468"/>
      <c r="R2288" s="468"/>
      <c r="S2288" s="468"/>
      <c r="T2288" s="468"/>
      <c r="U2288" s="468"/>
      <c r="V2288" s="468"/>
      <c r="W2288" s="468"/>
      <c r="X2288" s="468"/>
      <c r="Y2288" s="468"/>
      <c r="Z2288" s="468"/>
      <c r="AA2288" s="468"/>
      <c r="AB2288" s="468"/>
      <c r="AC2288" s="468"/>
      <c r="AD2288" s="468"/>
      <c r="AE2288" s="468"/>
      <c r="AF2288" s="468"/>
      <c r="AG2288" s="468"/>
      <c r="AH2288" s="468"/>
      <c r="AI2288" s="468"/>
    </row>
    <row r="2289">
      <c r="A2289" s="59">
        <v>2338.0</v>
      </c>
      <c r="B2289" s="440">
        <v>46188.0</v>
      </c>
      <c r="C2289" s="26">
        <v>206.0</v>
      </c>
      <c r="D2289" s="507" t="s">
        <v>45</v>
      </c>
      <c r="E2289" s="28" t="s">
        <v>40</v>
      </c>
      <c r="F2289" s="28" t="s">
        <v>3820</v>
      </c>
      <c r="G2289" s="28" t="s">
        <v>3821</v>
      </c>
      <c r="H2289" s="28" t="s">
        <v>194</v>
      </c>
      <c r="I2289" s="485" t="s">
        <v>3822</v>
      </c>
      <c r="J2289" s="401" t="s">
        <v>3799</v>
      </c>
      <c r="K2289" s="29" t="s">
        <v>3800</v>
      </c>
      <c r="L2289" s="28" t="s">
        <v>50</v>
      </c>
      <c r="M2289" s="226"/>
      <c r="N2289" s="33" t="s">
        <v>54</v>
      </c>
      <c r="O2289" s="36" t="s">
        <v>1733</v>
      </c>
      <c r="P2289" s="340"/>
      <c r="Q2289" s="468"/>
      <c r="R2289" s="468"/>
      <c r="S2289" s="468"/>
      <c r="T2289" s="468"/>
      <c r="U2289" s="468"/>
      <c r="V2289" s="468"/>
      <c r="W2289" s="468"/>
      <c r="X2289" s="468"/>
      <c r="Y2289" s="468"/>
      <c r="Z2289" s="468"/>
      <c r="AA2289" s="468"/>
      <c r="AB2289" s="468"/>
      <c r="AC2289" s="468"/>
      <c r="AD2289" s="468"/>
      <c r="AE2289" s="468"/>
      <c r="AF2289" s="468"/>
      <c r="AG2289" s="468"/>
      <c r="AH2289" s="468"/>
      <c r="AI2289" s="468"/>
    </row>
    <row r="2290">
      <c r="A2290" s="23">
        <v>2339.0</v>
      </c>
      <c r="B2290" s="440">
        <v>46188.0</v>
      </c>
      <c r="C2290" s="26">
        <v>206.0</v>
      </c>
      <c r="D2290" s="507" t="s">
        <v>45</v>
      </c>
      <c r="E2290" s="28" t="s">
        <v>40</v>
      </c>
      <c r="F2290" s="28" t="s">
        <v>3820</v>
      </c>
      <c r="G2290" s="28" t="s">
        <v>3821</v>
      </c>
      <c r="H2290" s="28" t="s">
        <v>75</v>
      </c>
      <c r="I2290" s="485" t="s">
        <v>3823</v>
      </c>
      <c r="J2290" s="566" t="s">
        <v>3824</v>
      </c>
      <c r="K2290" s="29" t="s">
        <v>3800</v>
      </c>
      <c r="L2290" s="28" t="s">
        <v>50</v>
      </c>
      <c r="M2290" s="226"/>
      <c r="N2290" s="33" t="s">
        <v>54</v>
      </c>
      <c r="O2290" s="36" t="s">
        <v>1733</v>
      </c>
      <c r="P2290" s="340"/>
      <c r="Q2290" s="468"/>
      <c r="R2290" s="468"/>
      <c r="S2290" s="468"/>
      <c r="T2290" s="468"/>
      <c r="U2290" s="468"/>
      <c r="V2290" s="468"/>
      <c r="W2290" s="468"/>
      <c r="X2290" s="468"/>
      <c r="Y2290" s="468"/>
      <c r="Z2290" s="468"/>
      <c r="AA2290" s="468"/>
      <c r="AB2290" s="468"/>
      <c r="AC2290" s="468"/>
      <c r="AD2290" s="468"/>
      <c r="AE2290" s="468"/>
      <c r="AF2290" s="468"/>
      <c r="AG2290" s="468"/>
      <c r="AH2290" s="468"/>
      <c r="AI2290" s="468"/>
    </row>
    <row r="2291">
      <c r="A2291" s="23">
        <v>2340.0</v>
      </c>
      <c r="B2291" s="440">
        <v>46188.0</v>
      </c>
      <c r="C2291" s="26">
        <v>206.0</v>
      </c>
      <c r="D2291" s="507" t="s">
        <v>45</v>
      </c>
      <c r="E2291" s="28" t="s">
        <v>40</v>
      </c>
      <c r="F2291" s="28" t="s">
        <v>3820</v>
      </c>
      <c r="G2291" s="28" t="s">
        <v>3821</v>
      </c>
      <c r="H2291" s="28" t="s">
        <v>43</v>
      </c>
      <c r="I2291" s="485" t="s">
        <v>3825</v>
      </c>
      <c r="J2291" s="401" t="s">
        <v>3826</v>
      </c>
      <c r="K2291" s="29" t="s">
        <v>3800</v>
      </c>
      <c r="L2291" s="28" t="s">
        <v>50</v>
      </c>
      <c r="M2291" s="226"/>
      <c r="N2291" s="33" t="s">
        <v>54</v>
      </c>
      <c r="O2291" s="36" t="s">
        <v>1733</v>
      </c>
      <c r="P2291" s="340"/>
      <c r="Q2291" s="468"/>
      <c r="R2291" s="468"/>
      <c r="S2291" s="468"/>
      <c r="T2291" s="468"/>
      <c r="U2291" s="468"/>
      <c r="V2291" s="468"/>
      <c r="W2291" s="468"/>
      <c r="X2291" s="468"/>
      <c r="Y2291" s="468"/>
      <c r="Z2291" s="468"/>
      <c r="AA2291" s="468"/>
      <c r="AB2291" s="468"/>
      <c r="AC2291" s="468"/>
      <c r="AD2291" s="468"/>
      <c r="AE2291" s="468"/>
      <c r="AF2291" s="468"/>
      <c r="AG2291" s="468"/>
      <c r="AH2291" s="468"/>
      <c r="AI2291" s="468"/>
    </row>
    <row r="2292">
      <c r="A2292" s="59">
        <v>2341.0</v>
      </c>
      <c r="B2292" s="440">
        <v>46188.0</v>
      </c>
      <c r="C2292" s="26">
        <v>206.0</v>
      </c>
      <c r="D2292" s="507" t="s">
        <v>45</v>
      </c>
      <c r="E2292" s="28" t="s">
        <v>40</v>
      </c>
      <c r="F2292" s="28" t="s">
        <v>3820</v>
      </c>
      <c r="G2292" s="28" t="s">
        <v>3821</v>
      </c>
      <c r="H2292" s="28" t="s">
        <v>43</v>
      </c>
      <c r="I2292" s="485" t="s">
        <v>3803</v>
      </c>
      <c r="J2292" s="401" t="s">
        <v>2441</v>
      </c>
      <c r="K2292" s="29" t="s">
        <v>3800</v>
      </c>
      <c r="L2292" s="28" t="s">
        <v>50</v>
      </c>
      <c r="M2292" s="226"/>
      <c r="N2292" s="33" t="s">
        <v>54</v>
      </c>
      <c r="O2292" s="36" t="s">
        <v>1733</v>
      </c>
      <c r="P2292" s="340"/>
      <c r="Q2292" s="468"/>
      <c r="R2292" s="468"/>
      <c r="S2292" s="468"/>
      <c r="T2292" s="468"/>
      <c r="U2292" s="468"/>
      <c r="V2292" s="468"/>
      <c r="W2292" s="468"/>
      <c r="X2292" s="468"/>
      <c r="Y2292" s="468"/>
      <c r="Z2292" s="468"/>
      <c r="AA2292" s="468"/>
      <c r="AB2292" s="468"/>
      <c r="AC2292" s="468"/>
      <c r="AD2292" s="468"/>
      <c r="AE2292" s="468"/>
      <c r="AF2292" s="468"/>
      <c r="AG2292" s="468"/>
      <c r="AH2292" s="468"/>
      <c r="AI2292" s="468"/>
    </row>
    <row r="2293">
      <c r="A2293" s="23">
        <v>2342.0</v>
      </c>
      <c r="B2293" s="440">
        <v>46188.0</v>
      </c>
      <c r="C2293" s="26">
        <v>206.0</v>
      </c>
      <c r="D2293" s="507" t="s">
        <v>45</v>
      </c>
      <c r="E2293" s="28" t="s">
        <v>40</v>
      </c>
      <c r="F2293" s="28" t="s">
        <v>3820</v>
      </c>
      <c r="G2293" s="28" t="s">
        <v>3821</v>
      </c>
      <c r="H2293" s="28" t="s">
        <v>43</v>
      </c>
      <c r="I2293" s="485" t="s">
        <v>3827</v>
      </c>
      <c r="J2293" s="401" t="s">
        <v>3805</v>
      </c>
      <c r="K2293" s="29" t="s">
        <v>3800</v>
      </c>
      <c r="L2293" s="28" t="s">
        <v>50</v>
      </c>
      <c r="M2293" s="226"/>
      <c r="N2293" s="33" t="s">
        <v>54</v>
      </c>
      <c r="O2293" s="36" t="s">
        <v>1733</v>
      </c>
      <c r="P2293" s="340"/>
      <c r="Q2293" s="468"/>
      <c r="R2293" s="468"/>
      <c r="S2293" s="468"/>
      <c r="T2293" s="468"/>
      <c r="U2293" s="468"/>
      <c r="V2293" s="468"/>
      <c r="W2293" s="468"/>
      <c r="X2293" s="468"/>
      <c r="Y2293" s="468"/>
      <c r="Z2293" s="468"/>
      <c r="AA2293" s="468"/>
      <c r="AB2293" s="468"/>
      <c r="AC2293" s="468"/>
      <c r="AD2293" s="468"/>
      <c r="AE2293" s="468"/>
      <c r="AF2293" s="468"/>
      <c r="AG2293" s="468"/>
      <c r="AH2293" s="468"/>
      <c r="AI2293" s="468"/>
    </row>
    <row r="2294">
      <c r="A2294" s="23">
        <v>2343.0</v>
      </c>
      <c r="B2294" s="440">
        <v>46188.0</v>
      </c>
      <c r="C2294" s="26">
        <v>206.0</v>
      </c>
      <c r="D2294" s="507" t="s">
        <v>45</v>
      </c>
      <c r="E2294" s="28" t="s">
        <v>40</v>
      </c>
      <c r="F2294" s="28" t="s">
        <v>3820</v>
      </c>
      <c r="G2294" s="28" t="s">
        <v>3821</v>
      </c>
      <c r="H2294" s="28" t="s">
        <v>43</v>
      </c>
      <c r="I2294" s="485" t="s">
        <v>3806</v>
      </c>
      <c r="J2294" s="401" t="s">
        <v>3807</v>
      </c>
      <c r="K2294" s="29" t="s">
        <v>3800</v>
      </c>
      <c r="L2294" s="28" t="s">
        <v>50</v>
      </c>
      <c r="M2294" s="226"/>
      <c r="N2294" s="33" t="s">
        <v>54</v>
      </c>
      <c r="O2294" s="36" t="s">
        <v>1733</v>
      </c>
      <c r="P2294" s="340"/>
      <c r="Q2294" s="468"/>
      <c r="R2294" s="468"/>
      <c r="S2294" s="468"/>
      <c r="T2294" s="468"/>
      <c r="U2294" s="468"/>
      <c r="V2294" s="468"/>
      <c r="W2294" s="468"/>
      <c r="X2294" s="468"/>
      <c r="Y2294" s="468"/>
      <c r="Z2294" s="468"/>
      <c r="AA2294" s="468"/>
      <c r="AB2294" s="468"/>
      <c r="AC2294" s="468"/>
      <c r="AD2294" s="468"/>
      <c r="AE2294" s="468"/>
      <c r="AF2294" s="468"/>
      <c r="AG2294" s="468"/>
      <c r="AH2294" s="468"/>
      <c r="AI2294" s="468"/>
    </row>
    <row r="2295">
      <c r="A2295" s="59">
        <v>2344.0</v>
      </c>
      <c r="B2295" s="440">
        <v>46188.0</v>
      </c>
      <c r="C2295" s="26">
        <v>206.0</v>
      </c>
      <c r="D2295" s="507" t="s">
        <v>45</v>
      </c>
      <c r="E2295" s="28" t="s">
        <v>40</v>
      </c>
      <c r="F2295" s="28" t="s">
        <v>3820</v>
      </c>
      <c r="G2295" s="28" t="s">
        <v>3821</v>
      </c>
      <c r="H2295" s="28" t="s">
        <v>43</v>
      </c>
      <c r="I2295" s="569" t="s">
        <v>3604</v>
      </c>
      <c r="J2295" s="510" t="s">
        <v>1280</v>
      </c>
      <c r="K2295" s="29" t="s">
        <v>3800</v>
      </c>
      <c r="L2295" s="28" t="s">
        <v>50</v>
      </c>
      <c r="M2295" s="226"/>
      <c r="N2295" s="33" t="s">
        <v>54</v>
      </c>
      <c r="O2295" s="36" t="s">
        <v>1733</v>
      </c>
      <c r="P2295" s="340"/>
      <c r="Q2295" s="468"/>
      <c r="R2295" s="468"/>
      <c r="S2295" s="468"/>
      <c r="T2295" s="468"/>
      <c r="U2295" s="468"/>
      <c r="V2295" s="468"/>
      <c r="W2295" s="468"/>
      <c r="X2295" s="468"/>
      <c r="Y2295" s="468"/>
      <c r="Z2295" s="468"/>
      <c r="AA2295" s="468"/>
      <c r="AB2295" s="468"/>
      <c r="AC2295" s="468"/>
      <c r="AD2295" s="468"/>
      <c r="AE2295" s="468"/>
      <c r="AF2295" s="468"/>
      <c r="AG2295" s="468"/>
      <c r="AH2295" s="468"/>
      <c r="AI2295" s="468"/>
    </row>
    <row r="2296">
      <c r="A2296" s="23">
        <v>2345.0</v>
      </c>
      <c r="B2296" s="440">
        <v>46188.0</v>
      </c>
      <c r="C2296" s="26">
        <v>206.0</v>
      </c>
      <c r="D2296" s="507" t="s">
        <v>45</v>
      </c>
      <c r="E2296" s="28" t="s">
        <v>40</v>
      </c>
      <c r="F2296" s="28" t="s">
        <v>3820</v>
      </c>
      <c r="G2296" s="28" t="s">
        <v>3821</v>
      </c>
      <c r="H2296" s="28" t="s">
        <v>194</v>
      </c>
      <c r="I2296" s="485" t="s">
        <v>1425</v>
      </c>
      <c r="J2296" s="401" t="s">
        <v>1426</v>
      </c>
      <c r="K2296" s="29" t="s">
        <v>3800</v>
      </c>
      <c r="L2296" s="28" t="s">
        <v>50</v>
      </c>
      <c r="M2296" s="226"/>
      <c r="N2296" s="33" t="s">
        <v>54</v>
      </c>
      <c r="O2296" s="36" t="s">
        <v>1733</v>
      </c>
      <c r="P2296" s="340"/>
      <c r="Q2296" s="468"/>
      <c r="R2296" s="468"/>
      <c r="S2296" s="468"/>
      <c r="T2296" s="468"/>
      <c r="U2296" s="468"/>
      <c r="V2296" s="468"/>
      <c r="W2296" s="468"/>
      <c r="X2296" s="468"/>
      <c r="Y2296" s="468"/>
      <c r="Z2296" s="468"/>
      <c r="AA2296" s="468"/>
      <c r="AB2296" s="468"/>
      <c r="AC2296" s="468"/>
      <c r="AD2296" s="468"/>
      <c r="AE2296" s="468"/>
      <c r="AF2296" s="468"/>
      <c r="AG2296" s="468"/>
      <c r="AH2296" s="468"/>
      <c r="AI2296" s="468"/>
    </row>
    <row r="2297">
      <c r="A2297" s="23">
        <v>2346.0</v>
      </c>
      <c r="B2297" s="440">
        <v>46188.0</v>
      </c>
      <c r="C2297" s="26">
        <v>206.0</v>
      </c>
      <c r="D2297" s="507" t="s">
        <v>45</v>
      </c>
      <c r="E2297" s="28" t="s">
        <v>40</v>
      </c>
      <c r="F2297" s="28" t="s">
        <v>3820</v>
      </c>
      <c r="G2297" s="28" t="s">
        <v>3821</v>
      </c>
      <c r="H2297" s="28" t="s">
        <v>233</v>
      </c>
      <c r="I2297" s="485" t="s">
        <v>3828</v>
      </c>
      <c r="J2297" s="401" t="s">
        <v>3829</v>
      </c>
      <c r="K2297" s="29" t="s">
        <v>3800</v>
      </c>
      <c r="L2297" s="28" t="s">
        <v>50</v>
      </c>
      <c r="M2297" s="226"/>
      <c r="N2297" s="33" t="s">
        <v>54</v>
      </c>
      <c r="O2297" s="36" t="s">
        <v>1733</v>
      </c>
      <c r="P2297" s="340"/>
      <c r="Q2297" s="468"/>
      <c r="R2297" s="468"/>
      <c r="S2297" s="468"/>
      <c r="T2297" s="468"/>
      <c r="U2297" s="468"/>
      <c r="V2297" s="468"/>
      <c r="W2297" s="468"/>
      <c r="X2297" s="468"/>
      <c r="Y2297" s="468"/>
      <c r="Z2297" s="468"/>
      <c r="AA2297" s="468"/>
      <c r="AB2297" s="468"/>
      <c r="AC2297" s="468"/>
      <c r="AD2297" s="468"/>
      <c r="AE2297" s="468"/>
      <c r="AF2297" s="468"/>
      <c r="AG2297" s="468"/>
      <c r="AH2297" s="468"/>
      <c r="AI2297" s="468"/>
    </row>
    <row r="2298">
      <c r="A2298" s="59">
        <v>2347.0</v>
      </c>
      <c r="B2298" s="440">
        <v>46188.0</v>
      </c>
      <c r="C2298" s="26">
        <v>206.0</v>
      </c>
      <c r="D2298" s="507" t="s">
        <v>45</v>
      </c>
      <c r="E2298" s="28" t="s">
        <v>40</v>
      </c>
      <c r="F2298" s="28" t="s">
        <v>3820</v>
      </c>
      <c r="G2298" s="28" t="s">
        <v>3821</v>
      </c>
      <c r="H2298" s="28" t="s">
        <v>194</v>
      </c>
      <c r="I2298" s="485" t="s">
        <v>3830</v>
      </c>
      <c r="J2298" s="401" t="s">
        <v>423</v>
      </c>
      <c r="K2298" s="29" t="s">
        <v>3800</v>
      </c>
      <c r="L2298" s="28" t="s">
        <v>50</v>
      </c>
      <c r="M2298" s="226"/>
      <c r="N2298" s="33" t="s">
        <v>54</v>
      </c>
      <c r="O2298" s="36" t="s">
        <v>1733</v>
      </c>
      <c r="P2298" s="340"/>
      <c r="Q2298" s="468"/>
      <c r="R2298" s="468"/>
      <c r="S2298" s="468"/>
      <c r="T2298" s="468"/>
      <c r="U2298" s="468"/>
      <c r="V2298" s="468"/>
      <c r="W2298" s="468"/>
      <c r="X2298" s="468"/>
      <c r="Y2298" s="468"/>
      <c r="Z2298" s="468"/>
      <c r="AA2298" s="468"/>
      <c r="AB2298" s="468"/>
      <c r="AC2298" s="468"/>
      <c r="AD2298" s="468"/>
      <c r="AE2298" s="468"/>
      <c r="AF2298" s="468"/>
      <c r="AG2298" s="468"/>
      <c r="AH2298" s="468"/>
      <c r="AI2298" s="468"/>
    </row>
    <row r="2299">
      <c r="A2299" s="23">
        <v>2348.0</v>
      </c>
      <c r="B2299" s="440">
        <v>46188.0</v>
      </c>
      <c r="C2299" s="26">
        <v>206.0</v>
      </c>
      <c r="D2299" s="507" t="s">
        <v>45</v>
      </c>
      <c r="E2299" s="28" t="s">
        <v>40</v>
      </c>
      <c r="F2299" s="28" t="s">
        <v>3820</v>
      </c>
      <c r="G2299" s="28" t="s">
        <v>3821</v>
      </c>
      <c r="H2299" s="28" t="s">
        <v>194</v>
      </c>
      <c r="I2299" s="485" t="s">
        <v>3812</v>
      </c>
      <c r="J2299" s="401" t="s">
        <v>1650</v>
      </c>
      <c r="K2299" s="29" t="s">
        <v>3800</v>
      </c>
      <c r="L2299" s="28" t="s">
        <v>50</v>
      </c>
      <c r="M2299" s="226"/>
      <c r="N2299" s="33" t="s">
        <v>54</v>
      </c>
      <c r="O2299" s="36" t="s">
        <v>1733</v>
      </c>
      <c r="P2299" s="340"/>
      <c r="Q2299" s="468"/>
      <c r="R2299" s="468"/>
      <c r="S2299" s="468"/>
      <c r="T2299" s="468"/>
      <c r="U2299" s="468"/>
      <c r="V2299" s="468"/>
      <c r="W2299" s="468"/>
      <c r="X2299" s="468"/>
      <c r="Y2299" s="468"/>
      <c r="Z2299" s="468"/>
      <c r="AA2299" s="468"/>
      <c r="AB2299" s="468"/>
      <c r="AC2299" s="468"/>
      <c r="AD2299" s="468"/>
      <c r="AE2299" s="468"/>
      <c r="AF2299" s="468"/>
      <c r="AG2299" s="468"/>
      <c r="AH2299" s="468"/>
      <c r="AI2299" s="468"/>
    </row>
    <row r="2300">
      <c r="A2300" s="23">
        <v>2349.0</v>
      </c>
      <c r="B2300" s="440">
        <v>46188.0</v>
      </c>
      <c r="C2300" s="26">
        <v>206.0</v>
      </c>
      <c r="D2300" s="507" t="s">
        <v>45</v>
      </c>
      <c r="E2300" s="28" t="s">
        <v>40</v>
      </c>
      <c r="F2300" s="28" t="s">
        <v>3820</v>
      </c>
      <c r="G2300" s="28" t="s">
        <v>3821</v>
      </c>
      <c r="H2300" s="28" t="s">
        <v>194</v>
      </c>
      <c r="I2300" s="485" t="s">
        <v>3831</v>
      </c>
      <c r="J2300" s="401" t="s">
        <v>423</v>
      </c>
      <c r="K2300" s="29" t="s">
        <v>3800</v>
      </c>
      <c r="L2300" s="28" t="s">
        <v>50</v>
      </c>
      <c r="M2300" s="226"/>
      <c r="N2300" s="33" t="s">
        <v>54</v>
      </c>
      <c r="O2300" s="36" t="s">
        <v>1733</v>
      </c>
      <c r="P2300" s="340"/>
      <c r="Q2300" s="468"/>
      <c r="R2300" s="468"/>
      <c r="S2300" s="468"/>
      <c r="T2300" s="468"/>
      <c r="U2300" s="468"/>
      <c r="V2300" s="468"/>
      <c r="W2300" s="468"/>
      <c r="X2300" s="468"/>
      <c r="Y2300" s="468"/>
      <c r="Z2300" s="468"/>
      <c r="AA2300" s="468"/>
      <c r="AB2300" s="468"/>
      <c r="AC2300" s="468"/>
      <c r="AD2300" s="468"/>
      <c r="AE2300" s="468"/>
      <c r="AF2300" s="468"/>
      <c r="AG2300" s="468"/>
      <c r="AH2300" s="468"/>
      <c r="AI2300" s="468"/>
    </row>
    <row r="2301">
      <c r="A2301" s="59">
        <v>2350.0</v>
      </c>
      <c r="B2301" s="440">
        <v>46188.0</v>
      </c>
      <c r="C2301" s="26">
        <v>206.0</v>
      </c>
      <c r="D2301" s="507" t="s">
        <v>45</v>
      </c>
      <c r="E2301" s="28" t="s">
        <v>40</v>
      </c>
      <c r="F2301" s="28" t="s">
        <v>3820</v>
      </c>
      <c r="G2301" s="28" t="s">
        <v>3821</v>
      </c>
      <c r="H2301" s="28" t="s">
        <v>194</v>
      </c>
      <c r="I2301" s="568" t="s">
        <v>3832</v>
      </c>
      <c r="J2301" s="401" t="s">
        <v>3799</v>
      </c>
      <c r="K2301" s="29" t="s">
        <v>3800</v>
      </c>
      <c r="L2301" s="28" t="s">
        <v>50</v>
      </c>
      <c r="M2301" s="226"/>
      <c r="N2301" s="33" t="s">
        <v>54</v>
      </c>
      <c r="O2301" s="36" t="s">
        <v>1733</v>
      </c>
      <c r="P2301" s="340"/>
      <c r="Q2301" s="468"/>
      <c r="R2301" s="468"/>
      <c r="S2301" s="468"/>
      <c r="T2301" s="468"/>
      <c r="U2301" s="468"/>
      <c r="V2301" s="468"/>
      <c r="W2301" s="468"/>
      <c r="X2301" s="468"/>
      <c r="Y2301" s="468"/>
      <c r="Z2301" s="468"/>
      <c r="AA2301" s="468"/>
      <c r="AB2301" s="468"/>
      <c r="AC2301" s="468"/>
      <c r="AD2301" s="468"/>
      <c r="AE2301" s="468"/>
      <c r="AF2301" s="468"/>
      <c r="AG2301" s="468"/>
      <c r="AH2301" s="468"/>
      <c r="AI2301" s="468"/>
    </row>
    <row r="2302">
      <c r="A2302" s="23">
        <v>2351.0</v>
      </c>
      <c r="B2302" s="440">
        <v>46188.0</v>
      </c>
      <c r="C2302" s="26">
        <v>206.0</v>
      </c>
      <c r="D2302" s="507" t="s">
        <v>45</v>
      </c>
      <c r="E2302" s="28" t="s">
        <v>40</v>
      </c>
      <c r="F2302" s="28" t="s">
        <v>3820</v>
      </c>
      <c r="G2302" s="28" t="s">
        <v>3821</v>
      </c>
      <c r="H2302" s="28" t="s">
        <v>87</v>
      </c>
      <c r="I2302" s="568" t="s">
        <v>3833</v>
      </c>
      <c r="J2302" s="550" t="s">
        <v>1457</v>
      </c>
      <c r="K2302" s="29" t="s">
        <v>3800</v>
      </c>
      <c r="L2302" s="28" t="s">
        <v>50</v>
      </c>
      <c r="M2302" s="226"/>
      <c r="N2302" s="33" t="s">
        <v>54</v>
      </c>
      <c r="O2302" s="36" t="s">
        <v>1733</v>
      </c>
      <c r="P2302" s="340"/>
      <c r="Q2302" s="468"/>
      <c r="R2302" s="468"/>
      <c r="S2302" s="468"/>
      <c r="T2302" s="468"/>
      <c r="U2302" s="468"/>
      <c r="V2302" s="468"/>
      <c r="W2302" s="468"/>
      <c r="X2302" s="468"/>
      <c r="Y2302" s="468"/>
      <c r="Z2302" s="468"/>
      <c r="AA2302" s="468"/>
      <c r="AB2302" s="468"/>
      <c r="AC2302" s="468"/>
      <c r="AD2302" s="468"/>
      <c r="AE2302" s="468"/>
      <c r="AF2302" s="468"/>
      <c r="AG2302" s="468"/>
      <c r="AH2302" s="468"/>
      <c r="AI2302" s="468"/>
    </row>
    <row r="2303">
      <c r="A2303" s="23">
        <v>2352.0</v>
      </c>
      <c r="B2303" s="440">
        <v>46188.0</v>
      </c>
      <c r="C2303" s="26">
        <v>206.0</v>
      </c>
      <c r="D2303" s="507" t="s">
        <v>45</v>
      </c>
      <c r="E2303" s="28" t="s">
        <v>40</v>
      </c>
      <c r="F2303" s="28" t="s">
        <v>3820</v>
      </c>
      <c r="G2303" s="28" t="s">
        <v>3821</v>
      </c>
      <c r="H2303" s="28" t="s">
        <v>98</v>
      </c>
      <c r="I2303" s="568" t="s">
        <v>3834</v>
      </c>
      <c r="J2303" s="567" t="s">
        <v>3437</v>
      </c>
      <c r="K2303" s="29" t="s">
        <v>3800</v>
      </c>
      <c r="L2303" s="28" t="s">
        <v>50</v>
      </c>
      <c r="M2303" s="226"/>
      <c r="N2303" s="33" t="s">
        <v>54</v>
      </c>
      <c r="O2303" s="36" t="s">
        <v>1733</v>
      </c>
      <c r="P2303" s="340"/>
      <c r="Q2303" s="468"/>
      <c r="R2303" s="468"/>
      <c r="S2303" s="468"/>
      <c r="T2303" s="468"/>
      <c r="U2303" s="468"/>
      <c r="V2303" s="468"/>
      <c r="W2303" s="468"/>
      <c r="X2303" s="468"/>
      <c r="Y2303" s="468"/>
      <c r="Z2303" s="468"/>
      <c r="AA2303" s="468"/>
      <c r="AB2303" s="468"/>
      <c r="AC2303" s="468"/>
      <c r="AD2303" s="468"/>
      <c r="AE2303" s="468"/>
      <c r="AF2303" s="468"/>
      <c r="AG2303" s="468"/>
      <c r="AH2303" s="468"/>
      <c r="AI2303" s="468"/>
    </row>
    <row r="2304">
      <c r="A2304" s="59">
        <v>2245.0</v>
      </c>
      <c r="B2304" s="440">
        <v>46181.0</v>
      </c>
      <c r="C2304" s="26">
        <v>207.0</v>
      </c>
      <c r="D2304" s="507" t="s">
        <v>39</v>
      </c>
      <c r="E2304" s="28" t="s">
        <v>40</v>
      </c>
      <c r="F2304" s="28" t="s">
        <v>2346</v>
      </c>
      <c r="G2304" s="28" t="s">
        <v>2346</v>
      </c>
      <c r="H2304" s="28" t="s">
        <v>207</v>
      </c>
      <c r="I2304" s="533" t="s">
        <v>2701</v>
      </c>
      <c r="J2304" s="405" t="s">
        <v>3835</v>
      </c>
      <c r="K2304" s="570">
        <v>46202.0</v>
      </c>
      <c r="L2304" s="28" t="s">
        <v>76</v>
      </c>
      <c r="M2304" s="226"/>
      <c r="N2304" s="33" t="s">
        <v>289</v>
      </c>
      <c r="O2304" s="36" t="s">
        <v>3836</v>
      </c>
      <c r="P2304" s="340"/>
      <c r="Q2304" s="468"/>
      <c r="R2304" s="468"/>
      <c r="S2304" s="468"/>
      <c r="T2304" s="468"/>
      <c r="U2304" s="468"/>
      <c r="V2304" s="468"/>
      <c r="W2304" s="468"/>
      <c r="X2304" s="468"/>
      <c r="Y2304" s="468"/>
      <c r="Z2304" s="468"/>
      <c r="AA2304" s="468"/>
      <c r="AB2304" s="468"/>
      <c r="AC2304" s="468"/>
      <c r="AD2304" s="468"/>
      <c r="AE2304" s="468"/>
      <c r="AF2304" s="468"/>
      <c r="AG2304" s="468"/>
      <c r="AH2304" s="468"/>
      <c r="AI2304" s="468"/>
    </row>
    <row r="2305">
      <c r="A2305" s="23">
        <v>2246.0</v>
      </c>
      <c r="B2305" s="440">
        <v>46181.0</v>
      </c>
      <c r="C2305" s="26">
        <v>207.0</v>
      </c>
      <c r="D2305" s="507" t="s">
        <v>39</v>
      </c>
      <c r="E2305" s="28" t="s">
        <v>40</v>
      </c>
      <c r="F2305" s="28" t="s">
        <v>2346</v>
      </c>
      <c r="G2305" s="28" t="s">
        <v>2346</v>
      </c>
      <c r="H2305" s="28" t="s">
        <v>207</v>
      </c>
      <c r="I2305" s="485" t="s">
        <v>3837</v>
      </c>
      <c r="J2305" s="401" t="s">
        <v>3838</v>
      </c>
      <c r="K2305" s="570">
        <v>46202.0</v>
      </c>
      <c r="L2305" s="28" t="s">
        <v>50</v>
      </c>
      <c r="M2305" s="226"/>
      <c r="N2305" s="33" t="s">
        <v>289</v>
      </c>
      <c r="O2305" s="36" t="s">
        <v>3836</v>
      </c>
      <c r="P2305" s="340"/>
      <c r="Q2305" s="468"/>
      <c r="R2305" s="468"/>
      <c r="S2305" s="468"/>
      <c r="T2305" s="468"/>
      <c r="U2305" s="468"/>
      <c r="V2305" s="468"/>
      <c r="W2305" s="468"/>
      <c r="X2305" s="468"/>
      <c r="Y2305" s="468"/>
      <c r="Z2305" s="468"/>
      <c r="AA2305" s="468"/>
      <c r="AB2305" s="468"/>
      <c r="AC2305" s="468"/>
      <c r="AD2305" s="468"/>
      <c r="AE2305" s="468"/>
      <c r="AF2305" s="468"/>
      <c r="AG2305" s="468"/>
      <c r="AH2305" s="468"/>
      <c r="AI2305" s="468"/>
    </row>
    <row r="2306">
      <c r="A2306" s="23">
        <v>2247.0</v>
      </c>
      <c r="B2306" s="440">
        <v>46181.0</v>
      </c>
      <c r="C2306" s="26">
        <v>207.0</v>
      </c>
      <c r="D2306" s="507" t="s">
        <v>39</v>
      </c>
      <c r="E2306" s="28" t="s">
        <v>40</v>
      </c>
      <c r="F2306" s="28" t="s">
        <v>2346</v>
      </c>
      <c r="G2306" s="28" t="s">
        <v>2346</v>
      </c>
      <c r="H2306" s="28" t="s">
        <v>75</v>
      </c>
      <c r="I2306" s="485" t="s">
        <v>3839</v>
      </c>
      <c r="J2306" s="401" t="s">
        <v>3674</v>
      </c>
      <c r="K2306" s="570">
        <v>46202.0</v>
      </c>
      <c r="L2306" s="28" t="s">
        <v>50</v>
      </c>
      <c r="M2306" s="226"/>
      <c r="N2306" s="33" t="s">
        <v>289</v>
      </c>
      <c r="O2306" s="36" t="s">
        <v>3836</v>
      </c>
      <c r="P2306" s="340"/>
      <c r="Q2306" s="468"/>
      <c r="R2306" s="468"/>
      <c r="S2306" s="468"/>
      <c r="T2306" s="468"/>
      <c r="U2306" s="468"/>
      <c r="V2306" s="468"/>
      <c r="W2306" s="468"/>
      <c r="X2306" s="468"/>
      <c r="Y2306" s="468"/>
      <c r="Z2306" s="468"/>
      <c r="AA2306" s="468"/>
      <c r="AB2306" s="468"/>
      <c r="AC2306" s="468"/>
      <c r="AD2306" s="468"/>
      <c r="AE2306" s="468"/>
      <c r="AF2306" s="468"/>
      <c r="AG2306" s="468"/>
      <c r="AH2306" s="468"/>
      <c r="AI2306" s="468"/>
    </row>
    <row r="2307">
      <c r="A2307" s="59">
        <v>2248.0</v>
      </c>
      <c r="B2307" s="440">
        <v>46181.0</v>
      </c>
      <c r="C2307" s="26">
        <v>208.0</v>
      </c>
      <c r="D2307" s="507" t="s">
        <v>111</v>
      </c>
      <c r="E2307" s="28" t="s">
        <v>40</v>
      </c>
      <c r="F2307" s="28" t="s">
        <v>2346</v>
      </c>
      <c r="G2307" s="28" t="s">
        <v>2346</v>
      </c>
      <c r="H2307" s="28" t="s">
        <v>81</v>
      </c>
      <c r="I2307" s="571" t="s">
        <v>2366</v>
      </c>
      <c r="J2307" s="501" t="s">
        <v>1249</v>
      </c>
      <c r="K2307" s="570">
        <v>46210.0</v>
      </c>
      <c r="L2307" s="28" t="s">
        <v>76</v>
      </c>
      <c r="M2307" s="226"/>
      <c r="N2307" s="33" t="s">
        <v>289</v>
      </c>
      <c r="O2307" s="36" t="s">
        <v>2251</v>
      </c>
      <c r="P2307" s="340"/>
      <c r="Q2307" s="468"/>
      <c r="R2307" s="468"/>
      <c r="S2307" s="468"/>
      <c r="T2307" s="468"/>
      <c r="U2307" s="468"/>
      <c r="V2307" s="468"/>
      <c r="W2307" s="468"/>
      <c r="X2307" s="468"/>
      <c r="Y2307" s="468"/>
      <c r="Z2307" s="468"/>
      <c r="AA2307" s="468"/>
      <c r="AB2307" s="468"/>
      <c r="AC2307" s="468"/>
      <c r="AD2307" s="468"/>
      <c r="AE2307" s="468"/>
      <c r="AF2307" s="468"/>
      <c r="AG2307" s="468"/>
      <c r="AH2307" s="468"/>
      <c r="AI2307" s="468"/>
    </row>
    <row r="2308">
      <c r="A2308" s="23">
        <v>2249.0</v>
      </c>
      <c r="B2308" s="440">
        <v>46181.0</v>
      </c>
      <c r="C2308" s="26">
        <v>208.0</v>
      </c>
      <c r="D2308" s="507" t="s">
        <v>111</v>
      </c>
      <c r="E2308" s="28" t="s">
        <v>40</v>
      </c>
      <c r="F2308" s="28" t="s">
        <v>2346</v>
      </c>
      <c r="G2308" s="28" t="s">
        <v>2346</v>
      </c>
      <c r="H2308" s="28" t="s">
        <v>87</v>
      </c>
      <c r="I2308" s="571" t="s">
        <v>2367</v>
      </c>
      <c r="J2308" s="501" t="s">
        <v>1788</v>
      </c>
      <c r="K2308" s="570">
        <v>46210.0</v>
      </c>
      <c r="L2308" s="28" t="s">
        <v>76</v>
      </c>
      <c r="M2308" s="226"/>
      <c r="N2308" s="33" t="s">
        <v>289</v>
      </c>
      <c r="O2308" s="36" t="s">
        <v>2251</v>
      </c>
      <c r="P2308" s="340"/>
      <c r="Q2308" s="468"/>
      <c r="R2308" s="468"/>
      <c r="S2308" s="468"/>
      <c r="T2308" s="468"/>
      <c r="U2308" s="468"/>
      <c r="V2308" s="468"/>
      <c r="W2308" s="468"/>
      <c r="X2308" s="468"/>
      <c r="Y2308" s="468"/>
      <c r="Z2308" s="468"/>
      <c r="AA2308" s="468"/>
      <c r="AB2308" s="468"/>
      <c r="AC2308" s="468"/>
      <c r="AD2308" s="468"/>
      <c r="AE2308" s="468"/>
      <c r="AF2308" s="468"/>
      <c r="AG2308" s="468"/>
      <c r="AH2308" s="468"/>
      <c r="AI2308" s="468"/>
    </row>
    <row r="2309">
      <c r="A2309" s="23">
        <v>2250.0</v>
      </c>
      <c r="B2309" s="440">
        <v>46181.0</v>
      </c>
      <c r="C2309" s="26">
        <v>208.0</v>
      </c>
      <c r="D2309" s="507" t="s">
        <v>111</v>
      </c>
      <c r="E2309" s="28" t="s">
        <v>40</v>
      </c>
      <c r="F2309" s="28" t="s">
        <v>2346</v>
      </c>
      <c r="G2309" s="28" t="s">
        <v>2346</v>
      </c>
      <c r="H2309" s="28" t="s">
        <v>87</v>
      </c>
      <c r="I2309" s="571" t="s">
        <v>3840</v>
      </c>
      <c r="J2309" s="501" t="s">
        <v>2370</v>
      </c>
      <c r="K2309" s="572">
        <v>46210.0</v>
      </c>
      <c r="L2309" s="28" t="s">
        <v>76</v>
      </c>
      <c r="M2309" s="226"/>
      <c r="N2309" s="33" t="s">
        <v>289</v>
      </c>
      <c r="O2309" s="36" t="s">
        <v>2251</v>
      </c>
      <c r="P2309" s="340"/>
      <c r="Q2309" s="468"/>
      <c r="R2309" s="468"/>
      <c r="S2309" s="468"/>
      <c r="T2309" s="468"/>
      <c r="U2309" s="468"/>
      <c r="V2309" s="468"/>
      <c r="W2309" s="468"/>
      <c r="X2309" s="468"/>
      <c r="Y2309" s="468"/>
      <c r="Z2309" s="468"/>
      <c r="AA2309" s="468"/>
      <c r="AB2309" s="468"/>
      <c r="AC2309" s="468"/>
      <c r="AD2309" s="468"/>
      <c r="AE2309" s="468"/>
      <c r="AF2309" s="468"/>
      <c r="AG2309" s="468"/>
      <c r="AH2309" s="468"/>
      <c r="AI2309" s="468"/>
    </row>
    <row r="2310">
      <c r="A2310" s="59">
        <v>2251.0</v>
      </c>
      <c r="B2310" s="440">
        <v>46181.0</v>
      </c>
      <c r="C2310" s="26">
        <v>208.0</v>
      </c>
      <c r="D2310" s="507" t="s">
        <v>111</v>
      </c>
      <c r="E2310" s="28" t="s">
        <v>40</v>
      </c>
      <c r="F2310" s="28" t="s">
        <v>2346</v>
      </c>
      <c r="G2310" s="28" t="s">
        <v>2346</v>
      </c>
      <c r="H2310" s="28" t="s">
        <v>75</v>
      </c>
      <c r="I2310" s="571" t="s">
        <v>3277</v>
      </c>
      <c r="J2310" s="501" t="s">
        <v>3278</v>
      </c>
      <c r="K2310" s="573" t="s">
        <v>3179</v>
      </c>
      <c r="L2310" s="28" t="s">
        <v>50</v>
      </c>
      <c r="M2310" s="226"/>
      <c r="N2310" s="33" t="s">
        <v>289</v>
      </c>
      <c r="O2310" s="36" t="s">
        <v>2251</v>
      </c>
      <c r="P2310" s="340"/>
      <c r="Q2310" s="468"/>
      <c r="R2310" s="468"/>
      <c r="S2310" s="468"/>
      <c r="T2310" s="468"/>
      <c r="U2310" s="468"/>
      <c r="V2310" s="468"/>
      <c r="W2310" s="468"/>
      <c r="X2310" s="468"/>
      <c r="Y2310" s="468"/>
      <c r="Z2310" s="468"/>
      <c r="AA2310" s="468"/>
      <c r="AB2310" s="468"/>
      <c r="AC2310" s="468"/>
      <c r="AD2310" s="468"/>
      <c r="AE2310" s="468"/>
      <c r="AF2310" s="468"/>
      <c r="AG2310" s="468"/>
      <c r="AH2310" s="468"/>
      <c r="AI2310" s="468"/>
    </row>
    <row r="2311">
      <c r="A2311" s="23">
        <v>2252.0</v>
      </c>
      <c r="B2311" s="440">
        <v>46181.0</v>
      </c>
      <c r="C2311" s="26">
        <v>208.0</v>
      </c>
      <c r="D2311" s="507" t="s">
        <v>111</v>
      </c>
      <c r="E2311" s="28" t="s">
        <v>40</v>
      </c>
      <c r="F2311" s="28" t="s">
        <v>2346</v>
      </c>
      <c r="G2311" s="28" t="s">
        <v>2346</v>
      </c>
      <c r="H2311" s="28" t="s">
        <v>87</v>
      </c>
      <c r="I2311" s="571" t="s">
        <v>3841</v>
      </c>
      <c r="J2311" s="501" t="s">
        <v>3842</v>
      </c>
      <c r="K2311" s="572">
        <v>46210.0</v>
      </c>
      <c r="L2311" s="28" t="s">
        <v>76</v>
      </c>
      <c r="M2311" s="226"/>
      <c r="N2311" s="33" t="s">
        <v>289</v>
      </c>
      <c r="O2311" s="36" t="s">
        <v>2251</v>
      </c>
      <c r="P2311" s="340"/>
      <c r="Q2311" s="468"/>
      <c r="R2311" s="468"/>
      <c r="S2311" s="468"/>
      <c r="T2311" s="468"/>
      <c r="U2311" s="468"/>
      <c r="V2311" s="468"/>
      <c r="W2311" s="468"/>
      <c r="X2311" s="468"/>
      <c r="Y2311" s="468"/>
      <c r="Z2311" s="468"/>
      <c r="AA2311" s="468"/>
      <c r="AB2311" s="468"/>
      <c r="AC2311" s="468"/>
      <c r="AD2311" s="468"/>
      <c r="AE2311" s="468"/>
      <c r="AF2311" s="468"/>
      <c r="AG2311" s="468"/>
      <c r="AH2311" s="468"/>
      <c r="AI2311" s="468"/>
    </row>
    <row r="2312">
      <c r="A2312" s="23">
        <v>2253.0</v>
      </c>
      <c r="B2312" s="440">
        <v>46181.0</v>
      </c>
      <c r="C2312" s="26">
        <v>208.0</v>
      </c>
      <c r="D2312" s="507" t="s">
        <v>111</v>
      </c>
      <c r="E2312" s="28" t="s">
        <v>40</v>
      </c>
      <c r="F2312" s="28" t="s">
        <v>2346</v>
      </c>
      <c r="G2312" s="28" t="s">
        <v>2346</v>
      </c>
      <c r="H2312" s="28" t="s">
        <v>75</v>
      </c>
      <c r="I2312" s="571" t="s">
        <v>3843</v>
      </c>
      <c r="J2312" s="501" t="s">
        <v>2405</v>
      </c>
      <c r="K2312" s="570">
        <v>46210.0</v>
      </c>
      <c r="L2312" s="28" t="s">
        <v>76</v>
      </c>
      <c r="M2312" s="226"/>
      <c r="N2312" s="33" t="s">
        <v>289</v>
      </c>
      <c r="O2312" s="36" t="s">
        <v>2251</v>
      </c>
      <c r="P2312" s="340"/>
      <c r="Q2312" s="468"/>
      <c r="R2312" s="468"/>
      <c r="S2312" s="468"/>
      <c r="T2312" s="468"/>
      <c r="U2312" s="468"/>
      <c r="V2312" s="468"/>
      <c r="W2312" s="468"/>
      <c r="X2312" s="468"/>
      <c r="Y2312" s="468"/>
      <c r="Z2312" s="468"/>
      <c r="AA2312" s="468"/>
      <c r="AB2312" s="468"/>
      <c r="AC2312" s="468"/>
      <c r="AD2312" s="468"/>
      <c r="AE2312" s="468"/>
      <c r="AF2312" s="468"/>
      <c r="AG2312" s="468"/>
      <c r="AH2312" s="468"/>
      <c r="AI2312" s="468"/>
    </row>
    <row r="2313">
      <c r="A2313" s="59">
        <v>2254.0</v>
      </c>
      <c r="B2313" s="440">
        <v>46181.0</v>
      </c>
      <c r="C2313" s="26">
        <v>208.0</v>
      </c>
      <c r="D2313" s="507" t="s">
        <v>111</v>
      </c>
      <c r="E2313" s="28" t="s">
        <v>40</v>
      </c>
      <c r="F2313" s="28" t="s">
        <v>2346</v>
      </c>
      <c r="G2313" s="28" t="s">
        <v>2346</v>
      </c>
      <c r="H2313" s="28" t="s">
        <v>75</v>
      </c>
      <c r="I2313" s="571" t="s">
        <v>3844</v>
      </c>
      <c r="J2313" s="501" t="s">
        <v>3845</v>
      </c>
      <c r="K2313" s="570">
        <v>46210.0</v>
      </c>
      <c r="L2313" s="28" t="s">
        <v>76</v>
      </c>
      <c r="M2313" s="226"/>
      <c r="N2313" s="33" t="s">
        <v>289</v>
      </c>
      <c r="O2313" s="36" t="s">
        <v>2251</v>
      </c>
      <c r="P2313" s="340"/>
      <c r="Q2313" s="468"/>
      <c r="R2313" s="468"/>
      <c r="S2313" s="468"/>
      <c r="T2313" s="468"/>
      <c r="U2313" s="468"/>
      <c r="V2313" s="468"/>
      <c r="W2313" s="468"/>
      <c r="X2313" s="468"/>
      <c r="Y2313" s="468"/>
      <c r="Z2313" s="468"/>
      <c r="AA2313" s="468"/>
      <c r="AB2313" s="468"/>
      <c r="AC2313" s="468"/>
      <c r="AD2313" s="468"/>
      <c r="AE2313" s="468"/>
      <c r="AF2313" s="468"/>
      <c r="AG2313" s="468"/>
      <c r="AH2313" s="468"/>
      <c r="AI2313" s="468"/>
    </row>
    <row r="2314">
      <c r="A2314" s="23">
        <v>2255.0</v>
      </c>
      <c r="B2314" s="440">
        <v>46181.0</v>
      </c>
      <c r="C2314" s="26">
        <v>208.0</v>
      </c>
      <c r="D2314" s="507" t="s">
        <v>111</v>
      </c>
      <c r="E2314" s="28" t="s">
        <v>40</v>
      </c>
      <c r="F2314" s="28" t="s">
        <v>2346</v>
      </c>
      <c r="G2314" s="28" t="s">
        <v>2346</v>
      </c>
      <c r="H2314" s="28" t="s">
        <v>87</v>
      </c>
      <c r="I2314" s="574" t="s">
        <v>2383</v>
      </c>
      <c r="J2314" s="501" t="s">
        <v>2384</v>
      </c>
      <c r="K2314" s="570">
        <v>46210.0</v>
      </c>
      <c r="L2314" s="28" t="s">
        <v>76</v>
      </c>
      <c r="M2314" s="226"/>
      <c r="N2314" s="33" t="s">
        <v>289</v>
      </c>
      <c r="O2314" s="36" t="s">
        <v>2251</v>
      </c>
      <c r="P2314" s="340"/>
      <c r="Q2314" s="468"/>
      <c r="R2314" s="468"/>
      <c r="S2314" s="468"/>
      <c r="T2314" s="468"/>
      <c r="U2314" s="468"/>
      <c r="V2314" s="468"/>
      <c r="W2314" s="468"/>
      <c r="X2314" s="468"/>
      <c r="Y2314" s="468"/>
      <c r="Z2314" s="468"/>
      <c r="AA2314" s="468"/>
      <c r="AB2314" s="468"/>
      <c r="AC2314" s="468"/>
      <c r="AD2314" s="468"/>
      <c r="AE2314" s="468"/>
      <c r="AF2314" s="468"/>
      <c r="AG2314" s="468"/>
      <c r="AH2314" s="468"/>
      <c r="AI2314" s="468"/>
    </row>
    <row r="2315">
      <c r="A2315" s="23">
        <v>2256.0</v>
      </c>
      <c r="B2315" s="440">
        <v>46181.0</v>
      </c>
      <c r="C2315" s="26">
        <v>208.0</v>
      </c>
      <c r="D2315" s="507" t="s">
        <v>111</v>
      </c>
      <c r="E2315" s="28" t="s">
        <v>40</v>
      </c>
      <c r="F2315" s="28" t="s">
        <v>2346</v>
      </c>
      <c r="G2315" s="28" t="s">
        <v>2346</v>
      </c>
      <c r="H2315" s="28" t="s">
        <v>75</v>
      </c>
      <c r="I2315" s="574" t="s">
        <v>3846</v>
      </c>
      <c r="J2315" s="501" t="s">
        <v>3847</v>
      </c>
      <c r="K2315" s="570">
        <v>46210.0</v>
      </c>
      <c r="L2315" s="28" t="s">
        <v>76</v>
      </c>
      <c r="M2315" s="226"/>
      <c r="N2315" s="33" t="s">
        <v>289</v>
      </c>
      <c r="O2315" s="36" t="s">
        <v>2251</v>
      </c>
      <c r="P2315" s="340"/>
      <c r="Q2315" s="468"/>
      <c r="R2315" s="468"/>
      <c r="S2315" s="468"/>
      <c r="T2315" s="468"/>
      <c r="U2315" s="468"/>
      <c r="V2315" s="468"/>
      <c r="W2315" s="468"/>
      <c r="X2315" s="468"/>
      <c r="Y2315" s="468"/>
      <c r="Z2315" s="468"/>
      <c r="AA2315" s="468"/>
      <c r="AB2315" s="468"/>
      <c r="AC2315" s="468"/>
      <c r="AD2315" s="468"/>
      <c r="AE2315" s="468"/>
      <c r="AF2315" s="468"/>
      <c r="AG2315" s="468"/>
      <c r="AH2315" s="468"/>
      <c r="AI2315" s="468"/>
    </row>
    <row r="2316">
      <c r="A2316" s="59">
        <v>2257.0</v>
      </c>
      <c r="B2316" s="440">
        <v>46181.0</v>
      </c>
      <c r="C2316" s="26">
        <v>208.0</v>
      </c>
      <c r="D2316" s="507" t="s">
        <v>111</v>
      </c>
      <c r="E2316" s="28" t="s">
        <v>40</v>
      </c>
      <c r="F2316" s="28" t="s">
        <v>2346</v>
      </c>
      <c r="G2316" s="28" t="s">
        <v>2346</v>
      </c>
      <c r="H2316" s="28" t="s">
        <v>75</v>
      </c>
      <c r="I2316" s="574" t="s">
        <v>3848</v>
      </c>
      <c r="J2316" s="501" t="s">
        <v>3849</v>
      </c>
      <c r="K2316" s="570">
        <v>46210.0</v>
      </c>
      <c r="L2316" s="28" t="s">
        <v>76</v>
      </c>
      <c r="M2316" s="226"/>
      <c r="N2316" s="33" t="s">
        <v>289</v>
      </c>
      <c r="O2316" s="36" t="s">
        <v>2251</v>
      </c>
      <c r="P2316" s="340"/>
      <c r="Q2316" s="468"/>
      <c r="R2316" s="468"/>
      <c r="S2316" s="468"/>
      <c r="T2316" s="468"/>
      <c r="U2316" s="468"/>
      <c r="V2316" s="468"/>
      <c r="W2316" s="468"/>
      <c r="X2316" s="468"/>
      <c r="Y2316" s="468"/>
      <c r="Z2316" s="468"/>
      <c r="AA2316" s="468"/>
      <c r="AB2316" s="468"/>
      <c r="AC2316" s="468"/>
      <c r="AD2316" s="468"/>
      <c r="AE2316" s="468"/>
      <c r="AF2316" s="468"/>
      <c r="AG2316" s="468"/>
      <c r="AH2316" s="468"/>
      <c r="AI2316" s="468"/>
    </row>
    <row r="2317">
      <c r="A2317" s="23">
        <v>2258.0</v>
      </c>
      <c r="B2317" s="440">
        <v>46181.0</v>
      </c>
      <c r="C2317" s="26">
        <v>208.0</v>
      </c>
      <c r="D2317" s="507" t="s">
        <v>111</v>
      </c>
      <c r="E2317" s="28" t="s">
        <v>40</v>
      </c>
      <c r="F2317" s="28" t="s">
        <v>2346</v>
      </c>
      <c r="G2317" s="28" t="s">
        <v>2346</v>
      </c>
      <c r="H2317" s="28" t="s">
        <v>75</v>
      </c>
      <c r="I2317" s="574" t="s">
        <v>3850</v>
      </c>
      <c r="J2317" s="501" t="s">
        <v>3851</v>
      </c>
      <c r="K2317" s="570">
        <v>46210.0</v>
      </c>
      <c r="L2317" s="28" t="s">
        <v>76</v>
      </c>
      <c r="M2317" s="226"/>
      <c r="N2317" s="33" t="s">
        <v>289</v>
      </c>
      <c r="O2317" s="36" t="s">
        <v>2251</v>
      </c>
      <c r="P2317" s="340"/>
      <c r="Q2317" s="468"/>
      <c r="R2317" s="468"/>
      <c r="S2317" s="468"/>
      <c r="T2317" s="468"/>
      <c r="U2317" s="468"/>
      <c r="V2317" s="468"/>
      <c r="W2317" s="468"/>
      <c r="X2317" s="468"/>
      <c r="Y2317" s="468"/>
      <c r="Z2317" s="468"/>
      <c r="AA2317" s="468"/>
      <c r="AB2317" s="468"/>
      <c r="AC2317" s="468"/>
      <c r="AD2317" s="468"/>
      <c r="AE2317" s="468"/>
      <c r="AF2317" s="468"/>
      <c r="AG2317" s="468"/>
      <c r="AH2317" s="468"/>
      <c r="AI2317" s="468"/>
    </row>
    <row r="2318">
      <c r="A2318" s="23">
        <v>2259.0</v>
      </c>
      <c r="B2318" s="440">
        <v>46181.0</v>
      </c>
      <c r="C2318" s="26">
        <v>208.0</v>
      </c>
      <c r="D2318" s="507" t="s">
        <v>111</v>
      </c>
      <c r="E2318" s="28" t="s">
        <v>40</v>
      </c>
      <c r="F2318" s="28" t="s">
        <v>2346</v>
      </c>
      <c r="G2318" s="28" t="s">
        <v>2346</v>
      </c>
      <c r="H2318" s="28" t="s">
        <v>81</v>
      </c>
      <c r="I2318" s="574" t="s">
        <v>3852</v>
      </c>
      <c r="J2318" s="501" t="s">
        <v>2540</v>
      </c>
      <c r="K2318" s="570">
        <v>46210.0</v>
      </c>
      <c r="L2318" s="28" t="s">
        <v>76</v>
      </c>
      <c r="M2318" s="226"/>
      <c r="N2318" s="33" t="s">
        <v>289</v>
      </c>
      <c r="O2318" s="36" t="s">
        <v>2251</v>
      </c>
      <c r="P2318" s="340"/>
      <c r="Q2318" s="468"/>
      <c r="R2318" s="468"/>
      <c r="S2318" s="468"/>
      <c r="T2318" s="468"/>
      <c r="U2318" s="468"/>
      <c r="V2318" s="468"/>
      <c r="W2318" s="468"/>
      <c r="X2318" s="468"/>
      <c r="Y2318" s="468"/>
      <c r="Z2318" s="468"/>
      <c r="AA2318" s="468"/>
      <c r="AB2318" s="468"/>
      <c r="AC2318" s="468"/>
      <c r="AD2318" s="468"/>
      <c r="AE2318" s="468"/>
      <c r="AF2318" s="468"/>
      <c r="AG2318" s="468"/>
      <c r="AH2318" s="468"/>
      <c r="AI2318" s="468"/>
    </row>
    <row r="2319">
      <c r="A2319" s="59">
        <v>2260.0</v>
      </c>
      <c r="B2319" s="440">
        <v>46181.0</v>
      </c>
      <c r="C2319" s="26">
        <v>208.0</v>
      </c>
      <c r="D2319" s="507" t="s">
        <v>111</v>
      </c>
      <c r="E2319" s="28" t="s">
        <v>40</v>
      </c>
      <c r="F2319" s="28" t="s">
        <v>2346</v>
      </c>
      <c r="G2319" s="28" t="s">
        <v>2346</v>
      </c>
      <c r="H2319" s="28" t="s">
        <v>81</v>
      </c>
      <c r="I2319" s="574" t="s">
        <v>3853</v>
      </c>
      <c r="J2319" s="501" t="s">
        <v>3854</v>
      </c>
      <c r="K2319" s="570">
        <v>46210.0</v>
      </c>
      <c r="L2319" s="28" t="s">
        <v>76</v>
      </c>
      <c r="M2319" s="226"/>
      <c r="N2319" s="33" t="s">
        <v>289</v>
      </c>
      <c r="O2319" s="36" t="s">
        <v>2251</v>
      </c>
      <c r="P2319" s="340"/>
      <c r="Q2319" s="468"/>
      <c r="R2319" s="468"/>
      <c r="S2319" s="468"/>
      <c r="T2319" s="468"/>
      <c r="U2319" s="468"/>
      <c r="V2319" s="468"/>
      <c r="W2319" s="468"/>
      <c r="X2319" s="468"/>
      <c r="Y2319" s="468"/>
      <c r="Z2319" s="468"/>
      <c r="AA2319" s="468"/>
      <c r="AB2319" s="468"/>
      <c r="AC2319" s="468"/>
      <c r="AD2319" s="468"/>
      <c r="AE2319" s="468"/>
      <c r="AF2319" s="468"/>
      <c r="AG2319" s="468"/>
      <c r="AH2319" s="468"/>
      <c r="AI2319" s="468"/>
    </row>
    <row r="2320">
      <c r="A2320" s="23">
        <v>2261.0</v>
      </c>
      <c r="B2320" s="440">
        <v>46181.0</v>
      </c>
      <c r="C2320" s="26">
        <v>208.0</v>
      </c>
      <c r="D2320" s="507" t="s">
        <v>111</v>
      </c>
      <c r="E2320" s="28" t="s">
        <v>40</v>
      </c>
      <c r="F2320" s="28" t="s">
        <v>2346</v>
      </c>
      <c r="G2320" s="28" t="s">
        <v>2346</v>
      </c>
      <c r="H2320" s="28" t="s">
        <v>75</v>
      </c>
      <c r="I2320" s="574" t="s">
        <v>3855</v>
      </c>
      <c r="J2320" s="501" t="s">
        <v>3674</v>
      </c>
      <c r="K2320" s="570">
        <v>46210.0</v>
      </c>
      <c r="L2320" s="28" t="s">
        <v>76</v>
      </c>
      <c r="M2320" s="226"/>
      <c r="N2320" s="33" t="s">
        <v>289</v>
      </c>
      <c r="O2320" s="36" t="s">
        <v>2251</v>
      </c>
      <c r="P2320" s="340"/>
      <c r="Q2320" s="468"/>
      <c r="R2320" s="468"/>
      <c r="S2320" s="468"/>
      <c r="T2320" s="468"/>
      <c r="U2320" s="468"/>
      <c r="V2320" s="468"/>
      <c r="W2320" s="468"/>
      <c r="X2320" s="468"/>
      <c r="Y2320" s="468"/>
      <c r="Z2320" s="468"/>
      <c r="AA2320" s="468"/>
      <c r="AB2320" s="468"/>
      <c r="AC2320" s="468"/>
      <c r="AD2320" s="468"/>
      <c r="AE2320" s="468"/>
      <c r="AF2320" s="468"/>
      <c r="AG2320" s="468"/>
      <c r="AH2320" s="468"/>
      <c r="AI2320" s="468"/>
    </row>
    <row r="2321">
      <c r="A2321" s="23">
        <v>2262.0</v>
      </c>
      <c r="B2321" s="440">
        <v>46181.0</v>
      </c>
      <c r="C2321" s="26">
        <v>208.0</v>
      </c>
      <c r="D2321" s="507" t="s">
        <v>111</v>
      </c>
      <c r="E2321" s="28" t="s">
        <v>40</v>
      </c>
      <c r="F2321" s="28" t="s">
        <v>2346</v>
      </c>
      <c r="G2321" s="28" t="s">
        <v>2346</v>
      </c>
      <c r="H2321" s="28" t="s">
        <v>75</v>
      </c>
      <c r="I2321" s="574" t="s">
        <v>3856</v>
      </c>
      <c r="J2321" s="501" t="s">
        <v>3857</v>
      </c>
      <c r="K2321" s="570">
        <v>46210.0</v>
      </c>
      <c r="L2321" s="28" t="s">
        <v>76</v>
      </c>
      <c r="M2321" s="226"/>
      <c r="N2321" s="33" t="s">
        <v>289</v>
      </c>
      <c r="O2321" s="36" t="s">
        <v>2251</v>
      </c>
      <c r="P2321" s="340"/>
      <c r="Q2321" s="468"/>
      <c r="R2321" s="468"/>
      <c r="S2321" s="468"/>
      <c r="T2321" s="468"/>
      <c r="U2321" s="468"/>
      <c r="V2321" s="468"/>
      <c r="W2321" s="468"/>
      <c r="X2321" s="468"/>
      <c r="Y2321" s="468"/>
      <c r="Z2321" s="468"/>
      <c r="AA2321" s="468"/>
      <c r="AB2321" s="468"/>
      <c r="AC2321" s="468"/>
      <c r="AD2321" s="468"/>
      <c r="AE2321" s="468"/>
      <c r="AF2321" s="468"/>
      <c r="AG2321" s="468"/>
      <c r="AH2321" s="468"/>
      <c r="AI2321" s="468"/>
    </row>
    <row r="2322">
      <c r="A2322" s="59">
        <v>2263.0</v>
      </c>
      <c r="B2322" s="440">
        <v>46181.0</v>
      </c>
      <c r="C2322" s="26">
        <v>208.0</v>
      </c>
      <c r="D2322" s="507" t="s">
        <v>111</v>
      </c>
      <c r="E2322" s="28" t="s">
        <v>40</v>
      </c>
      <c r="F2322" s="28" t="s">
        <v>2346</v>
      </c>
      <c r="G2322" s="28" t="s">
        <v>2346</v>
      </c>
      <c r="H2322" s="28" t="s">
        <v>87</v>
      </c>
      <c r="I2322" s="494" t="s">
        <v>3858</v>
      </c>
      <c r="J2322" s="401" t="s">
        <v>3859</v>
      </c>
      <c r="K2322" s="570">
        <v>46210.0</v>
      </c>
      <c r="L2322" s="28" t="s">
        <v>76</v>
      </c>
      <c r="M2322" s="226"/>
      <c r="N2322" s="33" t="s">
        <v>289</v>
      </c>
      <c r="O2322" s="36" t="s">
        <v>2251</v>
      </c>
      <c r="P2322" s="340"/>
      <c r="Q2322" s="468"/>
      <c r="R2322" s="468"/>
      <c r="S2322" s="468"/>
      <c r="T2322" s="468"/>
      <c r="U2322" s="468"/>
      <c r="V2322" s="468"/>
      <c r="W2322" s="468"/>
      <c r="X2322" s="468"/>
      <c r="Y2322" s="468"/>
      <c r="Z2322" s="468"/>
      <c r="AA2322" s="468"/>
      <c r="AB2322" s="468"/>
      <c r="AC2322" s="468"/>
      <c r="AD2322" s="468"/>
      <c r="AE2322" s="468"/>
      <c r="AF2322" s="468"/>
      <c r="AG2322" s="468"/>
      <c r="AH2322" s="468"/>
      <c r="AI2322" s="468"/>
    </row>
    <row r="2323">
      <c r="A2323" s="23">
        <v>2264.0</v>
      </c>
      <c r="B2323" s="440">
        <v>46182.0</v>
      </c>
      <c r="C2323" s="26">
        <v>209.0</v>
      </c>
      <c r="D2323" s="507" t="s">
        <v>45</v>
      </c>
      <c r="E2323" s="28" t="s">
        <v>40</v>
      </c>
      <c r="F2323" s="28" t="s">
        <v>2346</v>
      </c>
      <c r="G2323" s="28" t="s">
        <v>2346</v>
      </c>
      <c r="H2323" s="28" t="s">
        <v>75</v>
      </c>
      <c r="I2323" s="574" t="s">
        <v>3846</v>
      </c>
      <c r="J2323" s="501" t="s">
        <v>3847</v>
      </c>
      <c r="K2323" s="570">
        <v>46210.0</v>
      </c>
      <c r="L2323" s="28" t="s">
        <v>50</v>
      </c>
      <c r="M2323" s="226"/>
      <c r="N2323" s="33" t="s">
        <v>289</v>
      </c>
      <c r="O2323" s="36" t="s">
        <v>886</v>
      </c>
      <c r="P2323" s="340"/>
      <c r="Q2323" s="468"/>
      <c r="R2323" s="468"/>
      <c r="S2323" s="468"/>
      <c r="T2323" s="468"/>
      <c r="U2323" s="468"/>
      <c r="V2323" s="468"/>
      <c r="W2323" s="468"/>
      <c r="X2323" s="468"/>
      <c r="Y2323" s="468"/>
      <c r="Z2323" s="468"/>
      <c r="AA2323" s="468"/>
      <c r="AB2323" s="468"/>
      <c r="AC2323" s="468"/>
      <c r="AD2323" s="468"/>
      <c r="AE2323" s="468"/>
      <c r="AF2323" s="468"/>
      <c r="AG2323" s="468"/>
      <c r="AH2323" s="468"/>
      <c r="AI2323" s="468"/>
    </row>
    <row r="2324">
      <c r="A2324" s="23">
        <v>2265.0</v>
      </c>
      <c r="B2324" s="440">
        <v>46182.0</v>
      </c>
      <c r="C2324" s="26">
        <v>209.0</v>
      </c>
      <c r="D2324" s="507" t="s">
        <v>45</v>
      </c>
      <c r="E2324" s="28" t="s">
        <v>40</v>
      </c>
      <c r="F2324" s="28" t="s">
        <v>2346</v>
      </c>
      <c r="G2324" s="28" t="s">
        <v>2346</v>
      </c>
      <c r="H2324" s="28" t="s">
        <v>207</v>
      </c>
      <c r="I2324" s="571" t="s">
        <v>3155</v>
      </c>
      <c r="J2324" s="404" t="s">
        <v>2439</v>
      </c>
      <c r="K2324" s="570">
        <v>46210.0</v>
      </c>
      <c r="L2324" s="28" t="s">
        <v>50</v>
      </c>
      <c r="M2324" s="226"/>
      <c r="N2324" s="33" t="s">
        <v>289</v>
      </c>
      <c r="O2324" s="36" t="s">
        <v>886</v>
      </c>
      <c r="P2324" s="340"/>
      <c r="Q2324" s="468"/>
      <c r="R2324" s="468"/>
      <c r="S2324" s="468"/>
      <c r="T2324" s="468"/>
      <c r="U2324" s="468"/>
      <c r="V2324" s="468"/>
      <c r="W2324" s="468"/>
      <c r="X2324" s="468"/>
      <c r="Y2324" s="468"/>
      <c r="Z2324" s="468"/>
      <c r="AA2324" s="468"/>
      <c r="AB2324" s="468"/>
      <c r="AC2324" s="468"/>
      <c r="AD2324" s="468"/>
      <c r="AE2324" s="468"/>
      <c r="AF2324" s="468"/>
      <c r="AG2324" s="468"/>
      <c r="AH2324" s="468"/>
      <c r="AI2324" s="468"/>
    </row>
    <row r="2325">
      <c r="A2325" s="59">
        <v>2266.0</v>
      </c>
      <c r="B2325" s="440">
        <v>46182.0</v>
      </c>
      <c r="C2325" s="26">
        <v>209.0</v>
      </c>
      <c r="D2325" s="507" t="s">
        <v>45</v>
      </c>
      <c r="E2325" s="28" t="s">
        <v>40</v>
      </c>
      <c r="F2325" s="28" t="s">
        <v>2346</v>
      </c>
      <c r="G2325" s="28" t="s">
        <v>2346</v>
      </c>
      <c r="H2325" s="28" t="s">
        <v>233</v>
      </c>
      <c r="I2325" s="571" t="s">
        <v>3860</v>
      </c>
      <c r="J2325" s="406" t="s">
        <v>3861</v>
      </c>
      <c r="K2325" s="570">
        <v>46210.0</v>
      </c>
      <c r="L2325" s="28" t="s">
        <v>50</v>
      </c>
      <c r="M2325" s="226"/>
      <c r="N2325" s="33" t="s">
        <v>289</v>
      </c>
      <c r="O2325" s="36" t="s">
        <v>886</v>
      </c>
      <c r="P2325" s="340"/>
      <c r="Q2325" s="468"/>
      <c r="R2325" s="468"/>
      <c r="S2325" s="468"/>
      <c r="T2325" s="468"/>
      <c r="U2325" s="468"/>
      <c r="V2325" s="468"/>
      <c r="W2325" s="468"/>
      <c r="X2325" s="468"/>
      <c r="Y2325" s="468"/>
      <c r="Z2325" s="468"/>
      <c r="AA2325" s="468"/>
      <c r="AB2325" s="468"/>
      <c r="AC2325" s="468"/>
      <c r="AD2325" s="468"/>
      <c r="AE2325" s="468"/>
      <c r="AF2325" s="468"/>
      <c r="AG2325" s="468"/>
      <c r="AH2325" s="468"/>
      <c r="AI2325" s="468"/>
    </row>
    <row r="2326">
      <c r="A2326" s="23">
        <v>2267.0</v>
      </c>
      <c r="B2326" s="440">
        <v>46182.0</v>
      </c>
      <c r="C2326" s="26">
        <v>209.0</v>
      </c>
      <c r="D2326" s="507" t="s">
        <v>45</v>
      </c>
      <c r="E2326" s="28" t="s">
        <v>40</v>
      </c>
      <c r="F2326" s="28" t="s">
        <v>2346</v>
      </c>
      <c r="G2326" s="28" t="s">
        <v>2346</v>
      </c>
      <c r="H2326" s="28" t="s">
        <v>87</v>
      </c>
      <c r="I2326" s="574" t="s">
        <v>3862</v>
      </c>
      <c r="J2326" s="404" t="s">
        <v>3859</v>
      </c>
      <c r="K2326" s="570">
        <v>46210.0</v>
      </c>
      <c r="L2326" s="28" t="s">
        <v>50</v>
      </c>
      <c r="M2326" s="226"/>
      <c r="N2326" s="33" t="s">
        <v>289</v>
      </c>
      <c r="O2326" s="36" t="s">
        <v>886</v>
      </c>
      <c r="P2326" s="340"/>
      <c r="Q2326" s="468"/>
      <c r="R2326" s="468"/>
      <c r="S2326" s="468"/>
      <c r="T2326" s="468"/>
      <c r="U2326" s="468"/>
      <c r="V2326" s="468"/>
      <c r="W2326" s="468"/>
      <c r="X2326" s="468"/>
      <c r="Y2326" s="468"/>
      <c r="Z2326" s="468"/>
      <c r="AA2326" s="468"/>
      <c r="AB2326" s="468"/>
      <c r="AC2326" s="468"/>
      <c r="AD2326" s="468"/>
      <c r="AE2326" s="468"/>
      <c r="AF2326" s="468"/>
      <c r="AG2326" s="468"/>
      <c r="AH2326" s="468"/>
      <c r="AI2326" s="468"/>
    </row>
    <row r="2327">
      <c r="A2327" s="23">
        <v>2268.0</v>
      </c>
      <c r="B2327" s="440">
        <v>46182.0</v>
      </c>
      <c r="C2327" s="26">
        <v>209.0</v>
      </c>
      <c r="D2327" s="507" t="s">
        <v>45</v>
      </c>
      <c r="E2327" s="28" t="s">
        <v>40</v>
      </c>
      <c r="F2327" s="28" t="s">
        <v>2346</v>
      </c>
      <c r="G2327" s="28" t="s">
        <v>2346</v>
      </c>
      <c r="H2327" s="28" t="s">
        <v>207</v>
      </c>
      <c r="I2327" s="571" t="s">
        <v>3863</v>
      </c>
      <c r="J2327" s="406" t="s">
        <v>2362</v>
      </c>
      <c r="K2327" s="570">
        <v>46210.0</v>
      </c>
      <c r="L2327" s="28" t="s">
        <v>76</v>
      </c>
      <c r="M2327" s="226"/>
      <c r="N2327" s="33" t="s">
        <v>289</v>
      </c>
      <c r="O2327" s="36" t="s">
        <v>886</v>
      </c>
      <c r="P2327" s="340"/>
      <c r="Q2327" s="468"/>
      <c r="R2327" s="468"/>
      <c r="S2327" s="468"/>
      <c r="T2327" s="468"/>
      <c r="U2327" s="468"/>
      <c r="V2327" s="468"/>
      <c r="W2327" s="468"/>
      <c r="X2327" s="468"/>
      <c r="Y2327" s="468"/>
      <c r="Z2327" s="468"/>
      <c r="AA2327" s="468"/>
      <c r="AB2327" s="468"/>
      <c r="AC2327" s="468"/>
      <c r="AD2327" s="468"/>
      <c r="AE2327" s="468"/>
      <c r="AF2327" s="468"/>
      <c r="AG2327" s="468"/>
      <c r="AH2327" s="468"/>
      <c r="AI2327" s="468"/>
    </row>
    <row r="2328">
      <c r="A2328" s="59">
        <v>2269.0</v>
      </c>
      <c r="B2328" s="440">
        <v>46182.0</v>
      </c>
      <c r="C2328" s="26">
        <v>209.0</v>
      </c>
      <c r="D2328" s="507" t="s">
        <v>45</v>
      </c>
      <c r="E2328" s="28" t="s">
        <v>40</v>
      </c>
      <c r="F2328" s="28" t="s">
        <v>2346</v>
      </c>
      <c r="G2328" s="28" t="s">
        <v>2346</v>
      </c>
      <c r="H2328" s="28" t="s">
        <v>75</v>
      </c>
      <c r="I2328" s="574" t="s">
        <v>3864</v>
      </c>
      <c r="J2328" s="406" t="s">
        <v>3865</v>
      </c>
      <c r="K2328" s="573" t="s">
        <v>3179</v>
      </c>
      <c r="L2328" s="28" t="s">
        <v>50</v>
      </c>
      <c r="M2328" s="226"/>
      <c r="N2328" s="33" t="s">
        <v>289</v>
      </c>
      <c r="O2328" s="36" t="s">
        <v>886</v>
      </c>
      <c r="P2328" s="340"/>
      <c r="Q2328" s="468"/>
      <c r="R2328" s="468"/>
      <c r="S2328" s="468"/>
      <c r="T2328" s="468"/>
      <c r="U2328" s="468"/>
      <c r="V2328" s="468"/>
      <c r="W2328" s="468"/>
      <c r="X2328" s="468"/>
      <c r="Y2328" s="468"/>
      <c r="Z2328" s="468"/>
      <c r="AA2328" s="468"/>
      <c r="AB2328" s="468"/>
      <c r="AC2328" s="468"/>
      <c r="AD2328" s="468"/>
      <c r="AE2328" s="468"/>
      <c r="AF2328" s="468"/>
      <c r="AG2328" s="468"/>
      <c r="AH2328" s="468"/>
      <c r="AI2328" s="468"/>
    </row>
    <row r="2329">
      <c r="A2329" s="23">
        <v>2270.0</v>
      </c>
      <c r="B2329" s="440">
        <v>46182.0</v>
      </c>
      <c r="C2329" s="26">
        <v>209.0</v>
      </c>
      <c r="D2329" s="507" t="s">
        <v>45</v>
      </c>
      <c r="E2329" s="28" t="s">
        <v>40</v>
      </c>
      <c r="F2329" s="28" t="s">
        <v>2346</v>
      </c>
      <c r="G2329" s="28" t="s">
        <v>2346</v>
      </c>
      <c r="H2329" s="28" t="s">
        <v>194</v>
      </c>
      <c r="I2329" s="574" t="s">
        <v>3866</v>
      </c>
      <c r="J2329" s="404" t="s">
        <v>3867</v>
      </c>
      <c r="K2329" s="570"/>
      <c r="L2329" s="28" t="s">
        <v>50</v>
      </c>
      <c r="M2329" s="23" t="s">
        <v>3868</v>
      </c>
      <c r="N2329" s="33" t="s">
        <v>289</v>
      </c>
      <c r="O2329" s="36" t="s">
        <v>886</v>
      </c>
      <c r="P2329" s="340"/>
      <c r="Q2329" s="468"/>
      <c r="R2329" s="468"/>
      <c r="S2329" s="468"/>
      <c r="T2329" s="468"/>
      <c r="U2329" s="468"/>
      <c r="V2329" s="468"/>
      <c r="W2329" s="468"/>
      <c r="X2329" s="468"/>
      <c r="Y2329" s="468"/>
      <c r="Z2329" s="468"/>
      <c r="AA2329" s="468"/>
      <c r="AB2329" s="468"/>
      <c r="AC2329" s="468"/>
      <c r="AD2329" s="468"/>
      <c r="AE2329" s="468"/>
      <c r="AF2329" s="468"/>
      <c r="AG2329" s="468"/>
      <c r="AH2329" s="468"/>
      <c r="AI2329" s="468"/>
    </row>
    <row r="2330">
      <c r="A2330" s="23">
        <v>2271.0</v>
      </c>
      <c r="B2330" s="440">
        <v>46182.0</v>
      </c>
      <c r="C2330" s="26">
        <v>209.0</v>
      </c>
      <c r="D2330" s="507" t="s">
        <v>45</v>
      </c>
      <c r="E2330" s="28" t="s">
        <v>40</v>
      </c>
      <c r="F2330" s="28" t="s">
        <v>2346</v>
      </c>
      <c r="G2330" s="28" t="s">
        <v>2346</v>
      </c>
      <c r="H2330" s="28" t="s">
        <v>207</v>
      </c>
      <c r="I2330" s="571" t="s">
        <v>3869</v>
      </c>
      <c r="J2330" s="404" t="s">
        <v>3134</v>
      </c>
      <c r="K2330" s="570">
        <v>46210.0</v>
      </c>
      <c r="L2330" s="28" t="s">
        <v>50</v>
      </c>
      <c r="M2330" s="226"/>
      <c r="N2330" s="33" t="s">
        <v>289</v>
      </c>
      <c r="O2330" s="36" t="s">
        <v>886</v>
      </c>
      <c r="P2330" s="340"/>
      <c r="Q2330" s="468"/>
      <c r="R2330" s="468"/>
      <c r="S2330" s="468"/>
      <c r="T2330" s="468"/>
      <c r="U2330" s="468"/>
      <c r="V2330" s="468"/>
      <c r="W2330" s="468"/>
      <c r="X2330" s="468"/>
      <c r="Y2330" s="468"/>
      <c r="Z2330" s="468"/>
      <c r="AA2330" s="468"/>
      <c r="AB2330" s="468"/>
      <c r="AC2330" s="468"/>
      <c r="AD2330" s="468"/>
      <c r="AE2330" s="468"/>
      <c r="AF2330" s="468"/>
      <c r="AG2330" s="468"/>
      <c r="AH2330" s="468"/>
      <c r="AI2330" s="468"/>
    </row>
    <row r="2331">
      <c r="A2331" s="59">
        <v>2272.0</v>
      </c>
      <c r="B2331" s="440">
        <v>46182.0</v>
      </c>
      <c r="C2331" s="26">
        <v>209.0</v>
      </c>
      <c r="D2331" s="507" t="s">
        <v>45</v>
      </c>
      <c r="E2331" s="28" t="s">
        <v>40</v>
      </c>
      <c r="F2331" s="28" t="s">
        <v>2346</v>
      </c>
      <c r="G2331" s="28" t="s">
        <v>2346</v>
      </c>
      <c r="H2331" s="28" t="s">
        <v>207</v>
      </c>
      <c r="I2331" s="574" t="s">
        <v>3870</v>
      </c>
      <c r="J2331" s="404" t="s">
        <v>3139</v>
      </c>
      <c r="K2331" s="573" t="s">
        <v>3179</v>
      </c>
      <c r="L2331" s="28" t="s">
        <v>50</v>
      </c>
      <c r="M2331" s="226"/>
      <c r="N2331" s="33" t="s">
        <v>289</v>
      </c>
      <c r="O2331" s="36" t="s">
        <v>886</v>
      </c>
      <c r="P2331" s="340"/>
      <c r="Q2331" s="468"/>
      <c r="R2331" s="468"/>
      <c r="S2331" s="468"/>
      <c r="T2331" s="468"/>
      <c r="U2331" s="468"/>
      <c r="V2331" s="468"/>
      <c r="W2331" s="468"/>
      <c r="X2331" s="468"/>
      <c r="Y2331" s="468"/>
      <c r="Z2331" s="468"/>
      <c r="AA2331" s="468"/>
      <c r="AB2331" s="468"/>
      <c r="AC2331" s="468"/>
      <c r="AD2331" s="468"/>
      <c r="AE2331" s="468"/>
      <c r="AF2331" s="468"/>
      <c r="AG2331" s="468"/>
      <c r="AH2331" s="468"/>
      <c r="AI2331" s="468"/>
    </row>
    <row r="2332">
      <c r="A2332" s="23">
        <v>2273.0</v>
      </c>
      <c r="B2332" s="440">
        <v>46182.0</v>
      </c>
      <c r="C2332" s="26">
        <v>209.0</v>
      </c>
      <c r="D2332" s="507" t="s">
        <v>45</v>
      </c>
      <c r="E2332" s="28" t="s">
        <v>40</v>
      </c>
      <c r="F2332" s="28" t="s">
        <v>2346</v>
      </c>
      <c r="G2332" s="28" t="s">
        <v>2346</v>
      </c>
      <c r="H2332" s="28" t="s">
        <v>87</v>
      </c>
      <c r="I2332" s="574" t="s">
        <v>3871</v>
      </c>
      <c r="J2332" s="404" t="s">
        <v>3872</v>
      </c>
      <c r="K2332" s="570">
        <v>46210.0</v>
      </c>
      <c r="L2332" s="28" t="s">
        <v>76</v>
      </c>
      <c r="M2332" s="226"/>
      <c r="N2332" s="33" t="s">
        <v>289</v>
      </c>
      <c r="O2332" s="36" t="s">
        <v>886</v>
      </c>
      <c r="P2332" s="340"/>
      <c r="Q2332" s="468"/>
      <c r="R2332" s="468"/>
      <c r="S2332" s="468"/>
      <c r="T2332" s="468"/>
      <c r="U2332" s="468"/>
      <c r="V2332" s="468"/>
      <c r="W2332" s="468"/>
      <c r="X2332" s="468"/>
      <c r="Y2332" s="468"/>
      <c r="Z2332" s="468"/>
      <c r="AA2332" s="468"/>
      <c r="AB2332" s="468"/>
      <c r="AC2332" s="468"/>
      <c r="AD2332" s="468"/>
      <c r="AE2332" s="468"/>
      <c r="AF2332" s="468"/>
      <c r="AG2332" s="468"/>
      <c r="AH2332" s="468"/>
      <c r="AI2332" s="468"/>
    </row>
    <row r="2333">
      <c r="A2333" s="23">
        <v>2274.0</v>
      </c>
      <c r="B2333" s="440">
        <v>46182.0</v>
      </c>
      <c r="C2333" s="26">
        <v>209.0</v>
      </c>
      <c r="D2333" s="507" t="s">
        <v>45</v>
      </c>
      <c r="E2333" s="28" t="s">
        <v>40</v>
      </c>
      <c r="F2333" s="28" t="s">
        <v>2346</v>
      </c>
      <c r="G2333" s="28" t="s">
        <v>2346</v>
      </c>
      <c r="H2333" s="28" t="s">
        <v>207</v>
      </c>
      <c r="I2333" s="574" t="s">
        <v>3873</v>
      </c>
      <c r="J2333" s="406" t="s">
        <v>2362</v>
      </c>
      <c r="K2333" s="573" t="s">
        <v>3179</v>
      </c>
      <c r="L2333" s="28" t="s">
        <v>50</v>
      </c>
      <c r="M2333" s="226"/>
      <c r="N2333" s="33" t="s">
        <v>289</v>
      </c>
      <c r="O2333" s="36" t="s">
        <v>886</v>
      </c>
      <c r="P2333" s="340"/>
      <c r="Q2333" s="468"/>
      <c r="R2333" s="468"/>
      <c r="S2333" s="468"/>
      <c r="T2333" s="468"/>
      <c r="U2333" s="468"/>
      <c r="V2333" s="468"/>
      <c r="W2333" s="468"/>
      <c r="X2333" s="468"/>
      <c r="Y2333" s="468"/>
      <c r="Z2333" s="468"/>
      <c r="AA2333" s="468"/>
      <c r="AB2333" s="468"/>
      <c r="AC2333" s="468"/>
      <c r="AD2333" s="468"/>
      <c r="AE2333" s="468"/>
      <c r="AF2333" s="468"/>
      <c r="AG2333" s="468"/>
      <c r="AH2333" s="468"/>
      <c r="AI2333" s="468"/>
    </row>
    <row r="2334">
      <c r="A2334" s="59">
        <v>2275.0</v>
      </c>
      <c r="B2334" s="440">
        <v>46182.0</v>
      </c>
      <c r="C2334" s="26">
        <v>209.0</v>
      </c>
      <c r="D2334" s="507" t="s">
        <v>45</v>
      </c>
      <c r="E2334" s="28" t="s">
        <v>40</v>
      </c>
      <c r="F2334" s="28" t="s">
        <v>2346</v>
      </c>
      <c r="G2334" s="28" t="s">
        <v>2346</v>
      </c>
      <c r="H2334" s="28" t="s">
        <v>207</v>
      </c>
      <c r="I2334" s="574" t="s">
        <v>3874</v>
      </c>
      <c r="J2334" s="404" t="s">
        <v>3875</v>
      </c>
      <c r="K2334" s="570">
        <v>46210.0</v>
      </c>
      <c r="L2334" s="28" t="s">
        <v>50</v>
      </c>
      <c r="M2334" s="226"/>
      <c r="N2334" s="33" t="s">
        <v>289</v>
      </c>
      <c r="O2334" s="36" t="s">
        <v>886</v>
      </c>
      <c r="P2334" s="340"/>
      <c r="Q2334" s="468"/>
      <c r="R2334" s="468"/>
      <c r="S2334" s="468"/>
      <c r="T2334" s="468"/>
      <c r="U2334" s="468"/>
      <c r="V2334" s="468"/>
      <c r="W2334" s="468"/>
      <c r="X2334" s="468"/>
      <c r="Y2334" s="468"/>
      <c r="Z2334" s="468"/>
      <c r="AA2334" s="468"/>
      <c r="AB2334" s="468"/>
      <c r="AC2334" s="468"/>
      <c r="AD2334" s="468"/>
      <c r="AE2334" s="468"/>
      <c r="AF2334" s="468"/>
      <c r="AG2334" s="468"/>
      <c r="AH2334" s="468"/>
      <c r="AI2334" s="468"/>
    </row>
    <row r="2335">
      <c r="A2335" s="23">
        <v>2276.0</v>
      </c>
      <c r="B2335" s="440">
        <v>46182.0</v>
      </c>
      <c r="C2335" s="26">
        <v>209.0</v>
      </c>
      <c r="D2335" s="507" t="s">
        <v>45</v>
      </c>
      <c r="E2335" s="28" t="s">
        <v>40</v>
      </c>
      <c r="F2335" s="28" t="s">
        <v>2346</v>
      </c>
      <c r="G2335" s="28" t="s">
        <v>2346</v>
      </c>
      <c r="H2335" s="28" t="s">
        <v>75</v>
      </c>
      <c r="I2335" s="571" t="s">
        <v>3876</v>
      </c>
      <c r="J2335" s="575" t="s">
        <v>2379</v>
      </c>
      <c r="K2335" s="570">
        <v>46210.0</v>
      </c>
      <c r="L2335" s="28" t="s">
        <v>50</v>
      </c>
      <c r="M2335" s="226"/>
      <c r="N2335" s="33" t="s">
        <v>289</v>
      </c>
      <c r="O2335" s="36" t="s">
        <v>886</v>
      </c>
      <c r="P2335" s="340"/>
      <c r="Q2335" s="468"/>
      <c r="R2335" s="468"/>
      <c r="S2335" s="468"/>
      <c r="T2335" s="468"/>
      <c r="U2335" s="468"/>
      <c r="V2335" s="468"/>
      <c r="W2335" s="468"/>
      <c r="X2335" s="468"/>
      <c r="Y2335" s="468"/>
      <c r="Z2335" s="468"/>
      <c r="AA2335" s="468"/>
      <c r="AB2335" s="468"/>
      <c r="AC2335" s="468"/>
      <c r="AD2335" s="468"/>
      <c r="AE2335" s="468"/>
      <c r="AF2335" s="468"/>
      <c r="AG2335" s="468"/>
      <c r="AH2335" s="468"/>
      <c r="AI2335" s="468"/>
    </row>
    <row r="2336">
      <c r="A2336" s="23">
        <v>2277.0</v>
      </c>
      <c r="B2336" s="440">
        <v>46182.0</v>
      </c>
      <c r="C2336" s="26">
        <v>209.0</v>
      </c>
      <c r="D2336" s="507" t="s">
        <v>45</v>
      </c>
      <c r="E2336" s="28" t="s">
        <v>40</v>
      </c>
      <c r="F2336" s="28" t="s">
        <v>2346</v>
      </c>
      <c r="G2336" s="28" t="s">
        <v>2346</v>
      </c>
      <c r="H2336" s="28" t="s">
        <v>75</v>
      </c>
      <c r="I2336" s="571" t="s">
        <v>3877</v>
      </c>
      <c r="J2336" s="575" t="s">
        <v>3878</v>
      </c>
      <c r="K2336" s="573" t="s">
        <v>3179</v>
      </c>
      <c r="L2336" s="28" t="s">
        <v>50</v>
      </c>
      <c r="M2336" s="226"/>
      <c r="N2336" s="33" t="s">
        <v>289</v>
      </c>
      <c r="O2336" s="36" t="s">
        <v>886</v>
      </c>
      <c r="P2336" s="340"/>
      <c r="Q2336" s="468"/>
      <c r="R2336" s="468"/>
      <c r="S2336" s="468"/>
      <c r="T2336" s="468"/>
      <c r="U2336" s="468"/>
      <c r="V2336" s="468"/>
      <c r="W2336" s="468"/>
      <c r="X2336" s="468"/>
      <c r="Y2336" s="468"/>
      <c r="Z2336" s="468"/>
      <c r="AA2336" s="468"/>
      <c r="AB2336" s="468"/>
      <c r="AC2336" s="468"/>
      <c r="AD2336" s="468"/>
      <c r="AE2336" s="468"/>
      <c r="AF2336" s="468"/>
      <c r="AG2336" s="468"/>
      <c r="AH2336" s="468"/>
      <c r="AI2336" s="468"/>
    </row>
    <row r="2337">
      <c r="A2337" s="59">
        <v>2278.0</v>
      </c>
      <c r="B2337" s="440">
        <v>46182.0</v>
      </c>
      <c r="C2337" s="26">
        <v>209.0</v>
      </c>
      <c r="D2337" s="507" t="s">
        <v>45</v>
      </c>
      <c r="E2337" s="28" t="s">
        <v>40</v>
      </c>
      <c r="F2337" s="28" t="s">
        <v>2346</v>
      </c>
      <c r="G2337" s="28" t="s">
        <v>2346</v>
      </c>
      <c r="H2337" s="28" t="s">
        <v>75</v>
      </c>
      <c r="I2337" s="571" t="s">
        <v>3879</v>
      </c>
      <c r="J2337" s="575" t="s">
        <v>3880</v>
      </c>
      <c r="K2337" s="570">
        <v>46210.0</v>
      </c>
      <c r="L2337" s="28" t="s">
        <v>50</v>
      </c>
      <c r="M2337" s="226"/>
      <c r="N2337" s="33" t="s">
        <v>289</v>
      </c>
      <c r="O2337" s="36" t="s">
        <v>886</v>
      </c>
      <c r="P2337" s="340"/>
      <c r="Q2337" s="468"/>
      <c r="R2337" s="468"/>
      <c r="S2337" s="468"/>
      <c r="T2337" s="468"/>
      <c r="U2337" s="468"/>
      <c r="V2337" s="468"/>
      <c r="W2337" s="468"/>
      <c r="X2337" s="468"/>
      <c r="Y2337" s="468"/>
      <c r="Z2337" s="468"/>
      <c r="AA2337" s="468"/>
      <c r="AB2337" s="468"/>
      <c r="AC2337" s="468"/>
      <c r="AD2337" s="468"/>
      <c r="AE2337" s="468"/>
      <c r="AF2337" s="468"/>
      <c r="AG2337" s="468"/>
      <c r="AH2337" s="468"/>
      <c r="AI2337" s="468"/>
    </row>
    <row r="2338">
      <c r="A2338" s="23">
        <v>2279.0</v>
      </c>
      <c r="B2338" s="440">
        <v>46183.0</v>
      </c>
      <c r="C2338" s="26">
        <v>210.0</v>
      </c>
      <c r="D2338" s="507" t="s">
        <v>45</v>
      </c>
      <c r="E2338" s="28" t="s">
        <v>40</v>
      </c>
      <c r="F2338" s="28" t="s">
        <v>2385</v>
      </c>
      <c r="G2338" s="28" t="s">
        <v>3881</v>
      </c>
      <c r="H2338" s="28" t="s">
        <v>207</v>
      </c>
      <c r="I2338" s="546" t="s">
        <v>3882</v>
      </c>
      <c r="J2338" s="576" t="s">
        <v>3883</v>
      </c>
      <c r="K2338" s="570">
        <v>46210.0</v>
      </c>
      <c r="L2338" s="28" t="s">
        <v>50</v>
      </c>
      <c r="M2338" s="226"/>
      <c r="N2338" s="33" t="s">
        <v>287</v>
      </c>
      <c r="O2338" s="36" t="s">
        <v>886</v>
      </c>
      <c r="P2338" s="340"/>
      <c r="Q2338" s="468"/>
      <c r="R2338" s="468"/>
      <c r="S2338" s="468"/>
      <c r="T2338" s="468"/>
      <c r="U2338" s="468"/>
      <c r="V2338" s="468"/>
      <c r="W2338" s="468"/>
      <c r="X2338" s="468"/>
      <c r="Y2338" s="468"/>
      <c r="Z2338" s="468"/>
      <c r="AA2338" s="468"/>
      <c r="AB2338" s="468"/>
      <c r="AC2338" s="468"/>
      <c r="AD2338" s="468"/>
      <c r="AE2338" s="468"/>
      <c r="AF2338" s="468"/>
      <c r="AG2338" s="468"/>
      <c r="AH2338" s="468"/>
      <c r="AI2338" s="468"/>
    </row>
    <row r="2339">
      <c r="A2339" s="23">
        <v>2280.0</v>
      </c>
      <c r="B2339" s="440">
        <v>46183.0</v>
      </c>
      <c r="C2339" s="26">
        <v>210.0</v>
      </c>
      <c r="D2339" s="507" t="s">
        <v>45</v>
      </c>
      <c r="E2339" s="28" t="s">
        <v>40</v>
      </c>
      <c r="F2339" s="28" t="s">
        <v>2385</v>
      </c>
      <c r="G2339" s="28" t="s">
        <v>3881</v>
      </c>
      <c r="H2339" s="28" t="s">
        <v>207</v>
      </c>
      <c r="I2339" s="546" t="s">
        <v>3884</v>
      </c>
      <c r="J2339" s="576" t="s">
        <v>1107</v>
      </c>
      <c r="K2339" s="570">
        <v>46210.0</v>
      </c>
      <c r="L2339" s="28" t="s">
        <v>50</v>
      </c>
      <c r="M2339" s="226"/>
      <c r="N2339" s="33" t="s">
        <v>287</v>
      </c>
      <c r="O2339" s="36" t="s">
        <v>886</v>
      </c>
      <c r="P2339" s="340"/>
      <c r="Q2339" s="468"/>
      <c r="R2339" s="468"/>
      <c r="S2339" s="468"/>
      <c r="T2339" s="468"/>
      <c r="U2339" s="468"/>
      <c r="V2339" s="468"/>
      <c r="W2339" s="468"/>
      <c r="X2339" s="468"/>
      <c r="Y2339" s="468"/>
      <c r="Z2339" s="468"/>
      <c r="AA2339" s="468"/>
      <c r="AB2339" s="468"/>
      <c r="AC2339" s="468"/>
      <c r="AD2339" s="468"/>
      <c r="AE2339" s="468"/>
      <c r="AF2339" s="468"/>
      <c r="AG2339" s="468"/>
      <c r="AH2339" s="468"/>
      <c r="AI2339" s="468"/>
    </row>
    <row r="2340">
      <c r="A2340" s="59">
        <v>2281.0</v>
      </c>
      <c r="B2340" s="440">
        <v>46183.0</v>
      </c>
      <c r="C2340" s="26">
        <v>210.0</v>
      </c>
      <c r="D2340" s="507" t="s">
        <v>45</v>
      </c>
      <c r="E2340" s="28" t="s">
        <v>40</v>
      </c>
      <c r="F2340" s="28" t="s">
        <v>2385</v>
      </c>
      <c r="G2340" s="28" t="s">
        <v>3881</v>
      </c>
      <c r="H2340" s="28" t="s">
        <v>98</v>
      </c>
      <c r="I2340" s="546" t="s">
        <v>3885</v>
      </c>
      <c r="J2340" s="576" t="s">
        <v>3886</v>
      </c>
      <c r="K2340" s="441">
        <v>46183.0</v>
      </c>
      <c r="L2340" s="28" t="s">
        <v>50</v>
      </c>
      <c r="M2340" s="226"/>
      <c r="N2340" s="33" t="s">
        <v>287</v>
      </c>
      <c r="O2340" s="36" t="s">
        <v>886</v>
      </c>
      <c r="P2340" s="340"/>
      <c r="Q2340" s="468"/>
      <c r="R2340" s="468"/>
      <c r="S2340" s="468"/>
      <c r="T2340" s="468"/>
      <c r="U2340" s="468"/>
      <c r="V2340" s="468"/>
      <c r="W2340" s="468"/>
      <c r="X2340" s="468"/>
      <c r="Y2340" s="468"/>
      <c r="Z2340" s="468"/>
      <c r="AA2340" s="468"/>
      <c r="AB2340" s="468"/>
      <c r="AC2340" s="468"/>
      <c r="AD2340" s="468"/>
      <c r="AE2340" s="468"/>
      <c r="AF2340" s="468"/>
      <c r="AG2340" s="468"/>
      <c r="AH2340" s="468"/>
      <c r="AI2340" s="468"/>
    </row>
    <row r="2341">
      <c r="A2341" s="23">
        <v>2282.0</v>
      </c>
      <c r="B2341" s="440">
        <v>46183.0</v>
      </c>
      <c r="C2341" s="26">
        <v>210.0</v>
      </c>
      <c r="D2341" s="507" t="s">
        <v>45</v>
      </c>
      <c r="E2341" s="28" t="s">
        <v>40</v>
      </c>
      <c r="F2341" s="28" t="s">
        <v>2385</v>
      </c>
      <c r="G2341" s="28" t="s">
        <v>3881</v>
      </c>
      <c r="H2341" s="28" t="s">
        <v>87</v>
      </c>
      <c r="I2341" s="546" t="s">
        <v>3887</v>
      </c>
      <c r="J2341" s="576" t="s">
        <v>1257</v>
      </c>
      <c r="K2341" s="570">
        <v>46210.0</v>
      </c>
      <c r="L2341" s="28" t="s">
        <v>50</v>
      </c>
      <c r="M2341" s="226"/>
      <c r="N2341" s="33" t="s">
        <v>287</v>
      </c>
      <c r="O2341" s="36" t="s">
        <v>886</v>
      </c>
      <c r="P2341" s="340"/>
      <c r="Q2341" s="468"/>
      <c r="R2341" s="468"/>
      <c r="S2341" s="468"/>
      <c r="T2341" s="468"/>
      <c r="U2341" s="468"/>
      <c r="V2341" s="468"/>
      <c r="W2341" s="468"/>
      <c r="X2341" s="468"/>
      <c r="Y2341" s="468"/>
      <c r="Z2341" s="468"/>
      <c r="AA2341" s="468"/>
      <c r="AB2341" s="468"/>
      <c r="AC2341" s="468"/>
      <c r="AD2341" s="468"/>
      <c r="AE2341" s="468"/>
      <c r="AF2341" s="468"/>
      <c r="AG2341" s="468"/>
      <c r="AH2341" s="468"/>
      <c r="AI2341" s="468"/>
    </row>
    <row r="2342">
      <c r="A2342" s="23">
        <v>2283.0</v>
      </c>
      <c r="B2342" s="440">
        <v>46183.0</v>
      </c>
      <c r="C2342" s="26">
        <v>210.0</v>
      </c>
      <c r="D2342" s="507" t="s">
        <v>45</v>
      </c>
      <c r="E2342" s="28" t="s">
        <v>40</v>
      </c>
      <c r="F2342" s="28" t="s">
        <v>2385</v>
      </c>
      <c r="G2342" s="28" t="s">
        <v>3881</v>
      </c>
      <c r="H2342" s="28" t="s">
        <v>98</v>
      </c>
      <c r="I2342" s="546" t="s">
        <v>3888</v>
      </c>
      <c r="J2342" s="576" t="s">
        <v>2398</v>
      </c>
      <c r="K2342" s="508">
        <v>46183.0</v>
      </c>
      <c r="L2342" s="28" t="s">
        <v>50</v>
      </c>
      <c r="M2342" s="226"/>
      <c r="N2342" s="33" t="s">
        <v>287</v>
      </c>
      <c r="O2342" s="36" t="s">
        <v>886</v>
      </c>
      <c r="P2342" s="340"/>
      <c r="Q2342" s="468"/>
      <c r="R2342" s="468"/>
      <c r="S2342" s="468"/>
      <c r="T2342" s="468"/>
      <c r="U2342" s="468"/>
      <c r="V2342" s="468"/>
      <c r="W2342" s="468"/>
      <c r="X2342" s="468"/>
      <c r="Y2342" s="468"/>
      <c r="Z2342" s="468"/>
      <c r="AA2342" s="468"/>
      <c r="AB2342" s="468"/>
      <c r="AC2342" s="468"/>
      <c r="AD2342" s="468"/>
      <c r="AE2342" s="468"/>
      <c r="AF2342" s="468"/>
      <c r="AG2342" s="468"/>
      <c r="AH2342" s="468"/>
      <c r="AI2342" s="468"/>
    </row>
    <row r="2343">
      <c r="A2343" s="59">
        <v>2284.0</v>
      </c>
      <c r="B2343" s="440">
        <v>46183.0</v>
      </c>
      <c r="C2343" s="26">
        <v>210.0</v>
      </c>
      <c r="D2343" s="507" t="s">
        <v>45</v>
      </c>
      <c r="E2343" s="28" t="s">
        <v>40</v>
      </c>
      <c r="F2343" s="28" t="s">
        <v>2385</v>
      </c>
      <c r="G2343" s="28" t="s">
        <v>3881</v>
      </c>
      <c r="H2343" s="28" t="s">
        <v>194</v>
      </c>
      <c r="I2343" s="546" t="s">
        <v>3889</v>
      </c>
      <c r="J2343" s="576" t="s">
        <v>1778</v>
      </c>
      <c r="K2343" s="508">
        <v>46183.0</v>
      </c>
      <c r="L2343" s="28" t="s">
        <v>50</v>
      </c>
      <c r="M2343" s="226"/>
      <c r="N2343" s="33" t="s">
        <v>287</v>
      </c>
      <c r="O2343" s="36" t="s">
        <v>886</v>
      </c>
      <c r="P2343" s="340"/>
      <c r="Q2343" s="468"/>
      <c r="R2343" s="468"/>
      <c r="S2343" s="468"/>
      <c r="T2343" s="468"/>
      <c r="U2343" s="468"/>
      <c r="V2343" s="468"/>
      <c r="W2343" s="468"/>
      <c r="X2343" s="468"/>
      <c r="Y2343" s="468"/>
      <c r="Z2343" s="468"/>
      <c r="AA2343" s="468"/>
      <c r="AB2343" s="468"/>
      <c r="AC2343" s="468"/>
      <c r="AD2343" s="468"/>
      <c r="AE2343" s="468"/>
      <c r="AF2343" s="468"/>
      <c r="AG2343" s="468"/>
      <c r="AH2343" s="468"/>
      <c r="AI2343" s="468"/>
    </row>
    <row r="2344">
      <c r="A2344" s="23">
        <v>2285.0</v>
      </c>
      <c r="B2344" s="440">
        <v>46183.0</v>
      </c>
      <c r="C2344" s="26">
        <v>210.0</v>
      </c>
      <c r="D2344" s="507" t="s">
        <v>45</v>
      </c>
      <c r="E2344" s="28" t="s">
        <v>40</v>
      </c>
      <c r="F2344" s="28" t="s">
        <v>2385</v>
      </c>
      <c r="G2344" s="28" t="s">
        <v>3881</v>
      </c>
      <c r="H2344" s="28" t="s">
        <v>207</v>
      </c>
      <c r="I2344" s="546" t="s">
        <v>3890</v>
      </c>
      <c r="J2344" s="576" t="s">
        <v>1107</v>
      </c>
      <c r="K2344" s="570">
        <v>46210.0</v>
      </c>
      <c r="L2344" s="28" t="s">
        <v>50</v>
      </c>
      <c r="M2344" s="226"/>
      <c r="N2344" s="33" t="s">
        <v>287</v>
      </c>
      <c r="O2344" s="36" t="s">
        <v>886</v>
      </c>
      <c r="P2344" s="340"/>
      <c r="Q2344" s="468"/>
      <c r="R2344" s="468"/>
      <c r="S2344" s="468"/>
      <c r="T2344" s="468"/>
      <c r="U2344" s="468"/>
      <c r="V2344" s="468"/>
      <c r="W2344" s="468"/>
      <c r="X2344" s="468"/>
      <c r="Y2344" s="468"/>
      <c r="Z2344" s="468"/>
      <c r="AA2344" s="468"/>
      <c r="AB2344" s="468"/>
      <c r="AC2344" s="468"/>
      <c r="AD2344" s="468"/>
      <c r="AE2344" s="468"/>
      <c r="AF2344" s="468"/>
      <c r="AG2344" s="468"/>
      <c r="AH2344" s="468"/>
      <c r="AI2344" s="468"/>
    </row>
    <row r="2345">
      <c r="A2345" s="23">
        <v>2286.0</v>
      </c>
      <c r="B2345" s="440">
        <v>46183.0</v>
      </c>
      <c r="C2345" s="26">
        <v>210.0</v>
      </c>
      <c r="D2345" s="507" t="s">
        <v>45</v>
      </c>
      <c r="E2345" s="28" t="s">
        <v>40</v>
      </c>
      <c r="F2345" s="28" t="s">
        <v>2385</v>
      </c>
      <c r="G2345" s="28" t="s">
        <v>3881</v>
      </c>
      <c r="H2345" s="28" t="s">
        <v>98</v>
      </c>
      <c r="I2345" s="546" t="s">
        <v>3891</v>
      </c>
      <c r="J2345" s="576" t="s">
        <v>1778</v>
      </c>
      <c r="K2345" s="570">
        <v>46210.0</v>
      </c>
      <c r="L2345" s="28" t="s">
        <v>50</v>
      </c>
      <c r="M2345" s="226"/>
      <c r="N2345" s="33" t="s">
        <v>287</v>
      </c>
      <c r="O2345" s="36" t="s">
        <v>886</v>
      </c>
      <c r="P2345" s="340"/>
      <c r="Q2345" s="468"/>
      <c r="R2345" s="468"/>
      <c r="S2345" s="468"/>
      <c r="T2345" s="468"/>
      <c r="U2345" s="468"/>
      <c r="V2345" s="468"/>
      <c r="W2345" s="468"/>
      <c r="X2345" s="468"/>
      <c r="Y2345" s="468"/>
      <c r="Z2345" s="468"/>
      <c r="AA2345" s="468"/>
      <c r="AB2345" s="468"/>
      <c r="AC2345" s="468"/>
      <c r="AD2345" s="468"/>
      <c r="AE2345" s="468"/>
      <c r="AF2345" s="468"/>
      <c r="AG2345" s="468"/>
      <c r="AH2345" s="468"/>
      <c r="AI2345" s="468"/>
    </row>
    <row r="2346">
      <c r="A2346" s="59">
        <v>2287.0</v>
      </c>
      <c r="B2346" s="440">
        <v>46183.0</v>
      </c>
      <c r="C2346" s="26">
        <v>210.0</v>
      </c>
      <c r="D2346" s="507" t="s">
        <v>45</v>
      </c>
      <c r="E2346" s="28" t="s">
        <v>40</v>
      </c>
      <c r="F2346" s="28" t="s">
        <v>2385</v>
      </c>
      <c r="G2346" s="28" t="s">
        <v>3881</v>
      </c>
      <c r="H2346" s="28" t="s">
        <v>194</v>
      </c>
      <c r="I2346" s="546" t="s">
        <v>3892</v>
      </c>
      <c r="J2346" s="576" t="s">
        <v>3893</v>
      </c>
      <c r="K2346" s="508">
        <v>46183.0</v>
      </c>
      <c r="L2346" s="28" t="s">
        <v>50</v>
      </c>
      <c r="M2346" s="226"/>
      <c r="N2346" s="33" t="s">
        <v>287</v>
      </c>
      <c r="O2346" s="36" t="s">
        <v>886</v>
      </c>
      <c r="P2346" s="340"/>
      <c r="Q2346" s="468"/>
      <c r="R2346" s="468"/>
      <c r="S2346" s="468"/>
      <c r="T2346" s="468"/>
      <c r="U2346" s="468"/>
      <c r="V2346" s="468"/>
      <c r="W2346" s="468"/>
      <c r="X2346" s="468"/>
      <c r="Y2346" s="468"/>
      <c r="Z2346" s="468"/>
      <c r="AA2346" s="468"/>
      <c r="AB2346" s="468"/>
      <c r="AC2346" s="468"/>
      <c r="AD2346" s="468"/>
      <c r="AE2346" s="468"/>
      <c r="AF2346" s="468"/>
      <c r="AG2346" s="468"/>
      <c r="AH2346" s="468"/>
      <c r="AI2346" s="468"/>
    </row>
    <row r="2347">
      <c r="A2347" s="23">
        <v>2288.0</v>
      </c>
      <c r="B2347" s="440">
        <v>46183.0</v>
      </c>
      <c r="C2347" s="26">
        <v>210.0</v>
      </c>
      <c r="D2347" s="507" t="s">
        <v>45</v>
      </c>
      <c r="E2347" s="28" t="s">
        <v>40</v>
      </c>
      <c r="F2347" s="28" t="s">
        <v>2385</v>
      </c>
      <c r="G2347" s="28" t="s">
        <v>3881</v>
      </c>
      <c r="H2347" s="28" t="s">
        <v>194</v>
      </c>
      <c r="I2347" s="546" t="s">
        <v>3894</v>
      </c>
      <c r="J2347" s="576" t="s">
        <v>3638</v>
      </c>
      <c r="K2347" s="508">
        <v>46183.0</v>
      </c>
      <c r="L2347" s="28" t="s">
        <v>50</v>
      </c>
      <c r="M2347" s="226"/>
      <c r="N2347" s="33" t="s">
        <v>287</v>
      </c>
      <c r="O2347" s="36" t="s">
        <v>886</v>
      </c>
      <c r="P2347" s="340"/>
      <c r="Q2347" s="468"/>
      <c r="R2347" s="468"/>
      <c r="S2347" s="468"/>
      <c r="T2347" s="468"/>
      <c r="U2347" s="468"/>
      <c r="V2347" s="468"/>
      <c r="W2347" s="468"/>
      <c r="X2347" s="468"/>
      <c r="Y2347" s="468"/>
      <c r="Z2347" s="468"/>
      <c r="AA2347" s="468"/>
      <c r="AB2347" s="468"/>
      <c r="AC2347" s="468"/>
      <c r="AD2347" s="468"/>
      <c r="AE2347" s="468"/>
      <c r="AF2347" s="468"/>
      <c r="AG2347" s="468"/>
      <c r="AH2347" s="468"/>
      <c r="AI2347" s="468"/>
    </row>
    <row r="2348">
      <c r="A2348" s="23">
        <v>2289.0</v>
      </c>
      <c r="B2348" s="440">
        <v>46183.0</v>
      </c>
      <c r="C2348" s="26">
        <v>210.0</v>
      </c>
      <c r="D2348" s="507" t="s">
        <v>45</v>
      </c>
      <c r="E2348" s="28" t="s">
        <v>40</v>
      </c>
      <c r="F2348" s="28" t="s">
        <v>2385</v>
      </c>
      <c r="G2348" s="28" t="s">
        <v>3881</v>
      </c>
      <c r="H2348" s="28" t="s">
        <v>98</v>
      </c>
      <c r="I2348" s="546" t="s">
        <v>3895</v>
      </c>
      <c r="J2348" s="401" t="s">
        <v>3896</v>
      </c>
      <c r="K2348" s="570">
        <v>46210.0</v>
      </c>
      <c r="L2348" s="28" t="s">
        <v>50</v>
      </c>
      <c r="M2348" s="226"/>
      <c r="N2348" s="33" t="s">
        <v>287</v>
      </c>
      <c r="O2348" s="36" t="s">
        <v>886</v>
      </c>
      <c r="P2348" s="340"/>
      <c r="Q2348" s="468"/>
      <c r="R2348" s="468"/>
      <c r="S2348" s="468"/>
      <c r="T2348" s="468"/>
      <c r="U2348" s="468"/>
      <c r="V2348" s="468"/>
      <c r="W2348" s="468"/>
      <c r="X2348" s="468"/>
      <c r="Y2348" s="468"/>
      <c r="Z2348" s="468"/>
      <c r="AA2348" s="468"/>
      <c r="AB2348" s="468"/>
      <c r="AC2348" s="468"/>
      <c r="AD2348" s="468"/>
      <c r="AE2348" s="468"/>
      <c r="AF2348" s="468"/>
      <c r="AG2348" s="468"/>
      <c r="AH2348" s="468"/>
      <c r="AI2348" s="468"/>
    </row>
    <row r="2349">
      <c r="A2349" s="59">
        <v>2290.0</v>
      </c>
      <c r="B2349" s="440">
        <v>46184.0</v>
      </c>
      <c r="C2349" s="26">
        <v>211.0</v>
      </c>
      <c r="D2349" s="507" t="s">
        <v>111</v>
      </c>
      <c r="E2349" s="28" t="s">
        <v>40</v>
      </c>
      <c r="F2349" s="28" t="s">
        <v>2385</v>
      </c>
      <c r="G2349" s="28" t="s">
        <v>3881</v>
      </c>
      <c r="H2349" s="28" t="s">
        <v>87</v>
      </c>
      <c r="I2349" s="577" t="s">
        <v>3897</v>
      </c>
      <c r="J2349" s="401" t="s">
        <v>3265</v>
      </c>
      <c r="K2349" s="578">
        <v>46210.0</v>
      </c>
      <c r="L2349" s="28" t="s">
        <v>76</v>
      </c>
      <c r="M2349" s="226"/>
      <c r="N2349" s="33" t="s">
        <v>287</v>
      </c>
      <c r="O2349" s="36" t="s">
        <v>2251</v>
      </c>
      <c r="P2349" s="340"/>
      <c r="Q2349" s="468"/>
      <c r="R2349" s="468"/>
      <c r="S2349" s="468"/>
      <c r="T2349" s="468"/>
      <c r="U2349" s="468"/>
      <c r="V2349" s="468"/>
      <c r="W2349" s="468"/>
      <c r="X2349" s="468"/>
      <c r="Y2349" s="468"/>
      <c r="Z2349" s="468"/>
      <c r="AA2349" s="468"/>
      <c r="AB2349" s="468"/>
      <c r="AC2349" s="468"/>
      <c r="AD2349" s="468"/>
      <c r="AE2349" s="468"/>
      <c r="AF2349" s="468"/>
      <c r="AG2349" s="468"/>
      <c r="AH2349" s="468"/>
      <c r="AI2349" s="468"/>
    </row>
    <row r="2350">
      <c r="A2350" s="23">
        <v>2291.0</v>
      </c>
      <c r="B2350" s="440">
        <v>46184.0</v>
      </c>
      <c r="C2350" s="26">
        <v>211.0</v>
      </c>
      <c r="D2350" s="507" t="s">
        <v>111</v>
      </c>
      <c r="E2350" s="28" t="s">
        <v>40</v>
      </c>
      <c r="F2350" s="28" t="s">
        <v>2385</v>
      </c>
      <c r="G2350" s="28" t="s">
        <v>3881</v>
      </c>
      <c r="H2350" s="28" t="s">
        <v>139</v>
      </c>
      <c r="I2350" s="577" t="s">
        <v>3898</v>
      </c>
      <c r="J2350" s="401" t="s">
        <v>3899</v>
      </c>
      <c r="K2350" s="578">
        <v>46210.0</v>
      </c>
      <c r="L2350" s="28" t="s">
        <v>76</v>
      </c>
      <c r="M2350" s="226"/>
      <c r="N2350" s="33" t="s">
        <v>287</v>
      </c>
      <c r="O2350" s="36" t="s">
        <v>2251</v>
      </c>
      <c r="P2350" s="340"/>
      <c r="Q2350" s="468"/>
      <c r="R2350" s="468"/>
      <c r="S2350" s="468"/>
      <c r="T2350" s="468"/>
      <c r="U2350" s="468"/>
      <c r="V2350" s="468"/>
      <c r="W2350" s="468"/>
      <c r="X2350" s="468"/>
      <c r="Y2350" s="468"/>
      <c r="Z2350" s="468"/>
      <c r="AA2350" s="468"/>
      <c r="AB2350" s="468"/>
      <c r="AC2350" s="468"/>
      <c r="AD2350" s="468"/>
      <c r="AE2350" s="468"/>
      <c r="AF2350" s="468"/>
      <c r="AG2350" s="468"/>
      <c r="AH2350" s="468"/>
      <c r="AI2350" s="468"/>
    </row>
    <row r="2351">
      <c r="A2351" s="23">
        <v>2292.0</v>
      </c>
      <c r="B2351" s="440">
        <v>46184.0</v>
      </c>
      <c r="C2351" s="26">
        <v>211.0</v>
      </c>
      <c r="D2351" s="507" t="s">
        <v>111</v>
      </c>
      <c r="E2351" s="28" t="s">
        <v>40</v>
      </c>
      <c r="F2351" s="28" t="s">
        <v>2385</v>
      </c>
      <c r="G2351" s="28" t="s">
        <v>3881</v>
      </c>
      <c r="H2351" s="28" t="s">
        <v>75</v>
      </c>
      <c r="I2351" s="579" t="s">
        <v>3900</v>
      </c>
      <c r="J2351" s="401" t="s">
        <v>3901</v>
      </c>
      <c r="K2351" s="578">
        <v>46210.0</v>
      </c>
      <c r="L2351" s="28" t="s">
        <v>76</v>
      </c>
      <c r="M2351" s="23" t="s">
        <v>3902</v>
      </c>
      <c r="N2351" s="33" t="s">
        <v>287</v>
      </c>
      <c r="O2351" s="36" t="s">
        <v>2251</v>
      </c>
      <c r="P2351" s="340"/>
      <c r="Q2351" s="468"/>
      <c r="R2351" s="468"/>
      <c r="S2351" s="468"/>
      <c r="T2351" s="468"/>
      <c r="U2351" s="468"/>
      <c r="V2351" s="468"/>
      <c r="W2351" s="468"/>
      <c r="X2351" s="468"/>
      <c r="Y2351" s="468"/>
      <c r="Z2351" s="468"/>
      <c r="AA2351" s="468"/>
      <c r="AB2351" s="468"/>
      <c r="AC2351" s="468"/>
      <c r="AD2351" s="468"/>
      <c r="AE2351" s="468"/>
      <c r="AF2351" s="468"/>
      <c r="AG2351" s="468"/>
      <c r="AH2351" s="468"/>
      <c r="AI2351" s="468"/>
    </row>
    <row r="2352">
      <c r="A2352" s="59">
        <v>2293.0</v>
      </c>
      <c r="B2352" s="440">
        <v>46184.0</v>
      </c>
      <c r="C2352" s="26">
        <v>211.0</v>
      </c>
      <c r="D2352" s="507" t="s">
        <v>111</v>
      </c>
      <c r="E2352" s="28" t="s">
        <v>40</v>
      </c>
      <c r="F2352" s="28" t="s">
        <v>2385</v>
      </c>
      <c r="G2352" s="28" t="s">
        <v>3881</v>
      </c>
      <c r="H2352" s="28" t="s">
        <v>207</v>
      </c>
      <c r="I2352" s="579" t="s">
        <v>3903</v>
      </c>
      <c r="J2352" s="401" t="s">
        <v>3344</v>
      </c>
      <c r="K2352" s="578">
        <v>46210.0</v>
      </c>
      <c r="L2352" s="28" t="s">
        <v>76</v>
      </c>
      <c r="M2352" s="226"/>
      <c r="N2352" s="33" t="s">
        <v>287</v>
      </c>
      <c r="O2352" s="36" t="s">
        <v>2251</v>
      </c>
      <c r="P2352" s="340"/>
      <c r="Q2352" s="468"/>
      <c r="R2352" s="468"/>
      <c r="S2352" s="468"/>
      <c r="T2352" s="468"/>
      <c r="U2352" s="468"/>
      <c r="V2352" s="468"/>
      <c r="W2352" s="468"/>
      <c r="X2352" s="468"/>
      <c r="Y2352" s="468"/>
      <c r="Z2352" s="468"/>
      <c r="AA2352" s="468"/>
      <c r="AB2352" s="468"/>
      <c r="AC2352" s="468"/>
      <c r="AD2352" s="468"/>
      <c r="AE2352" s="468"/>
      <c r="AF2352" s="468"/>
      <c r="AG2352" s="468"/>
      <c r="AH2352" s="468"/>
      <c r="AI2352" s="468"/>
    </row>
    <row r="2353">
      <c r="A2353" s="23">
        <v>2294.0</v>
      </c>
      <c r="B2353" s="440">
        <v>46184.0</v>
      </c>
      <c r="C2353" s="26">
        <v>211.0</v>
      </c>
      <c r="D2353" s="507" t="s">
        <v>111</v>
      </c>
      <c r="E2353" s="28" t="s">
        <v>40</v>
      </c>
      <c r="F2353" s="28" t="s">
        <v>2385</v>
      </c>
      <c r="G2353" s="28" t="s">
        <v>3881</v>
      </c>
      <c r="H2353" s="28" t="s">
        <v>81</v>
      </c>
      <c r="I2353" s="579" t="s">
        <v>3904</v>
      </c>
      <c r="J2353" s="401" t="s">
        <v>1245</v>
      </c>
      <c r="K2353" s="578">
        <v>46210.0</v>
      </c>
      <c r="L2353" s="28" t="s">
        <v>76</v>
      </c>
      <c r="M2353" s="226"/>
      <c r="N2353" s="33" t="s">
        <v>287</v>
      </c>
      <c r="O2353" s="36" t="s">
        <v>2251</v>
      </c>
      <c r="P2353" s="340"/>
      <c r="Q2353" s="468"/>
      <c r="R2353" s="468"/>
      <c r="S2353" s="468"/>
      <c r="T2353" s="468"/>
      <c r="U2353" s="468"/>
      <c r="V2353" s="468"/>
      <c r="W2353" s="468"/>
      <c r="X2353" s="468"/>
      <c r="Y2353" s="468"/>
      <c r="Z2353" s="468"/>
      <c r="AA2353" s="468"/>
      <c r="AB2353" s="468"/>
      <c r="AC2353" s="468"/>
      <c r="AD2353" s="468"/>
      <c r="AE2353" s="468"/>
      <c r="AF2353" s="468"/>
      <c r="AG2353" s="468"/>
      <c r="AH2353" s="468"/>
      <c r="AI2353" s="468"/>
    </row>
    <row r="2354">
      <c r="A2354" s="23">
        <v>2295.0</v>
      </c>
      <c r="B2354" s="440">
        <v>46184.0</v>
      </c>
      <c r="C2354" s="26">
        <v>211.0</v>
      </c>
      <c r="D2354" s="507" t="s">
        <v>111</v>
      </c>
      <c r="E2354" s="28" t="s">
        <v>40</v>
      </c>
      <c r="F2354" s="28" t="s">
        <v>2385</v>
      </c>
      <c r="G2354" s="28" t="s">
        <v>3881</v>
      </c>
      <c r="H2354" s="28" t="s">
        <v>87</v>
      </c>
      <c r="I2354" s="579" t="s">
        <v>3905</v>
      </c>
      <c r="J2354" s="401" t="s">
        <v>1792</v>
      </c>
      <c r="K2354" s="578">
        <v>46210.0</v>
      </c>
      <c r="L2354" s="28" t="s">
        <v>76</v>
      </c>
      <c r="M2354" s="226"/>
      <c r="N2354" s="33" t="s">
        <v>287</v>
      </c>
      <c r="O2354" s="36" t="s">
        <v>2251</v>
      </c>
      <c r="P2354" s="340"/>
      <c r="Q2354" s="468"/>
      <c r="R2354" s="468"/>
      <c r="S2354" s="468"/>
      <c r="T2354" s="468"/>
      <c r="U2354" s="468"/>
      <c r="V2354" s="468"/>
      <c r="W2354" s="468"/>
      <c r="X2354" s="468"/>
      <c r="Y2354" s="468"/>
      <c r="Z2354" s="468"/>
      <c r="AA2354" s="468"/>
      <c r="AB2354" s="468"/>
      <c r="AC2354" s="468"/>
      <c r="AD2354" s="468"/>
      <c r="AE2354" s="468"/>
      <c r="AF2354" s="468"/>
      <c r="AG2354" s="468"/>
      <c r="AH2354" s="468"/>
      <c r="AI2354" s="468"/>
    </row>
    <row r="2355">
      <c r="A2355" s="59">
        <v>2296.0</v>
      </c>
      <c r="B2355" s="440">
        <v>46184.0</v>
      </c>
      <c r="C2355" s="26">
        <v>211.0</v>
      </c>
      <c r="D2355" s="507" t="s">
        <v>111</v>
      </c>
      <c r="E2355" s="28" t="s">
        <v>40</v>
      </c>
      <c r="F2355" s="28" t="s">
        <v>2385</v>
      </c>
      <c r="G2355" s="28" t="s">
        <v>3881</v>
      </c>
      <c r="H2355" s="28" t="s">
        <v>81</v>
      </c>
      <c r="I2355" s="579" t="s">
        <v>3906</v>
      </c>
      <c r="J2355" s="401" t="s">
        <v>3907</v>
      </c>
      <c r="K2355" s="578">
        <v>46210.0</v>
      </c>
      <c r="L2355" s="28" t="s">
        <v>76</v>
      </c>
      <c r="M2355" s="226"/>
      <c r="N2355" s="33" t="s">
        <v>287</v>
      </c>
      <c r="O2355" s="36" t="s">
        <v>2251</v>
      </c>
      <c r="P2355" s="340"/>
      <c r="Q2355" s="468"/>
      <c r="R2355" s="468"/>
      <c r="S2355" s="468"/>
      <c r="T2355" s="468"/>
      <c r="U2355" s="468"/>
      <c r="V2355" s="468"/>
      <c r="W2355" s="468"/>
      <c r="X2355" s="468"/>
      <c r="Y2355" s="468"/>
      <c r="Z2355" s="468"/>
      <c r="AA2355" s="468"/>
      <c r="AB2355" s="468"/>
      <c r="AC2355" s="468"/>
      <c r="AD2355" s="468"/>
      <c r="AE2355" s="468"/>
      <c r="AF2355" s="468"/>
      <c r="AG2355" s="468"/>
      <c r="AH2355" s="468"/>
      <c r="AI2355" s="468"/>
    </row>
    <row r="2356">
      <c r="A2356" s="23">
        <v>2297.0</v>
      </c>
      <c r="B2356" s="440">
        <v>46184.0</v>
      </c>
      <c r="C2356" s="26">
        <v>211.0</v>
      </c>
      <c r="D2356" s="507" t="s">
        <v>111</v>
      </c>
      <c r="E2356" s="28" t="s">
        <v>40</v>
      </c>
      <c r="F2356" s="28" t="s">
        <v>2385</v>
      </c>
      <c r="G2356" s="28" t="s">
        <v>3881</v>
      </c>
      <c r="H2356" s="28" t="s">
        <v>81</v>
      </c>
      <c r="I2356" s="579" t="s">
        <v>3908</v>
      </c>
      <c r="J2356" s="401" t="s">
        <v>3907</v>
      </c>
      <c r="K2356" s="578">
        <v>46210.0</v>
      </c>
      <c r="L2356" s="28" t="s">
        <v>76</v>
      </c>
      <c r="M2356" s="226"/>
      <c r="N2356" s="33" t="s">
        <v>287</v>
      </c>
      <c r="O2356" s="36" t="s">
        <v>2251</v>
      </c>
      <c r="P2356" s="340"/>
      <c r="Q2356" s="468"/>
      <c r="R2356" s="468"/>
      <c r="S2356" s="468"/>
      <c r="T2356" s="468"/>
      <c r="U2356" s="468"/>
      <c r="V2356" s="468"/>
      <c r="W2356" s="468"/>
      <c r="X2356" s="468"/>
      <c r="Y2356" s="468"/>
      <c r="Z2356" s="468"/>
      <c r="AA2356" s="468"/>
      <c r="AB2356" s="468"/>
      <c r="AC2356" s="468"/>
      <c r="AD2356" s="468"/>
      <c r="AE2356" s="468"/>
      <c r="AF2356" s="468"/>
      <c r="AG2356" s="468"/>
      <c r="AH2356" s="468"/>
      <c r="AI2356" s="468"/>
    </row>
    <row r="2357">
      <c r="A2357" s="23">
        <v>2298.0</v>
      </c>
      <c r="B2357" s="440">
        <v>46184.0</v>
      </c>
      <c r="C2357" s="26">
        <v>211.0</v>
      </c>
      <c r="D2357" s="507" t="s">
        <v>111</v>
      </c>
      <c r="E2357" s="28" t="s">
        <v>40</v>
      </c>
      <c r="F2357" s="28" t="s">
        <v>2385</v>
      </c>
      <c r="G2357" s="28" t="s">
        <v>3881</v>
      </c>
      <c r="H2357" s="28" t="s">
        <v>87</v>
      </c>
      <c r="I2357" s="580" t="s">
        <v>1798</v>
      </c>
      <c r="J2357" s="401" t="s">
        <v>3909</v>
      </c>
      <c r="K2357" s="578">
        <v>46210.0</v>
      </c>
      <c r="L2357" s="28" t="s">
        <v>76</v>
      </c>
      <c r="M2357" s="226"/>
      <c r="N2357" s="33" t="s">
        <v>287</v>
      </c>
      <c r="O2357" s="36" t="s">
        <v>2251</v>
      </c>
      <c r="P2357" s="340"/>
      <c r="Q2357" s="468"/>
      <c r="R2357" s="468"/>
      <c r="S2357" s="468"/>
      <c r="T2357" s="468"/>
      <c r="U2357" s="468"/>
      <c r="V2357" s="468"/>
      <c r="W2357" s="468"/>
      <c r="X2357" s="468"/>
      <c r="Y2357" s="468"/>
      <c r="Z2357" s="468"/>
      <c r="AA2357" s="468"/>
      <c r="AB2357" s="468"/>
      <c r="AC2357" s="468"/>
      <c r="AD2357" s="468"/>
      <c r="AE2357" s="468"/>
      <c r="AF2357" s="468"/>
      <c r="AG2357" s="468"/>
      <c r="AH2357" s="468"/>
      <c r="AI2357" s="468"/>
    </row>
    <row r="2358">
      <c r="A2358" s="59">
        <v>2299.0</v>
      </c>
      <c r="B2358" s="440">
        <v>46184.0</v>
      </c>
      <c r="C2358" s="26">
        <v>211.0</v>
      </c>
      <c r="D2358" s="507" t="s">
        <v>111</v>
      </c>
      <c r="E2358" s="28" t="s">
        <v>40</v>
      </c>
      <c r="F2358" s="28" t="s">
        <v>2385</v>
      </c>
      <c r="G2358" s="28" t="s">
        <v>3881</v>
      </c>
      <c r="H2358" s="28" t="s">
        <v>87</v>
      </c>
      <c r="I2358" s="580" t="s">
        <v>3910</v>
      </c>
      <c r="J2358" s="401" t="s">
        <v>3162</v>
      </c>
      <c r="K2358" s="578">
        <v>46210.0</v>
      </c>
      <c r="L2358" s="28" t="s">
        <v>76</v>
      </c>
      <c r="M2358" s="226"/>
      <c r="N2358" s="33" t="s">
        <v>287</v>
      </c>
      <c r="O2358" s="36" t="s">
        <v>2251</v>
      </c>
      <c r="P2358" s="340"/>
      <c r="Q2358" s="468"/>
      <c r="R2358" s="468"/>
      <c r="S2358" s="468"/>
      <c r="T2358" s="468"/>
      <c r="U2358" s="468"/>
      <c r="V2358" s="468"/>
      <c r="W2358" s="468"/>
      <c r="X2358" s="468"/>
      <c r="Y2358" s="468"/>
      <c r="Z2358" s="468"/>
      <c r="AA2358" s="468"/>
      <c r="AB2358" s="468"/>
      <c r="AC2358" s="468"/>
      <c r="AD2358" s="468"/>
      <c r="AE2358" s="468"/>
      <c r="AF2358" s="468"/>
      <c r="AG2358" s="468"/>
      <c r="AH2358" s="468"/>
      <c r="AI2358" s="468"/>
    </row>
    <row r="2359">
      <c r="A2359" s="23">
        <v>2217.0</v>
      </c>
      <c r="B2359" s="440">
        <v>46188.0</v>
      </c>
      <c r="C2359" s="26">
        <v>212.0</v>
      </c>
      <c r="D2359" s="507" t="s">
        <v>111</v>
      </c>
      <c r="E2359" s="28" t="s">
        <v>40</v>
      </c>
      <c r="F2359" s="28" t="s">
        <v>46</v>
      </c>
      <c r="G2359" s="28" t="s">
        <v>3089</v>
      </c>
      <c r="H2359" s="28" t="s">
        <v>87</v>
      </c>
      <c r="I2359" s="581" t="s">
        <v>1979</v>
      </c>
      <c r="J2359" s="512" t="s">
        <v>1978</v>
      </c>
      <c r="K2359" s="582">
        <v>46203.0</v>
      </c>
      <c r="L2359" s="28" t="s">
        <v>50</v>
      </c>
      <c r="M2359" s="226"/>
      <c r="N2359" s="33" t="s">
        <v>273</v>
      </c>
      <c r="O2359" s="36" t="s">
        <v>2251</v>
      </c>
      <c r="P2359" s="340"/>
      <c r="Q2359" s="468"/>
      <c r="R2359" s="468"/>
      <c r="S2359" s="468"/>
      <c r="T2359" s="468"/>
      <c r="U2359" s="468"/>
      <c r="V2359" s="468"/>
      <c r="W2359" s="468"/>
      <c r="X2359" s="468"/>
      <c r="Y2359" s="468"/>
      <c r="Z2359" s="468"/>
      <c r="AA2359" s="468"/>
      <c r="AB2359" s="468"/>
      <c r="AC2359" s="468"/>
      <c r="AD2359" s="468"/>
      <c r="AE2359" s="468"/>
      <c r="AF2359" s="468"/>
      <c r="AG2359" s="468"/>
      <c r="AH2359" s="468"/>
      <c r="AI2359" s="468"/>
    </row>
    <row r="2360">
      <c r="A2360" s="59">
        <v>2218.0</v>
      </c>
      <c r="B2360" s="440">
        <v>46188.0</v>
      </c>
      <c r="C2360" s="26">
        <v>212.0</v>
      </c>
      <c r="D2360" s="507" t="s">
        <v>111</v>
      </c>
      <c r="E2360" s="28" t="s">
        <v>40</v>
      </c>
      <c r="F2360" s="28" t="s">
        <v>46</v>
      </c>
      <c r="G2360" s="28" t="s">
        <v>3089</v>
      </c>
      <c r="H2360" s="28" t="s">
        <v>81</v>
      </c>
      <c r="I2360" s="515" t="s">
        <v>1989</v>
      </c>
      <c r="J2360" s="512" t="s">
        <v>1990</v>
      </c>
      <c r="K2360" s="582">
        <v>46203.0</v>
      </c>
      <c r="L2360" s="28" t="s">
        <v>50</v>
      </c>
      <c r="M2360" s="226"/>
      <c r="N2360" s="33" t="s">
        <v>273</v>
      </c>
      <c r="O2360" s="36" t="s">
        <v>2251</v>
      </c>
      <c r="P2360" s="340"/>
      <c r="Q2360" s="468"/>
      <c r="R2360" s="468"/>
      <c r="S2360" s="468"/>
      <c r="T2360" s="468"/>
      <c r="U2360" s="468"/>
      <c r="V2360" s="468"/>
      <c r="W2360" s="468"/>
      <c r="X2360" s="468"/>
      <c r="Y2360" s="468"/>
      <c r="Z2360" s="468"/>
      <c r="AA2360" s="468"/>
      <c r="AB2360" s="468"/>
      <c r="AC2360" s="468"/>
      <c r="AD2360" s="468"/>
      <c r="AE2360" s="468"/>
      <c r="AF2360" s="468"/>
      <c r="AG2360" s="468"/>
      <c r="AH2360" s="468"/>
      <c r="AI2360" s="468"/>
    </row>
    <row r="2361">
      <c r="A2361" s="23">
        <v>2219.0</v>
      </c>
      <c r="B2361" s="440">
        <v>46188.0</v>
      </c>
      <c r="C2361" s="26">
        <v>212.0</v>
      </c>
      <c r="D2361" s="507" t="s">
        <v>111</v>
      </c>
      <c r="E2361" s="28" t="s">
        <v>40</v>
      </c>
      <c r="F2361" s="28" t="s">
        <v>46</v>
      </c>
      <c r="G2361" s="28" t="s">
        <v>3089</v>
      </c>
      <c r="H2361" s="28" t="s">
        <v>207</v>
      </c>
      <c r="I2361" s="486" t="s">
        <v>1993</v>
      </c>
      <c r="J2361" s="512" t="s">
        <v>1993</v>
      </c>
      <c r="K2361" s="582">
        <v>46203.0</v>
      </c>
      <c r="L2361" s="28" t="s">
        <v>76</v>
      </c>
      <c r="M2361" s="226"/>
      <c r="N2361" s="33" t="s">
        <v>273</v>
      </c>
      <c r="O2361" s="36" t="s">
        <v>2251</v>
      </c>
      <c r="P2361" s="340"/>
      <c r="Q2361" s="468"/>
      <c r="R2361" s="468"/>
      <c r="S2361" s="468"/>
      <c r="T2361" s="468"/>
      <c r="U2361" s="468"/>
      <c r="V2361" s="468"/>
      <c r="W2361" s="468"/>
      <c r="X2361" s="468"/>
      <c r="Y2361" s="468"/>
      <c r="Z2361" s="468"/>
      <c r="AA2361" s="468"/>
      <c r="AB2361" s="468"/>
      <c r="AC2361" s="468"/>
      <c r="AD2361" s="468"/>
      <c r="AE2361" s="468"/>
      <c r="AF2361" s="468"/>
      <c r="AG2361" s="468"/>
      <c r="AH2361" s="468"/>
      <c r="AI2361" s="468"/>
    </row>
    <row r="2362">
      <c r="A2362" s="23">
        <v>2220.0</v>
      </c>
      <c r="B2362" s="440">
        <v>46188.0</v>
      </c>
      <c r="C2362" s="26">
        <v>212.0</v>
      </c>
      <c r="D2362" s="507" t="s">
        <v>111</v>
      </c>
      <c r="E2362" s="28" t="s">
        <v>40</v>
      </c>
      <c r="F2362" s="28" t="s">
        <v>46</v>
      </c>
      <c r="G2362" s="28" t="s">
        <v>3089</v>
      </c>
      <c r="H2362" s="28" t="s">
        <v>87</v>
      </c>
      <c r="I2362" s="486" t="s">
        <v>1995</v>
      </c>
      <c r="J2362" s="512" t="s">
        <v>1996</v>
      </c>
      <c r="K2362" s="582">
        <v>46203.0</v>
      </c>
      <c r="L2362" s="28" t="s">
        <v>50</v>
      </c>
      <c r="M2362" s="226"/>
      <c r="N2362" s="33" t="s">
        <v>273</v>
      </c>
      <c r="O2362" s="36" t="s">
        <v>2251</v>
      </c>
      <c r="P2362" s="340"/>
      <c r="Q2362" s="468"/>
      <c r="R2362" s="468"/>
      <c r="S2362" s="468"/>
      <c r="T2362" s="468"/>
      <c r="U2362" s="468"/>
      <c r="V2362" s="468"/>
      <c r="W2362" s="468"/>
      <c r="X2362" s="468"/>
      <c r="Y2362" s="468"/>
      <c r="Z2362" s="468"/>
      <c r="AA2362" s="468"/>
      <c r="AB2362" s="468"/>
      <c r="AC2362" s="468"/>
      <c r="AD2362" s="468"/>
      <c r="AE2362" s="468"/>
      <c r="AF2362" s="468"/>
      <c r="AG2362" s="468"/>
      <c r="AH2362" s="468"/>
      <c r="AI2362" s="468"/>
    </row>
    <row r="2363">
      <c r="A2363" s="59">
        <v>2221.0</v>
      </c>
      <c r="B2363" s="440">
        <v>46188.0</v>
      </c>
      <c r="C2363" s="26">
        <v>212.0</v>
      </c>
      <c r="D2363" s="507" t="s">
        <v>111</v>
      </c>
      <c r="E2363" s="28" t="s">
        <v>40</v>
      </c>
      <c r="F2363" s="28" t="s">
        <v>46</v>
      </c>
      <c r="G2363" s="28" t="s">
        <v>3089</v>
      </c>
      <c r="H2363" s="28" t="s">
        <v>75</v>
      </c>
      <c r="I2363" s="511" t="s">
        <v>3479</v>
      </c>
      <c r="J2363" s="512" t="s">
        <v>3480</v>
      </c>
      <c r="K2363" s="582">
        <v>46203.0</v>
      </c>
      <c r="L2363" s="28" t="s">
        <v>76</v>
      </c>
      <c r="M2363" s="226"/>
      <c r="N2363" s="33" t="s">
        <v>3911</v>
      </c>
      <c r="O2363" s="36" t="s">
        <v>2251</v>
      </c>
      <c r="P2363" s="340"/>
      <c r="Q2363" s="468"/>
      <c r="R2363" s="468"/>
      <c r="S2363" s="468"/>
      <c r="T2363" s="468"/>
      <c r="U2363" s="468"/>
      <c r="V2363" s="468"/>
      <c r="W2363" s="468"/>
      <c r="X2363" s="468"/>
      <c r="Y2363" s="468"/>
      <c r="Z2363" s="468"/>
      <c r="AA2363" s="468"/>
      <c r="AB2363" s="468"/>
      <c r="AC2363" s="468"/>
      <c r="AD2363" s="468"/>
      <c r="AE2363" s="468"/>
      <c r="AF2363" s="468"/>
      <c r="AG2363" s="468"/>
      <c r="AH2363" s="468"/>
      <c r="AI2363" s="468"/>
    </row>
    <row r="2364">
      <c r="A2364" s="23">
        <v>2222.0</v>
      </c>
      <c r="B2364" s="440">
        <v>46188.0</v>
      </c>
      <c r="C2364" s="26">
        <v>212.0</v>
      </c>
      <c r="D2364" s="507" t="s">
        <v>111</v>
      </c>
      <c r="E2364" s="28" t="s">
        <v>40</v>
      </c>
      <c r="F2364" s="28" t="s">
        <v>46</v>
      </c>
      <c r="G2364" s="28" t="s">
        <v>3089</v>
      </c>
      <c r="H2364" s="28" t="s">
        <v>81</v>
      </c>
      <c r="I2364" s="485" t="s">
        <v>3481</v>
      </c>
      <c r="J2364" s="518" t="s">
        <v>3482</v>
      </c>
      <c r="K2364" s="582">
        <v>46203.0</v>
      </c>
      <c r="L2364" s="28" t="s">
        <v>76</v>
      </c>
      <c r="M2364" s="226"/>
      <c r="N2364" s="33" t="s">
        <v>273</v>
      </c>
      <c r="O2364" s="36" t="s">
        <v>2251</v>
      </c>
      <c r="P2364" s="340"/>
      <c r="Q2364" s="468"/>
      <c r="R2364" s="468"/>
      <c r="S2364" s="468"/>
      <c r="T2364" s="468"/>
      <c r="U2364" s="468"/>
      <c r="V2364" s="468"/>
      <c r="W2364" s="468"/>
      <c r="X2364" s="468"/>
      <c r="Y2364" s="468"/>
      <c r="Z2364" s="468"/>
      <c r="AA2364" s="468"/>
      <c r="AB2364" s="468"/>
      <c r="AC2364" s="468"/>
      <c r="AD2364" s="468"/>
      <c r="AE2364" s="468"/>
      <c r="AF2364" s="468"/>
      <c r="AG2364" s="468"/>
      <c r="AH2364" s="468"/>
      <c r="AI2364" s="468"/>
    </row>
    <row r="2365">
      <c r="A2365" s="23">
        <v>2223.0</v>
      </c>
      <c r="B2365" s="440">
        <v>46188.0</v>
      </c>
      <c r="C2365" s="26">
        <v>212.0</v>
      </c>
      <c r="D2365" s="507" t="s">
        <v>111</v>
      </c>
      <c r="E2365" s="28" t="s">
        <v>40</v>
      </c>
      <c r="F2365" s="28" t="s">
        <v>46</v>
      </c>
      <c r="G2365" s="28" t="s">
        <v>3089</v>
      </c>
      <c r="H2365" s="28" t="s">
        <v>87</v>
      </c>
      <c r="I2365" s="511" t="s">
        <v>3483</v>
      </c>
      <c r="J2365" s="518" t="s">
        <v>3484</v>
      </c>
      <c r="K2365" s="582">
        <v>46203.0</v>
      </c>
      <c r="L2365" s="28" t="s">
        <v>76</v>
      </c>
      <c r="M2365" s="226"/>
      <c r="N2365" s="33" t="s">
        <v>273</v>
      </c>
      <c r="O2365" s="36" t="s">
        <v>2251</v>
      </c>
      <c r="P2365" s="340"/>
      <c r="Q2365" s="468"/>
      <c r="R2365" s="468"/>
      <c r="S2365" s="468"/>
      <c r="T2365" s="468"/>
      <c r="U2365" s="468"/>
      <c r="V2365" s="468"/>
      <c r="W2365" s="468"/>
      <c r="X2365" s="468"/>
      <c r="Y2365" s="468"/>
      <c r="Z2365" s="468"/>
      <c r="AA2365" s="468"/>
      <c r="AB2365" s="468"/>
      <c r="AC2365" s="468"/>
      <c r="AD2365" s="468"/>
      <c r="AE2365" s="468"/>
      <c r="AF2365" s="468"/>
      <c r="AG2365" s="468"/>
      <c r="AH2365" s="468"/>
      <c r="AI2365" s="468"/>
    </row>
    <row r="2366">
      <c r="A2366" s="59">
        <v>2224.0</v>
      </c>
      <c r="B2366" s="440">
        <v>46188.0</v>
      </c>
      <c r="C2366" s="26">
        <v>212.0</v>
      </c>
      <c r="D2366" s="507" t="s">
        <v>111</v>
      </c>
      <c r="E2366" s="28" t="s">
        <v>40</v>
      </c>
      <c r="F2366" s="28" t="s">
        <v>46</v>
      </c>
      <c r="G2366" s="28" t="s">
        <v>3089</v>
      </c>
      <c r="H2366" s="28" t="s">
        <v>81</v>
      </c>
      <c r="I2366" s="511" t="s">
        <v>3912</v>
      </c>
      <c r="J2366" s="512" t="s">
        <v>3486</v>
      </c>
      <c r="K2366" s="582">
        <v>46203.0</v>
      </c>
      <c r="L2366" s="28" t="s">
        <v>50</v>
      </c>
      <c r="M2366" s="226"/>
      <c r="N2366" s="33" t="s">
        <v>273</v>
      </c>
      <c r="O2366" s="36" t="s">
        <v>2251</v>
      </c>
      <c r="P2366" s="340"/>
      <c r="Q2366" s="468"/>
      <c r="R2366" s="468"/>
      <c r="S2366" s="468"/>
      <c r="T2366" s="468"/>
      <c r="U2366" s="468"/>
      <c r="V2366" s="468"/>
      <c r="W2366" s="468"/>
      <c r="X2366" s="468"/>
      <c r="Y2366" s="468"/>
      <c r="Z2366" s="468"/>
      <c r="AA2366" s="468"/>
      <c r="AB2366" s="468"/>
      <c r="AC2366" s="468"/>
      <c r="AD2366" s="468"/>
      <c r="AE2366" s="468"/>
      <c r="AF2366" s="468"/>
      <c r="AG2366" s="468"/>
      <c r="AH2366" s="468"/>
      <c r="AI2366" s="468"/>
    </row>
    <row r="2367">
      <c r="A2367" s="23">
        <v>2225.0</v>
      </c>
      <c r="B2367" s="440">
        <v>46188.0</v>
      </c>
      <c r="C2367" s="26">
        <v>212.0</v>
      </c>
      <c r="D2367" s="507" t="s">
        <v>111</v>
      </c>
      <c r="E2367" s="28" t="s">
        <v>40</v>
      </c>
      <c r="F2367" s="28" t="s">
        <v>46</v>
      </c>
      <c r="G2367" s="28" t="s">
        <v>3089</v>
      </c>
      <c r="H2367" s="28" t="s">
        <v>87</v>
      </c>
      <c r="I2367" s="486" t="s">
        <v>2017</v>
      </c>
      <c r="J2367" s="512" t="s">
        <v>2018</v>
      </c>
      <c r="K2367" s="582">
        <v>46203.0</v>
      </c>
      <c r="L2367" s="28" t="s">
        <v>76</v>
      </c>
      <c r="M2367" s="226"/>
      <c r="N2367" s="33" t="s">
        <v>273</v>
      </c>
      <c r="O2367" s="36" t="s">
        <v>2251</v>
      </c>
      <c r="P2367" s="340"/>
      <c r="Q2367" s="468"/>
      <c r="R2367" s="468"/>
      <c r="S2367" s="468"/>
      <c r="T2367" s="468"/>
      <c r="U2367" s="468"/>
      <c r="V2367" s="468"/>
      <c r="W2367" s="468"/>
      <c r="X2367" s="468"/>
      <c r="Y2367" s="468"/>
      <c r="Z2367" s="468"/>
      <c r="AA2367" s="468"/>
      <c r="AB2367" s="468"/>
      <c r="AC2367" s="468"/>
      <c r="AD2367" s="468"/>
      <c r="AE2367" s="468"/>
      <c r="AF2367" s="468"/>
      <c r="AG2367" s="468"/>
      <c r="AH2367" s="468"/>
      <c r="AI2367" s="468"/>
    </row>
    <row r="2368">
      <c r="A2368" s="23">
        <v>2226.0</v>
      </c>
      <c r="B2368" s="440">
        <v>46188.0</v>
      </c>
      <c r="C2368" s="26">
        <v>212.0</v>
      </c>
      <c r="D2368" s="507" t="s">
        <v>111</v>
      </c>
      <c r="E2368" s="28" t="s">
        <v>40</v>
      </c>
      <c r="F2368" s="28" t="s">
        <v>46</v>
      </c>
      <c r="G2368" s="28" t="s">
        <v>3089</v>
      </c>
      <c r="H2368" s="28" t="s">
        <v>87</v>
      </c>
      <c r="I2368" s="486" t="s">
        <v>2010</v>
      </c>
      <c r="J2368" s="512" t="s">
        <v>2011</v>
      </c>
      <c r="K2368" s="582">
        <v>46203.0</v>
      </c>
      <c r="L2368" s="28" t="s">
        <v>76</v>
      </c>
      <c r="M2368" s="226"/>
      <c r="N2368" s="33" t="s">
        <v>273</v>
      </c>
      <c r="O2368" s="36" t="s">
        <v>2251</v>
      </c>
      <c r="P2368" s="340"/>
      <c r="Q2368" s="468"/>
      <c r="R2368" s="468"/>
      <c r="S2368" s="468"/>
      <c r="T2368" s="468"/>
      <c r="U2368" s="468"/>
      <c r="V2368" s="468"/>
      <c r="W2368" s="468"/>
      <c r="X2368" s="468"/>
      <c r="Y2368" s="468"/>
      <c r="Z2368" s="468"/>
      <c r="AA2368" s="468"/>
      <c r="AB2368" s="468"/>
      <c r="AC2368" s="468"/>
      <c r="AD2368" s="468"/>
      <c r="AE2368" s="468"/>
      <c r="AF2368" s="468"/>
      <c r="AG2368" s="468"/>
      <c r="AH2368" s="468"/>
      <c r="AI2368" s="468"/>
    </row>
    <row r="2369">
      <c r="A2369" s="59">
        <v>2227.0</v>
      </c>
      <c r="B2369" s="440">
        <v>46188.0</v>
      </c>
      <c r="C2369" s="26">
        <v>212.0</v>
      </c>
      <c r="D2369" s="507" t="s">
        <v>111</v>
      </c>
      <c r="E2369" s="28" t="s">
        <v>40</v>
      </c>
      <c r="F2369" s="28" t="s">
        <v>46</v>
      </c>
      <c r="G2369" s="28" t="s">
        <v>3089</v>
      </c>
      <c r="H2369" s="28" t="s">
        <v>81</v>
      </c>
      <c r="I2369" s="486" t="s">
        <v>2021</v>
      </c>
      <c r="J2369" s="512" t="s">
        <v>1893</v>
      </c>
      <c r="K2369" s="582">
        <v>46203.0</v>
      </c>
      <c r="L2369" s="28" t="s">
        <v>76</v>
      </c>
      <c r="M2369" s="226"/>
      <c r="N2369" s="33" t="s">
        <v>273</v>
      </c>
      <c r="O2369" s="36" t="s">
        <v>2251</v>
      </c>
      <c r="P2369" s="340"/>
      <c r="Q2369" s="468"/>
      <c r="R2369" s="468"/>
      <c r="S2369" s="468"/>
      <c r="T2369" s="468"/>
      <c r="U2369" s="468"/>
      <c r="V2369" s="468"/>
      <c r="W2369" s="468"/>
      <c r="X2369" s="468"/>
      <c r="Y2369" s="468"/>
      <c r="Z2369" s="468"/>
      <c r="AA2369" s="468"/>
      <c r="AB2369" s="468"/>
      <c r="AC2369" s="468"/>
      <c r="AD2369" s="468"/>
      <c r="AE2369" s="468"/>
      <c r="AF2369" s="468"/>
      <c r="AG2369" s="468"/>
      <c r="AH2369" s="468"/>
      <c r="AI2369" s="468"/>
    </row>
    <row r="2370">
      <c r="A2370" s="23">
        <v>2228.0</v>
      </c>
      <c r="B2370" s="440">
        <v>46188.0</v>
      </c>
      <c r="C2370" s="26">
        <v>212.0</v>
      </c>
      <c r="D2370" s="507" t="s">
        <v>111</v>
      </c>
      <c r="E2370" s="28" t="s">
        <v>40</v>
      </c>
      <c r="F2370" s="28" t="s">
        <v>46</v>
      </c>
      <c r="G2370" s="28" t="s">
        <v>3089</v>
      </c>
      <c r="H2370" s="28" t="s">
        <v>207</v>
      </c>
      <c r="I2370" s="486" t="s">
        <v>3913</v>
      </c>
      <c r="J2370" s="489" t="s">
        <v>2006</v>
      </c>
      <c r="K2370" s="582">
        <v>46203.0</v>
      </c>
      <c r="L2370" s="28" t="s">
        <v>50</v>
      </c>
      <c r="M2370" s="226"/>
      <c r="N2370" s="33" t="s">
        <v>273</v>
      </c>
      <c r="O2370" s="36" t="s">
        <v>2251</v>
      </c>
      <c r="P2370" s="340"/>
      <c r="Q2370" s="468"/>
      <c r="R2370" s="468"/>
      <c r="S2370" s="468"/>
      <c r="T2370" s="468"/>
      <c r="U2370" s="468"/>
      <c r="V2370" s="468"/>
      <c r="W2370" s="468"/>
      <c r="X2370" s="468"/>
      <c r="Y2370" s="468"/>
      <c r="Z2370" s="468"/>
      <c r="AA2370" s="468"/>
      <c r="AB2370" s="468"/>
      <c r="AC2370" s="468"/>
      <c r="AD2370" s="468"/>
      <c r="AE2370" s="468"/>
      <c r="AF2370" s="468"/>
      <c r="AG2370" s="468"/>
      <c r="AH2370" s="468"/>
      <c r="AI2370" s="468"/>
    </row>
    <row r="2371">
      <c r="A2371" s="23">
        <v>2229.0</v>
      </c>
      <c r="B2371" s="440">
        <v>46188.0</v>
      </c>
      <c r="C2371" s="26">
        <v>212.0</v>
      </c>
      <c r="D2371" s="507" t="s">
        <v>111</v>
      </c>
      <c r="E2371" s="28" t="s">
        <v>40</v>
      </c>
      <c r="F2371" s="28" t="s">
        <v>46</v>
      </c>
      <c r="G2371" s="28" t="s">
        <v>3089</v>
      </c>
      <c r="H2371" s="28" t="s">
        <v>87</v>
      </c>
      <c r="I2371" s="486" t="s">
        <v>3914</v>
      </c>
      <c r="J2371" s="489" t="s">
        <v>1497</v>
      </c>
      <c r="K2371" s="582">
        <v>46203.0</v>
      </c>
      <c r="L2371" s="28" t="s">
        <v>50</v>
      </c>
      <c r="M2371" s="226"/>
      <c r="N2371" s="33" t="s">
        <v>273</v>
      </c>
      <c r="O2371" s="36" t="s">
        <v>2251</v>
      </c>
      <c r="P2371" s="340"/>
      <c r="Q2371" s="468"/>
      <c r="R2371" s="468"/>
      <c r="S2371" s="468"/>
      <c r="T2371" s="468"/>
      <c r="U2371" s="468"/>
      <c r="V2371" s="468"/>
      <c r="W2371" s="468"/>
      <c r="X2371" s="468"/>
      <c r="Y2371" s="468"/>
      <c r="Z2371" s="468"/>
      <c r="AA2371" s="468"/>
      <c r="AB2371" s="468"/>
      <c r="AC2371" s="468"/>
      <c r="AD2371" s="468"/>
      <c r="AE2371" s="468"/>
      <c r="AF2371" s="468"/>
      <c r="AG2371" s="468"/>
      <c r="AH2371" s="468"/>
      <c r="AI2371" s="468"/>
    </row>
    <row r="2372">
      <c r="A2372" s="59">
        <v>2230.0</v>
      </c>
      <c r="B2372" s="440">
        <v>46190.0</v>
      </c>
      <c r="C2372" s="26">
        <v>213.0</v>
      </c>
      <c r="D2372" s="507" t="s">
        <v>111</v>
      </c>
      <c r="E2372" s="28" t="s">
        <v>40</v>
      </c>
      <c r="F2372" s="28" t="s">
        <v>210</v>
      </c>
      <c r="G2372" s="28" t="s">
        <v>2910</v>
      </c>
      <c r="H2372" s="28" t="s">
        <v>81</v>
      </c>
      <c r="I2372" s="505" t="s">
        <v>3915</v>
      </c>
      <c r="J2372" s="36" t="s">
        <v>213</v>
      </c>
      <c r="K2372" s="570">
        <v>46223.0</v>
      </c>
      <c r="L2372" s="28" t="s">
        <v>76</v>
      </c>
      <c r="M2372" s="226"/>
      <c r="N2372" s="33" t="s">
        <v>214</v>
      </c>
      <c r="O2372" s="36" t="s">
        <v>2251</v>
      </c>
      <c r="P2372" s="340"/>
      <c r="Q2372" s="468"/>
      <c r="R2372" s="468"/>
      <c r="S2372" s="468"/>
      <c r="T2372" s="468"/>
      <c r="U2372" s="468"/>
      <c r="V2372" s="468"/>
      <c r="W2372" s="468"/>
      <c r="X2372" s="468"/>
      <c r="Y2372" s="468"/>
      <c r="Z2372" s="468"/>
      <c r="AA2372" s="468"/>
      <c r="AB2372" s="468"/>
      <c r="AC2372" s="468"/>
      <c r="AD2372" s="468"/>
      <c r="AE2372" s="468"/>
      <c r="AF2372" s="468"/>
      <c r="AG2372" s="468"/>
      <c r="AH2372" s="468"/>
      <c r="AI2372" s="468"/>
    </row>
    <row r="2373">
      <c r="A2373" s="23">
        <v>2231.0</v>
      </c>
      <c r="B2373" s="440">
        <v>46190.0</v>
      </c>
      <c r="C2373" s="26">
        <v>213.0</v>
      </c>
      <c r="D2373" s="507" t="s">
        <v>111</v>
      </c>
      <c r="E2373" s="28" t="s">
        <v>40</v>
      </c>
      <c r="F2373" s="28" t="s">
        <v>210</v>
      </c>
      <c r="G2373" s="28" t="s">
        <v>2910</v>
      </c>
      <c r="H2373" s="28" t="s">
        <v>87</v>
      </c>
      <c r="I2373" s="505" t="s">
        <v>220</v>
      </c>
      <c r="J2373" s="36" t="s">
        <v>221</v>
      </c>
      <c r="K2373" s="570">
        <v>46223.0</v>
      </c>
      <c r="L2373" s="28" t="s">
        <v>76</v>
      </c>
      <c r="M2373" s="226"/>
      <c r="N2373" s="33" t="s">
        <v>214</v>
      </c>
      <c r="O2373" s="36" t="s">
        <v>2251</v>
      </c>
      <c r="P2373" s="340"/>
      <c r="Q2373" s="468"/>
      <c r="R2373" s="468"/>
      <c r="S2373" s="468"/>
      <c r="T2373" s="468"/>
      <c r="U2373" s="468"/>
      <c r="V2373" s="468"/>
      <c r="W2373" s="468"/>
      <c r="X2373" s="468"/>
      <c r="Y2373" s="468"/>
      <c r="Z2373" s="468"/>
      <c r="AA2373" s="468"/>
      <c r="AB2373" s="468"/>
      <c r="AC2373" s="468"/>
      <c r="AD2373" s="468"/>
      <c r="AE2373" s="468"/>
      <c r="AF2373" s="468"/>
      <c r="AG2373" s="468"/>
      <c r="AH2373" s="468"/>
      <c r="AI2373" s="468"/>
    </row>
    <row r="2374">
      <c r="A2374" s="23">
        <v>2232.0</v>
      </c>
      <c r="B2374" s="440">
        <v>46190.0</v>
      </c>
      <c r="C2374" s="26">
        <v>213.0</v>
      </c>
      <c r="D2374" s="507" t="s">
        <v>111</v>
      </c>
      <c r="E2374" s="28" t="s">
        <v>40</v>
      </c>
      <c r="F2374" s="28" t="s">
        <v>210</v>
      </c>
      <c r="G2374" s="28" t="s">
        <v>2910</v>
      </c>
      <c r="H2374" s="28" t="s">
        <v>87</v>
      </c>
      <c r="I2374" s="505" t="s">
        <v>234</v>
      </c>
      <c r="J2374" s="36" t="s">
        <v>236</v>
      </c>
      <c r="K2374" s="570">
        <v>46223.0</v>
      </c>
      <c r="L2374" s="28" t="s">
        <v>76</v>
      </c>
      <c r="M2374" s="226"/>
      <c r="N2374" s="33" t="s">
        <v>214</v>
      </c>
      <c r="O2374" s="36" t="s">
        <v>2251</v>
      </c>
      <c r="P2374" s="340"/>
      <c r="Q2374" s="468"/>
      <c r="R2374" s="468"/>
      <c r="S2374" s="468"/>
      <c r="T2374" s="468"/>
      <c r="U2374" s="468"/>
      <c r="V2374" s="468"/>
      <c r="W2374" s="468"/>
      <c r="X2374" s="468"/>
      <c r="Y2374" s="468"/>
      <c r="Z2374" s="468"/>
      <c r="AA2374" s="468"/>
      <c r="AB2374" s="468"/>
      <c r="AC2374" s="468"/>
      <c r="AD2374" s="468"/>
      <c r="AE2374" s="468"/>
      <c r="AF2374" s="468"/>
      <c r="AG2374" s="468"/>
      <c r="AH2374" s="468"/>
      <c r="AI2374" s="468"/>
    </row>
    <row r="2375">
      <c r="A2375" s="59">
        <v>2233.0</v>
      </c>
      <c r="B2375" s="440">
        <v>46190.0</v>
      </c>
      <c r="C2375" s="26">
        <v>213.0</v>
      </c>
      <c r="D2375" s="507" t="s">
        <v>111</v>
      </c>
      <c r="E2375" s="28" t="s">
        <v>40</v>
      </c>
      <c r="F2375" s="28" t="s">
        <v>210</v>
      </c>
      <c r="G2375" s="28" t="s">
        <v>2910</v>
      </c>
      <c r="H2375" s="28" t="s">
        <v>87</v>
      </c>
      <c r="I2375" s="505" t="s">
        <v>251</v>
      </c>
      <c r="J2375" s="36" t="s">
        <v>253</v>
      </c>
      <c r="K2375" s="570">
        <v>46223.0</v>
      </c>
      <c r="L2375" s="28" t="s">
        <v>76</v>
      </c>
      <c r="M2375" s="226"/>
      <c r="N2375" s="33" t="s">
        <v>214</v>
      </c>
      <c r="O2375" s="36" t="s">
        <v>2251</v>
      </c>
      <c r="P2375" s="340"/>
      <c r="Q2375" s="468"/>
      <c r="R2375" s="468"/>
      <c r="S2375" s="468"/>
      <c r="T2375" s="468"/>
      <c r="U2375" s="468"/>
      <c r="V2375" s="468"/>
      <c r="W2375" s="468"/>
      <c r="X2375" s="468"/>
      <c r="Y2375" s="468"/>
      <c r="Z2375" s="468"/>
      <c r="AA2375" s="468"/>
      <c r="AB2375" s="468"/>
      <c r="AC2375" s="468"/>
      <c r="AD2375" s="468"/>
      <c r="AE2375" s="468"/>
      <c r="AF2375" s="468"/>
      <c r="AG2375" s="468"/>
      <c r="AH2375" s="468"/>
      <c r="AI2375" s="468"/>
    </row>
    <row r="2376">
      <c r="A2376" s="23">
        <v>2234.0</v>
      </c>
      <c r="B2376" s="440">
        <v>46190.0</v>
      </c>
      <c r="C2376" s="26">
        <v>213.0</v>
      </c>
      <c r="D2376" s="507" t="s">
        <v>111</v>
      </c>
      <c r="E2376" s="28" t="s">
        <v>40</v>
      </c>
      <c r="F2376" s="28" t="s">
        <v>210</v>
      </c>
      <c r="G2376" s="28" t="s">
        <v>2910</v>
      </c>
      <c r="H2376" s="28" t="s">
        <v>87</v>
      </c>
      <c r="I2376" s="505" t="s">
        <v>2930</v>
      </c>
      <c r="J2376" s="36" t="s">
        <v>266</v>
      </c>
      <c r="K2376" s="570">
        <v>46223.0</v>
      </c>
      <c r="L2376" s="28" t="s">
        <v>76</v>
      </c>
      <c r="M2376" s="226"/>
      <c r="N2376" s="33" t="s">
        <v>214</v>
      </c>
      <c r="O2376" s="36" t="s">
        <v>2251</v>
      </c>
      <c r="P2376" s="340"/>
      <c r="Q2376" s="468"/>
      <c r="R2376" s="468"/>
      <c r="S2376" s="468"/>
      <c r="T2376" s="468"/>
      <c r="U2376" s="468"/>
      <c r="V2376" s="468"/>
      <c r="W2376" s="468"/>
      <c r="X2376" s="468"/>
      <c r="Y2376" s="468"/>
      <c r="Z2376" s="468"/>
      <c r="AA2376" s="468"/>
      <c r="AB2376" s="468"/>
      <c r="AC2376" s="468"/>
      <c r="AD2376" s="468"/>
      <c r="AE2376" s="468"/>
      <c r="AF2376" s="468"/>
      <c r="AG2376" s="468"/>
      <c r="AH2376" s="468"/>
      <c r="AI2376" s="468"/>
    </row>
    <row r="2377">
      <c r="A2377" s="23">
        <v>2235.0</v>
      </c>
      <c r="B2377" s="440">
        <v>46190.0</v>
      </c>
      <c r="C2377" s="26">
        <v>213.0</v>
      </c>
      <c r="D2377" s="507" t="s">
        <v>111</v>
      </c>
      <c r="E2377" s="28" t="s">
        <v>40</v>
      </c>
      <c r="F2377" s="28" t="s">
        <v>210</v>
      </c>
      <c r="G2377" s="28" t="s">
        <v>2910</v>
      </c>
      <c r="H2377" s="28" t="s">
        <v>87</v>
      </c>
      <c r="I2377" s="505" t="s">
        <v>3916</v>
      </c>
      <c r="J2377" s="36" t="s">
        <v>1025</v>
      </c>
      <c r="K2377" s="570">
        <v>46223.0</v>
      </c>
      <c r="L2377" s="28" t="s">
        <v>76</v>
      </c>
      <c r="M2377" s="226"/>
      <c r="N2377" s="33" t="s">
        <v>214</v>
      </c>
      <c r="O2377" s="36" t="s">
        <v>2251</v>
      </c>
      <c r="P2377" s="340"/>
      <c r="Q2377" s="468"/>
      <c r="R2377" s="468"/>
      <c r="S2377" s="468"/>
      <c r="T2377" s="468"/>
      <c r="U2377" s="468"/>
      <c r="V2377" s="468"/>
      <c r="W2377" s="468"/>
      <c r="X2377" s="468"/>
      <c r="Y2377" s="468"/>
      <c r="Z2377" s="468"/>
      <c r="AA2377" s="468"/>
      <c r="AB2377" s="468"/>
      <c r="AC2377" s="468"/>
      <c r="AD2377" s="468"/>
      <c r="AE2377" s="468"/>
      <c r="AF2377" s="468"/>
      <c r="AG2377" s="468"/>
      <c r="AH2377" s="468"/>
      <c r="AI2377" s="468"/>
    </row>
    <row r="2378">
      <c r="A2378" s="59">
        <v>2236.0</v>
      </c>
      <c r="B2378" s="440">
        <v>46190.0</v>
      </c>
      <c r="C2378" s="26">
        <v>213.0</v>
      </c>
      <c r="D2378" s="507" t="s">
        <v>111</v>
      </c>
      <c r="E2378" s="28" t="s">
        <v>40</v>
      </c>
      <c r="F2378" s="28" t="s">
        <v>210</v>
      </c>
      <c r="G2378" s="28" t="s">
        <v>2910</v>
      </c>
      <c r="H2378" s="28" t="s">
        <v>87</v>
      </c>
      <c r="I2378" s="505" t="s">
        <v>3917</v>
      </c>
      <c r="J2378" s="36" t="s">
        <v>1016</v>
      </c>
      <c r="K2378" s="570">
        <v>46223.0</v>
      </c>
      <c r="L2378" s="28" t="s">
        <v>76</v>
      </c>
      <c r="M2378" s="226"/>
      <c r="N2378" s="33" t="s">
        <v>214</v>
      </c>
      <c r="O2378" s="36" t="s">
        <v>2251</v>
      </c>
      <c r="P2378" s="340"/>
      <c r="Q2378" s="468"/>
      <c r="R2378" s="468"/>
      <c r="S2378" s="468"/>
      <c r="T2378" s="468"/>
      <c r="U2378" s="468"/>
      <c r="V2378" s="468"/>
      <c r="W2378" s="468"/>
      <c r="X2378" s="468"/>
      <c r="Y2378" s="468"/>
      <c r="Z2378" s="468"/>
      <c r="AA2378" s="468"/>
      <c r="AB2378" s="468"/>
      <c r="AC2378" s="468"/>
      <c r="AD2378" s="468"/>
      <c r="AE2378" s="468"/>
      <c r="AF2378" s="468"/>
      <c r="AG2378" s="468"/>
      <c r="AH2378" s="468"/>
      <c r="AI2378" s="468"/>
    </row>
    <row r="2379">
      <c r="A2379" s="23">
        <v>2237.0</v>
      </c>
      <c r="B2379" s="440">
        <v>46190.0</v>
      </c>
      <c r="C2379" s="26">
        <v>213.0</v>
      </c>
      <c r="D2379" s="507" t="s">
        <v>111</v>
      </c>
      <c r="E2379" s="28" t="s">
        <v>40</v>
      </c>
      <c r="F2379" s="28" t="s">
        <v>210</v>
      </c>
      <c r="G2379" s="28" t="s">
        <v>2910</v>
      </c>
      <c r="H2379" s="28" t="s">
        <v>87</v>
      </c>
      <c r="I2379" s="505" t="s">
        <v>3465</v>
      </c>
      <c r="J2379" s="36" t="s">
        <v>3577</v>
      </c>
      <c r="K2379" s="570">
        <v>46223.0</v>
      </c>
      <c r="L2379" s="28" t="s">
        <v>76</v>
      </c>
      <c r="M2379" s="226"/>
      <c r="N2379" s="33" t="s">
        <v>214</v>
      </c>
      <c r="O2379" s="36" t="s">
        <v>2251</v>
      </c>
      <c r="P2379" s="340"/>
      <c r="Q2379" s="468"/>
      <c r="R2379" s="468"/>
      <c r="S2379" s="468"/>
      <c r="T2379" s="468"/>
      <c r="U2379" s="468"/>
      <c r="V2379" s="468"/>
      <c r="W2379" s="468"/>
      <c r="X2379" s="468"/>
      <c r="Y2379" s="468"/>
      <c r="Z2379" s="468"/>
      <c r="AA2379" s="468"/>
      <c r="AB2379" s="468"/>
      <c r="AC2379" s="468"/>
      <c r="AD2379" s="468"/>
      <c r="AE2379" s="468"/>
      <c r="AF2379" s="468"/>
      <c r="AG2379" s="468"/>
      <c r="AH2379" s="468"/>
      <c r="AI2379" s="468"/>
    </row>
    <row r="2380">
      <c r="A2380" s="23">
        <v>2238.0</v>
      </c>
      <c r="B2380" s="440">
        <v>46190.0</v>
      </c>
      <c r="C2380" s="26">
        <v>213.0</v>
      </c>
      <c r="D2380" s="507" t="s">
        <v>111</v>
      </c>
      <c r="E2380" s="28" t="s">
        <v>40</v>
      </c>
      <c r="F2380" s="28" t="s">
        <v>210</v>
      </c>
      <c r="G2380" s="28" t="s">
        <v>2910</v>
      </c>
      <c r="H2380" s="28" t="s">
        <v>87</v>
      </c>
      <c r="I2380" s="505" t="s">
        <v>281</v>
      </c>
      <c r="J2380" s="36" t="s">
        <v>283</v>
      </c>
      <c r="K2380" s="570">
        <v>46223.0</v>
      </c>
      <c r="L2380" s="28" t="s">
        <v>76</v>
      </c>
      <c r="M2380" s="226"/>
      <c r="N2380" s="33" t="s">
        <v>214</v>
      </c>
      <c r="O2380" s="36" t="s">
        <v>2251</v>
      </c>
      <c r="P2380" s="340"/>
      <c r="Q2380" s="468"/>
      <c r="R2380" s="468"/>
      <c r="S2380" s="468"/>
      <c r="T2380" s="468"/>
      <c r="U2380" s="468"/>
      <c r="V2380" s="468"/>
      <c r="W2380" s="468"/>
      <c r="X2380" s="468"/>
      <c r="Y2380" s="468"/>
      <c r="Z2380" s="468"/>
      <c r="AA2380" s="468"/>
      <c r="AB2380" s="468"/>
      <c r="AC2380" s="468"/>
      <c r="AD2380" s="468"/>
      <c r="AE2380" s="468"/>
      <c r="AF2380" s="468"/>
      <c r="AG2380" s="468"/>
      <c r="AH2380" s="468"/>
      <c r="AI2380" s="468"/>
    </row>
    <row r="2381">
      <c r="A2381" s="59">
        <v>2239.0</v>
      </c>
      <c r="B2381" s="440">
        <v>46190.0</v>
      </c>
      <c r="C2381" s="26">
        <v>213.0</v>
      </c>
      <c r="D2381" s="507" t="s">
        <v>111</v>
      </c>
      <c r="E2381" s="28" t="s">
        <v>40</v>
      </c>
      <c r="F2381" s="28" t="s">
        <v>210</v>
      </c>
      <c r="G2381" s="28" t="s">
        <v>2910</v>
      </c>
      <c r="H2381" s="28" t="s">
        <v>81</v>
      </c>
      <c r="I2381" s="505" t="s">
        <v>298</v>
      </c>
      <c r="J2381" s="36" t="s">
        <v>299</v>
      </c>
      <c r="K2381" s="570">
        <v>46223.0</v>
      </c>
      <c r="L2381" s="28" t="s">
        <v>76</v>
      </c>
      <c r="M2381" s="226"/>
      <c r="N2381" s="33" t="s">
        <v>214</v>
      </c>
      <c r="O2381" s="36" t="s">
        <v>2251</v>
      </c>
      <c r="P2381" s="340"/>
      <c r="Q2381" s="468"/>
      <c r="R2381" s="468"/>
      <c r="S2381" s="468"/>
      <c r="T2381" s="468"/>
      <c r="U2381" s="468"/>
      <c r="V2381" s="468"/>
      <c r="W2381" s="468"/>
      <c r="X2381" s="468"/>
      <c r="Y2381" s="468"/>
      <c r="Z2381" s="468"/>
      <c r="AA2381" s="468"/>
      <c r="AB2381" s="468"/>
      <c r="AC2381" s="468"/>
      <c r="AD2381" s="468"/>
      <c r="AE2381" s="468"/>
      <c r="AF2381" s="468"/>
      <c r="AG2381" s="468"/>
      <c r="AH2381" s="468"/>
      <c r="AI2381" s="468"/>
    </row>
    <row r="2382">
      <c r="A2382" s="23">
        <v>2240.0</v>
      </c>
      <c r="B2382" s="440">
        <v>46190.0</v>
      </c>
      <c r="C2382" s="26">
        <v>213.0</v>
      </c>
      <c r="D2382" s="507" t="s">
        <v>111</v>
      </c>
      <c r="E2382" s="28" t="s">
        <v>40</v>
      </c>
      <c r="F2382" s="28" t="s">
        <v>210</v>
      </c>
      <c r="G2382" s="28" t="s">
        <v>2910</v>
      </c>
      <c r="H2382" s="28" t="s">
        <v>81</v>
      </c>
      <c r="I2382" s="505" t="s">
        <v>312</v>
      </c>
      <c r="J2382" s="36" t="s">
        <v>299</v>
      </c>
      <c r="K2382" s="570">
        <v>46223.0</v>
      </c>
      <c r="L2382" s="28" t="s">
        <v>76</v>
      </c>
      <c r="M2382" s="226"/>
      <c r="N2382" s="33" t="s">
        <v>214</v>
      </c>
      <c r="O2382" s="36" t="s">
        <v>2251</v>
      </c>
      <c r="P2382" s="340"/>
      <c r="Q2382" s="468"/>
      <c r="R2382" s="468"/>
      <c r="S2382" s="468"/>
      <c r="T2382" s="468"/>
      <c r="U2382" s="468"/>
      <c r="V2382" s="468"/>
      <c r="W2382" s="468"/>
      <c r="X2382" s="468"/>
      <c r="Y2382" s="468"/>
      <c r="Z2382" s="468"/>
      <c r="AA2382" s="468"/>
      <c r="AB2382" s="468"/>
      <c r="AC2382" s="468"/>
      <c r="AD2382" s="468"/>
      <c r="AE2382" s="468"/>
      <c r="AF2382" s="468"/>
      <c r="AG2382" s="468"/>
      <c r="AH2382" s="468"/>
      <c r="AI2382" s="468"/>
    </row>
    <row r="2383">
      <c r="A2383" s="23">
        <v>2241.0</v>
      </c>
      <c r="B2383" s="440">
        <v>46190.0</v>
      </c>
      <c r="C2383" s="26">
        <v>213.0</v>
      </c>
      <c r="D2383" s="507" t="s">
        <v>111</v>
      </c>
      <c r="E2383" s="28" t="s">
        <v>40</v>
      </c>
      <c r="F2383" s="28" t="s">
        <v>210</v>
      </c>
      <c r="G2383" s="28" t="s">
        <v>2910</v>
      </c>
      <c r="H2383" s="28" t="s">
        <v>81</v>
      </c>
      <c r="I2383" s="505" t="s">
        <v>324</v>
      </c>
      <c r="J2383" s="36" t="s">
        <v>299</v>
      </c>
      <c r="K2383" s="570">
        <v>46223.0</v>
      </c>
      <c r="L2383" s="28" t="s">
        <v>76</v>
      </c>
      <c r="M2383" s="226"/>
      <c r="N2383" s="33" t="s">
        <v>214</v>
      </c>
      <c r="O2383" s="36" t="s">
        <v>2251</v>
      </c>
      <c r="P2383" s="340"/>
      <c r="Q2383" s="468"/>
      <c r="R2383" s="468"/>
      <c r="S2383" s="468"/>
      <c r="T2383" s="468"/>
      <c r="U2383" s="468"/>
      <c r="V2383" s="468"/>
      <c r="W2383" s="468"/>
      <c r="X2383" s="468"/>
      <c r="Y2383" s="468"/>
      <c r="Z2383" s="468"/>
      <c r="AA2383" s="468"/>
      <c r="AB2383" s="468"/>
      <c r="AC2383" s="468"/>
      <c r="AD2383" s="468"/>
      <c r="AE2383" s="468"/>
      <c r="AF2383" s="468"/>
      <c r="AG2383" s="468"/>
      <c r="AH2383" s="468"/>
      <c r="AI2383" s="468"/>
    </row>
    <row r="2384">
      <c r="A2384" s="59">
        <v>2242.0</v>
      </c>
      <c r="B2384" s="440">
        <v>46190.0</v>
      </c>
      <c r="C2384" s="26">
        <v>213.0</v>
      </c>
      <c r="D2384" s="507" t="s">
        <v>111</v>
      </c>
      <c r="E2384" s="28" t="s">
        <v>40</v>
      </c>
      <c r="F2384" s="28" t="s">
        <v>210</v>
      </c>
      <c r="G2384" s="28" t="s">
        <v>2910</v>
      </c>
      <c r="H2384" s="28" t="s">
        <v>75</v>
      </c>
      <c r="I2384" s="505" t="s">
        <v>2342</v>
      </c>
      <c r="J2384" s="36" t="s">
        <v>2931</v>
      </c>
      <c r="K2384" s="570">
        <v>46223.0</v>
      </c>
      <c r="L2384" s="28" t="s">
        <v>76</v>
      </c>
      <c r="M2384" s="226"/>
      <c r="N2384" s="33" t="s">
        <v>214</v>
      </c>
      <c r="O2384" s="36" t="s">
        <v>2251</v>
      </c>
      <c r="P2384" s="340"/>
      <c r="Q2384" s="468"/>
      <c r="R2384" s="468"/>
      <c r="S2384" s="468"/>
      <c r="T2384" s="468"/>
      <c r="U2384" s="468"/>
      <c r="V2384" s="468"/>
      <c r="W2384" s="468"/>
      <c r="X2384" s="468"/>
      <c r="Y2384" s="468"/>
      <c r="Z2384" s="468"/>
      <c r="AA2384" s="468"/>
      <c r="AB2384" s="468"/>
      <c r="AC2384" s="468"/>
      <c r="AD2384" s="468"/>
      <c r="AE2384" s="468"/>
      <c r="AF2384" s="468"/>
      <c r="AG2384" s="468"/>
      <c r="AH2384" s="468"/>
      <c r="AI2384" s="468"/>
    </row>
    <row r="2385">
      <c r="A2385" s="23">
        <v>2243.0</v>
      </c>
      <c r="B2385" s="440">
        <v>46190.0</v>
      </c>
      <c r="C2385" s="26">
        <v>213.0</v>
      </c>
      <c r="D2385" s="507" t="s">
        <v>111</v>
      </c>
      <c r="E2385" s="28" t="s">
        <v>40</v>
      </c>
      <c r="F2385" s="28" t="s">
        <v>210</v>
      </c>
      <c r="G2385" s="28" t="s">
        <v>2910</v>
      </c>
      <c r="H2385" s="28" t="s">
        <v>75</v>
      </c>
      <c r="I2385" s="583" t="s">
        <v>2932</v>
      </c>
      <c r="J2385" s="36" t="s">
        <v>2933</v>
      </c>
      <c r="K2385" s="570">
        <v>46223.0</v>
      </c>
      <c r="L2385" s="28" t="s">
        <v>76</v>
      </c>
      <c r="M2385" s="226"/>
      <c r="N2385" s="33" t="s">
        <v>214</v>
      </c>
      <c r="O2385" s="36" t="s">
        <v>2251</v>
      </c>
      <c r="P2385" s="340"/>
      <c r="Q2385" s="468"/>
      <c r="R2385" s="468"/>
      <c r="S2385" s="468"/>
      <c r="T2385" s="468"/>
      <c r="U2385" s="468"/>
      <c r="V2385" s="468"/>
      <c r="W2385" s="468"/>
      <c r="X2385" s="468"/>
      <c r="Y2385" s="468"/>
      <c r="Z2385" s="468"/>
      <c r="AA2385" s="468"/>
      <c r="AB2385" s="468"/>
      <c r="AC2385" s="468"/>
      <c r="AD2385" s="468"/>
      <c r="AE2385" s="468"/>
      <c r="AF2385" s="468"/>
      <c r="AG2385" s="468"/>
      <c r="AH2385" s="468"/>
      <c r="AI2385" s="468"/>
    </row>
    <row r="2386">
      <c r="A2386" s="23">
        <v>2300.0</v>
      </c>
      <c r="B2386" s="440">
        <v>46189.0</v>
      </c>
      <c r="C2386" s="26">
        <v>214.0</v>
      </c>
      <c r="D2386" s="507" t="s">
        <v>39</v>
      </c>
      <c r="E2386" s="28" t="s">
        <v>40</v>
      </c>
      <c r="F2386" s="28" t="s">
        <v>3089</v>
      </c>
      <c r="G2386" s="28" t="s">
        <v>3089</v>
      </c>
      <c r="H2386" s="28" t="s">
        <v>194</v>
      </c>
      <c r="I2386" s="485" t="s">
        <v>3918</v>
      </c>
      <c r="J2386" s="401" t="s">
        <v>3919</v>
      </c>
      <c r="K2386" s="508">
        <v>46208.0</v>
      </c>
      <c r="L2386" s="28" t="s">
        <v>76</v>
      </c>
      <c r="M2386" s="226"/>
      <c r="N2386" s="33" t="s">
        <v>287</v>
      </c>
      <c r="O2386" s="36" t="s">
        <v>3920</v>
      </c>
      <c r="P2386" s="340"/>
      <c r="Q2386" s="468"/>
      <c r="R2386" s="468"/>
      <c r="S2386" s="468"/>
      <c r="T2386" s="468"/>
      <c r="U2386" s="468"/>
      <c r="V2386" s="468"/>
      <c r="W2386" s="468"/>
      <c r="X2386" s="468"/>
      <c r="Y2386" s="468"/>
      <c r="Z2386" s="468"/>
      <c r="AA2386" s="468"/>
      <c r="AB2386" s="468"/>
      <c r="AC2386" s="468"/>
      <c r="AD2386" s="468"/>
      <c r="AE2386" s="468"/>
      <c r="AF2386" s="468"/>
      <c r="AG2386" s="468"/>
      <c r="AH2386" s="468"/>
      <c r="AI2386" s="468"/>
    </row>
    <row r="2387">
      <c r="A2387" s="23">
        <v>2301.0</v>
      </c>
      <c r="B2387" s="440">
        <v>46189.0</v>
      </c>
      <c r="C2387" s="26">
        <v>214.0</v>
      </c>
      <c r="D2387" s="507" t="s">
        <v>39</v>
      </c>
      <c r="E2387" s="28" t="s">
        <v>40</v>
      </c>
      <c r="F2387" s="28" t="s">
        <v>3089</v>
      </c>
      <c r="G2387" s="28" t="s">
        <v>3089</v>
      </c>
      <c r="H2387" s="28" t="s">
        <v>207</v>
      </c>
      <c r="I2387" s="485" t="s">
        <v>3921</v>
      </c>
      <c r="J2387" s="405" t="s">
        <v>3922</v>
      </c>
      <c r="K2387" s="508">
        <v>46208.0</v>
      </c>
      <c r="L2387" s="28" t="s">
        <v>76</v>
      </c>
      <c r="M2387" s="226"/>
      <c r="N2387" s="33" t="s">
        <v>287</v>
      </c>
      <c r="O2387" s="36" t="s">
        <v>3920</v>
      </c>
      <c r="P2387" s="340"/>
      <c r="Q2387" s="468"/>
      <c r="R2387" s="468"/>
      <c r="S2387" s="468"/>
      <c r="T2387" s="468"/>
      <c r="U2387" s="468"/>
      <c r="V2387" s="468"/>
      <c r="W2387" s="468"/>
      <c r="X2387" s="468"/>
      <c r="Y2387" s="468"/>
      <c r="Z2387" s="468"/>
      <c r="AA2387" s="468"/>
      <c r="AB2387" s="468"/>
      <c r="AC2387" s="468"/>
      <c r="AD2387" s="468"/>
      <c r="AE2387" s="468"/>
      <c r="AF2387" s="468"/>
      <c r="AG2387" s="468"/>
      <c r="AH2387" s="468"/>
      <c r="AI2387" s="468"/>
    </row>
    <row r="2388">
      <c r="A2388" s="59">
        <v>2302.0</v>
      </c>
      <c r="B2388" s="440">
        <v>46189.0</v>
      </c>
      <c r="C2388" s="26">
        <v>214.0</v>
      </c>
      <c r="D2388" s="507" t="s">
        <v>39</v>
      </c>
      <c r="E2388" s="28" t="s">
        <v>40</v>
      </c>
      <c r="F2388" s="28" t="s">
        <v>3089</v>
      </c>
      <c r="G2388" s="28" t="s">
        <v>3089</v>
      </c>
      <c r="H2388" s="28" t="s">
        <v>194</v>
      </c>
      <c r="I2388" s="485" t="s">
        <v>3923</v>
      </c>
      <c r="J2388" s="405" t="s">
        <v>3924</v>
      </c>
      <c r="K2388" s="508">
        <v>46189.0</v>
      </c>
      <c r="L2388" s="28" t="s">
        <v>50</v>
      </c>
      <c r="M2388" s="226"/>
      <c r="N2388" s="33" t="s">
        <v>287</v>
      </c>
      <c r="O2388" s="36" t="s">
        <v>3920</v>
      </c>
      <c r="P2388" s="340"/>
      <c r="Q2388" s="468"/>
      <c r="R2388" s="468"/>
      <c r="S2388" s="468"/>
      <c r="T2388" s="468"/>
      <c r="U2388" s="468"/>
      <c r="V2388" s="468"/>
      <c r="W2388" s="468"/>
      <c r="X2388" s="468"/>
      <c r="Y2388" s="468"/>
      <c r="Z2388" s="468"/>
      <c r="AA2388" s="468"/>
      <c r="AB2388" s="468"/>
      <c r="AC2388" s="468"/>
      <c r="AD2388" s="468"/>
      <c r="AE2388" s="468"/>
      <c r="AF2388" s="468"/>
      <c r="AG2388" s="468"/>
      <c r="AH2388" s="468"/>
      <c r="AI2388" s="468"/>
    </row>
    <row r="2389">
      <c r="A2389" s="23">
        <v>2303.0</v>
      </c>
      <c r="B2389" s="440">
        <v>46189.0</v>
      </c>
      <c r="C2389" s="26">
        <v>214.0</v>
      </c>
      <c r="D2389" s="507" t="s">
        <v>39</v>
      </c>
      <c r="E2389" s="28" t="s">
        <v>40</v>
      </c>
      <c r="F2389" s="28" t="s">
        <v>3089</v>
      </c>
      <c r="G2389" s="28" t="s">
        <v>3089</v>
      </c>
      <c r="H2389" s="28" t="s">
        <v>81</v>
      </c>
      <c r="I2389" s="485" t="s">
        <v>3925</v>
      </c>
      <c r="J2389" s="401" t="s">
        <v>3926</v>
      </c>
      <c r="K2389" s="508">
        <v>46208.0</v>
      </c>
      <c r="L2389" s="28" t="s">
        <v>76</v>
      </c>
      <c r="M2389" s="226"/>
      <c r="N2389" s="33" t="s">
        <v>287</v>
      </c>
      <c r="O2389" s="36" t="s">
        <v>3920</v>
      </c>
      <c r="P2389" s="340"/>
      <c r="Q2389" s="468"/>
      <c r="R2389" s="468"/>
      <c r="S2389" s="468"/>
      <c r="T2389" s="468"/>
      <c r="U2389" s="468"/>
      <c r="V2389" s="468"/>
      <c r="W2389" s="468"/>
      <c r="X2389" s="468"/>
      <c r="Y2389" s="468"/>
      <c r="Z2389" s="468"/>
      <c r="AA2389" s="468"/>
      <c r="AB2389" s="468"/>
      <c r="AC2389" s="468"/>
      <c r="AD2389" s="468"/>
      <c r="AE2389" s="468"/>
      <c r="AF2389" s="468"/>
      <c r="AG2389" s="468"/>
      <c r="AH2389" s="468"/>
      <c r="AI2389" s="468"/>
    </row>
    <row r="2390">
      <c r="A2390" s="23">
        <v>2244.0</v>
      </c>
      <c r="B2390" s="440">
        <v>46190.0</v>
      </c>
      <c r="C2390" s="26">
        <v>215.0</v>
      </c>
      <c r="D2390" s="507" t="s">
        <v>39</v>
      </c>
      <c r="E2390" s="28" t="s">
        <v>40</v>
      </c>
      <c r="F2390" s="28" t="s">
        <v>210</v>
      </c>
      <c r="G2390" s="28" t="s">
        <v>2910</v>
      </c>
      <c r="H2390" s="28" t="s">
        <v>43</v>
      </c>
      <c r="I2390" s="505" t="s">
        <v>3927</v>
      </c>
      <c r="J2390" s="36" t="s">
        <v>3928</v>
      </c>
      <c r="K2390" s="570">
        <v>46213.0</v>
      </c>
      <c r="L2390" s="28" t="s">
        <v>50</v>
      </c>
      <c r="M2390" s="226"/>
      <c r="N2390" s="33" t="s">
        <v>214</v>
      </c>
      <c r="O2390" s="36" t="s">
        <v>3836</v>
      </c>
      <c r="P2390" s="340"/>
      <c r="Q2390" s="468"/>
      <c r="R2390" s="468"/>
      <c r="S2390" s="468"/>
      <c r="T2390" s="468"/>
      <c r="U2390" s="468"/>
      <c r="V2390" s="468"/>
      <c r="W2390" s="468"/>
      <c r="X2390" s="468"/>
      <c r="Y2390" s="468"/>
      <c r="Z2390" s="468"/>
      <c r="AA2390" s="468"/>
      <c r="AB2390" s="468"/>
      <c r="AC2390" s="468"/>
      <c r="AD2390" s="468"/>
      <c r="AE2390" s="468"/>
      <c r="AF2390" s="468"/>
      <c r="AG2390" s="468"/>
      <c r="AH2390" s="468"/>
      <c r="AI2390" s="468"/>
    </row>
    <row r="2391">
      <c r="A2391" s="23">
        <v>2304.0</v>
      </c>
      <c r="B2391" s="440">
        <v>46185.0</v>
      </c>
      <c r="C2391" s="26">
        <v>216.0</v>
      </c>
      <c r="D2391" s="507" t="s">
        <v>39</v>
      </c>
      <c r="E2391" s="28" t="s">
        <v>40</v>
      </c>
      <c r="F2391" s="28" t="s">
        <v>3089</v>
      </c>
      <c r="G2391" s="28" t="s">
        <v>3089</v>
      </c>
      <c r="H2391" s="28" t="s">
        <v>207</v>
      </c>
      <c r="I2391" s="485" t="s">
        <v>3929</v>
      </c>
      <c r="J2391" s="401" t="s">
        <v>3930</v>
      </c>
      <c r="K2391" s="508">
        <v>46206.0</v>
      </c>
      <c r="L2391" s="28" t="s">
        <v>50</v>
      </c>
      <c r="M2391" s="226"/>
      <c r="N2391" s="33" t="s">
        <v>287</v>
      </c>
      <c r="O2391" s="36" t="s">
        <v>3931</v>
      </c>
      <c r="P2391" s="340"/>
      <c r="Q2391" s="468"/>
      <c r="R2391" s="468"/>
      <c r="S2391" s="468"/>
      <c r="T2391" s="468"/>
      <c r="U2391" s="468"/>
      <c r="V2391" s="468"/>
      <c r="W2391" s="468"/>
      <c r="X2391" s="468"/>
      <c r="Y2391" s="468"/>
      <c r="Z2391" s="468"/>
      <c r="AA2391" s="468"/>
      <c r="AB2391" s="468"/>
      <c r="AC2391" s="468"/>
      <c r="AD2391" s="468"/>
      <c r="AE2391" s="468"/>
      <c r="AF2391" s="468"/>
      <c r="AG2391" s="468"/>
      <c r="AH2391" s="468"/>
      <c r="AI2391" s="468"/>
    </row>
    <row r="2392">
      <c r="A2392" s="59">
        <v>2305.0</v>
      </c>
      <c r="B2392" s="440">
        <v>46185.0</v>
      </c>
      <c r="C2392" s="26">
        <v>216.0</v>
      </c>
      <c r="D2392" s="507" t="s">
        <v>39</v>
      </c>
      <c r="E2392" s="28" t="s">
        <v>40</v>
      </c>
      <c r="F2392" s="28" t="s">
        <v>3089</v>
      </c>
      <c r="G2392" s="28" t="s">
        <v>3089</v>
      </c>
      <c r="H2392" s="28" t="s">
        <v>87</v>
      </c>
      <c r="I2392" s="485" t="s">
        <v>3932</v>
      </c>
      <c r="J2392" s="401" t="s">
        <v>3933</v>
      </c>
      <c r="K2392" s="508">
        <v>46206.0</v>
      </c>
      <c r="L2392" s="28" t="s">
        <v>50</v>
      </c>
      <c r="M2392" s="226"/>
      <c r="N2392" s="33" t="s">
        <v>287</v>
      </c>
      <c r="O2392" s="36" t="s">
        <v>3931</v>
      </c>
      <c r="P2392" s="340"/>
      <c r="Q2392" s="468"/>
      <c r="R2392" s="468"/>
      <c r="S2392" s="468"/>
      <c r="T2392" s="468"/>
      <c r="U2392" s="468"/>
      <c r="V2392" s="468"/>
      <c r="W2392" s="468"/>
      <c r="X2392" s="468"/>
      <c r="Y2392" s="468"/>
      <c r="Z2392" s="468"/>
      <c r="AA2392" s="468"/>
      <c r="AB2392" s="468"/>
      <c r="AC2392" s="468"/>
      <c r="AD2392" s="468"/>
      <c r="AE2392" s="468"/>
      <c r="AF2392" s="468"/>
      <c r="AG2392" s="468"/>
      <c r="AH2392" s="468"/>
      <c r="AI2392" s="468"/>
    </row>
    <row r="2393">
      <c r="A2393" s="23">
        <v>2306.0</v>
      </c>
      <c r="B2393" s="440">
        <v>46195.0</v>
      </c>
      <c r="C2393" s="26">
        <v>217.0</v>
      </c>
      <c r="D2393" s="507" t="s">
        <v>45</v>
      </c>
      <c r="E2393" s="28" t="s">
        <v>40</v>
      </c>
      <c r="F2393" s="28" t="s">
        <v>210</v>
      </c>
      <c r="G2393" s="28" t="s">
        <v>2910</v>
      </c>
      <c r="H2393" s="28" t="s">
        <v>233</v>
      </c>
      <c r="I2393" s="505" t="s">
        <v>3934</v>
      </c>
      <c r="J2393" s="36" t="s">
        <v>3935</v>
      </c>
      <c r="K2393" s="564" t="s">
        <v>3788</v>
      </c>
      <c r="L2393" s="28" t="s">
        <v>50</v>
      </c>
      <c r="M2393" s="226"/>
      <c r="N2393" s="33" t="s">
        <v>214</v>
      </c>
      <c r="O2393" s="36" t="s">
        <v>1733</v>
      </c>
      <c r="P2393" s="340"/>
      <c r="Q2393" s="468"/>
      <c r="R2393" s="468"/>
      <c r="S2393" s="468"/>
      <c r="T2393" s="468"/>
      <c r="U2393" s="468"/>
      <c r="V2393" s="468"/>
      <c r="W2393" s="468"/>
      <c r="X2393" s="468"/>
      <c r="Y2393" s="468"/>
      <c r="Z2393" s="468"/>
      <c r="AA2393" s="468"/>
      <c r="AB2393" s="468"/>
      <c r="AC2393" s="468"/>
      <c r="AD2393" s="468"/>
      <c r="AE2393" s="468"/>
      <c r="AF2393" s="468"/>
      <c r="AG2393" s="468"/>
      <c r="AH2393" s="468"/>
      <c r="AI2393" s="468"/>
    </row>
    <row r="2394">
      <c r="A2394" s="23">
        <v>2307.0</v>
      </c>
      <c r="B2394" s="440">
        <v>46195.0</v>
      </c>
      <c r="C2394" s="26">
        <v>217.0</v>
      </c>
      <c r="D2394" s="507" t="s">
        <v>45</v>
      </c>
      <c r="E2394" s="28" t="s">
        <v>40</v>
      </c>
      <c r="F2394" s="28" t="s">
        <v>210</v>
      </c>
      <c r="G2394" s="28" t="s">
        <v>2910</v>
      </c>
      <c r="H2394" s="28" t="s">
        <v>194</v>
      </c>
      <c r="I2394" s="505" t="s">
        <v>3936</v>
      </c>
      <c r="J2394" s="36" t="s">
        <v>3937</v>
      </c>
      <c r="K2394" s="564" t="s">
        <v>3788</v>
      </c>
      <c r="L2394" s="28" t="s">
        <v>50</v>
      </c>
      <c r="M2394" s="226"/>
      <c r="N2394" s="33" t="s">
        <v>214</v>
      </c>
      <c r="O2394" s="36" t="s">
        <v>1733</v>
      </c>
      <c r="P2394" s="340"/>
      <c r="Q2394" s="468"/>
      <c r="R2394" s="468"/>
      <c r="S2394" s="468"/>
      <c r="T2394" s="468"/>
      <c r="U2394" s="468"/>
      <c r="V2394" s="468"/>
      <c r="W2394" s="468"/>
      <c r="X2394" s="468"/>
      <c r="Y2394" s="468"/>
      <c r="Z2394" s="468"/>
      <c r="AA2394" s="468"/>
      <c r="AB2394" s="468"/>
      <c r="AC2394" s="468"/>
      <c r="AD2394" s="468"/>
      <c r="AE2394" s="468"/>
      <c r="AF2394" s="468"/>
      <c r="AG2394" s="468"/>
      <c r="AH2394" s="468"/>
      <c r="AI2394" s="468"/>
    </row>
    <row r="2395">
      <c r="A2395" s="59">
        <v>2308.0</v>
      </c>
      <c r="B2395" s="440">
        <v>46195.0</v>
      </c>
      <c r="C2395" s="26">
        <v>217.0</v>
      </c>
      <c r="D2395" s="507" t="s">
        <v>45</v>
      </c>
      <c r="E2395" s="28" t="s">
        <v>40</v>
      </c>
      <c r="F2395" s="28" t="s">
        <v>210</v>
      </c>
      <c r="G2395" s="28" t="s">
        <v>2910</v>
      </c>
      <c r="H2395" s="28" t="s">
        <v>81</v>
      </c>
      <c r="I2395" s="505" t="s">
        <v>3938</v>
      </c>
      <c r="J2395" s="36" t="s">
        <v>3444</v>
      </c>
      <c r="K2395" s="564" t="s">
        <v>3788</v>
      </c>
      <c r="L2395" s="28" t="s">
        <v>50</v>
      </c>
      <c r="M2395" s="226"/>
      <c r="N2395" s="33" t="s">
        <v>214</v>
      </c>
      <c r="O2395" s="36" t="s">
        <v>1733</v>
      </c>
      <c r="P2395" s="340"/>
      <c r="Q2395" s="468"/>
      <c r="R2395" s="468"/>
      <c r="S2395" s="468"/>
      <c r="T2395" s="468"/>
      <c r="U2395" s="468"/>
      <c r="V2395" s="468"/>
      <c r="W2395" s="468"/>
      <c r="X2395" s="468"/>
      <c r="Y2395" s="468"/>
      <c r="Z2395" s="468"/>
      <c r="AA2395" s="468"/>
      <c r="AB2395" s="468"/>
      <c r="AC2395" s="468"/>
      <c r="AD2395" s="468"/>
      <c r="AE2395" s="468"/>
      <c r="AF2395" s="468"/>
      <c r="AG2395" s="468"/>
      <c r="AH2395" s="468"/>
      <c r="AI2395" s="468"/>
    </row>
    <row r="2396">
      <c r="A2396" s="23">
        <v>2309.0</v>
      </c>
      <c r="B2396" s="440">
        <v>46195.0</v>
      </c>
      <c r="C2396" s="26">
        <v>217.0</v>
      </c>
      <c r="D2396" s="507" t="s">
        <v>45</v>
      </c>
      <c r="E2396" s="28" t="s">
        <v>40</v>
      </c>
      <c r="F2396" s="28" t="s">
        <v>210</v>
      </c>
      <c r="G2396" s="28" t="s">
        <v>2910</v>
      </c>
      <c r="H2396" s="28" t="s">
        <v>81</v>
      </c>
      <c r="I2396" s="505" t="s">
        <v>3939</v>
      </c>
      <c r="J2396" s="36" t="s">
        <v>339</v>
      </c>
      <c r="K2396" s="584" t="s">
        <v>3788</v>
      </c>
      <c r="L2396" s="28" t="s">
        <v>50</v>
      </c>
      <c r="M2396" s="226"/>
      <c r="N2396" s="33" t="s">
        <v>214</v>
      </c>
      <c r="O2396" s="36" t="s">
        <v>1733</v>
      </c>
      <c r="P2396" s="340"/>
      <c r="Q2396" s="468"/>
      <c r="R2396" s="468"/>
      <c r="S2396" s="468"/>
      <c r="T2396" s="468"/>
      <c r="U2396" s="468"/>
      <c r="V2396" s="468"/>
      <c r="W2396" s="468"/>
      <c r="X2396" s="468"/>
      <c r="Y2396" s="468"/>
      <c r="Z2396" s="468"/>
      <c r="AA2396" s="468"/>
      <c r="AB2396" s="468"/>
      <c r="AC2396" s="468"/>
      <c r="AD2396" s="468"/>
      <c r="AE2396" s="468"/>
      <c r="AF2396" s="468"/>
      <c r="AG2396" s="468"/>
      <c r="AH2396" s="468"/>
      <c r="AI2396" s="468"/>
    </row>
    <row r="2397">
      <c r="A2397" s="23">
        <v>2310.0</v>
      </c>
      <c r="B2397" s="440">
        <v>46195.0</v>
      </c>
      <c r="C2397" s="26">
        <v>217.0</v>
      </c>
      <c r="D2397" s="507" t="s">
        <v>45</v>
      </c>
      <c r="E2397" s="28" t="s">
        <v>40</v>
      </c>
      <c r="F2397" s="28" t="s">
        <v>210</v>
      </c>
      <c r="G2397" s="28" t="s">
        <v>2910</v>
      </c>
      <c r="H2397" s="28" t="s">
        <v>98</v>
      </c>
      <c r="I2397" s="505" t="s">
        <v>3940</v>
      </c>
      <c r="J2397" s="36" t="s">
        <v>339</v>
      </c>
      <c r="K2397" s="584" t="s">
        <v>3788</v>
      </c>
      <c r="L2397" s="28" t="s">
        <v>50</v>
      </c>
      <c r="M2397" s="226"/>
      <c r="N2397" s="33" t="s">
        <v>214</v>
      </c>
      <c r="O2397" s="36" t="s">
        <v>1733</v>
      </c>
      <c r="P2397" s="340"/>
      <c r="Q2397" s="468"/>
      <c r="R2397" s="468"/>
      <c r="S2397" s="468"/>
      <c r="T2397" s="468"/>
      <c r="U2397" s="468"/>
      <c r="V2397" s="468"/>
      <c r="W2397" s="468"/>
      <c r="X2397" s="468"/>
      <c r="Y2397" s="468"/>
      <c r="Z2397" s="468"/>
      <c r="AA2397" s="468"/>
      <c r="AB2397" s="468"/>
      <c r="AC2397" s="468"/>
      <c r="AD2397" s="468"/>
      <c r="AE2397" s="468"/>
      <c r="AF2397" s="468"/>
      <c r="AG2397" s="468"/>
      <c r="AH2397" s="468"/>
      <c r="AI2397" s="468"/>
    </row>
    <row r="2398">
      <c r="A2398" s="59">
        <v>2311.0</v>
      </c>
      <c r="B2398" s="440">
        <v>46195.0</v>
      </c>
      <c r="C2398" s="26">
        <v>217.0</v>
      </c>
      <c r="D2398" s="507" t="s">
        <v>45</v>
      </c>
      <c r="E2398" s="28" t="s">
        <v>40</v>
      </c>
      <c r="F2398" s="28" t="s">
        <v>210</v>
      </c>
      <c r="G2398" s="28" t="s">
        <v>2910</v>
      </c>
      <c r="H2398" s="28" t="s">
        <v>87</v>
      </c>
      <c r="I2398" s="505" t="s">
        <v>977</v>
      </c>
      <c r="J2398" s="36" t="s">
        <v>3404</v>
      </c>
      <c r="K2398" s="564" t="s">
        <v>3788</v>
      </c>
      <c r="L2398" s="28" t="s">
        <v>50</v>
      </c>
      <c r="M2398" s="23" t="s">
        <v>3941</v>
      </c>
      <c r="N2398" s="33" t="s">
        <v>214</v>
      </c>
      <c r="O2398" s="36" t="s">
        <v>1733</v>
      </c>
      <c r="P2398" s="340"/>
      <c r="Q2398" s="468"/>
      <c r="R2398" s="468"/>
      <c r="S2398" s="468"/>
      <c r="T2398" s="468"/>
      <c r="U2398" s="468"/>
      <c r="V2398" s="468"/>
      <c r="W2398" s="468"/>
      <c r="X2398" s="468"/>
      <c r="Y2398" s="468"/>
      <c r="Z2398" s="468"/>
      <c r="AA2398" s="468"/>
      <c r="AB2398" s="468"/>
      <c r="AC2398" s="468"/>
      <c r="AD2398" s="468"/>
      <c r="AE2398" s="468"/>
      <c r="AF2398" s="468"/>
      <c r="AG2398" s="468"/>
      <c r="AH2398" s="468"/>
      <c r="AI2398" s="468"/>
    </row>
    <row r="2399">
      <c r="A2399" s="23">
        <v>2312.0</v>
      </c>
      <c r="B2399" s="440">
        <v>46195.0</v>
      </c>
      <c r="C2399" s="26">
        <v>217.0</v>
      </c>
      <c r="D2399" s="507" t="s">
        <v>45</v>
      </c>
      <c r="E2399" s="28" t="s">
        <v>40</v>
      </c>
      <c r="F2399" s="28" t="s">
        <v>210</v>
      </c>
      <c r="G2399" s="28" t="s">
        <v>2910</v>
      </c>
      <c r="H2399" s="28" t="s">
        <v>87</v>
      </c>
      <c r="I2399" s="505" t="s">
        <v>3942</v>
      </c>
      <c r="J2399" s="36" t="s">
        <v>1369</v>
      </c>
      <c r="K2399" s="564" t="s">
        <v>3788</v>
      </c>
      <c r="L2399" s="28" t="s">
        <v>50</v>
      </c>
      <c r="M2399" s="226"/>
      <c r="N2399" s="33" t="s">
        <v>214</v>
      </c>
      <c r="O2399" s="36" t="s">
        <v>1733</v>
      </c>
      <c r="P2399" s="340"/>
      <c r="Q2399" s="468"/>
      <c r="R2399" s="468"/>
      <c r="S2399" s="468"/>
      <c r="T2399" s="468"/>
      <c r="U2399" s="468"/>
      <c r="V2399" s="468"/>
      <c r="W2399" s="468"/>
      <c r="X2399" s="468"/>
      <c r="Y2399" s="468"/>
      <c r="Z2399" s="468"/>
      <c r="AA2399" s="468"/>
      <c r="AB2399" s="468"/>
      <c r="AC2399" s="468"/>
      <c r="AD2399" s="468"/>
      <c r="AE2399" s="468"/>
      <c r="AF2399" s="468"/>
      <c r="AG2399" s="468"/>
      <c r="AH2399" s="468"/>
      <c r="AI2399" s="468"/>
    </row>
    <row r="2400">
      <c r="A2400" s="23">
        <v>2313.0</v>
      </c>
      <c r="B2400" s="440">
        <v>46195.0</v>
      </c>
      <c r="C2400" s="26">
        <v>217.0</v>
      </c>
      <c r="D2400" s="507" t="s">
        <v>45</v>
      </c>
      <c r="E2400" s="28" t="s">
        <v>40</v>
      </c>
      <c r="F2400" s="28" t="s">
        <v>210</v>
      </c>
      <c r="G2400" s="28" t="s">
        <v>2910</v>
      </c>
      <c r="H2400" s="28" t="s">
        <v>87</v>
      </c>
      <c r="I2400" s="505" t="s">
        <v>3943</v>
      </c>
      <c r="J2400" s="36" t="s">
        <v>3404</v>
      </c>
      <c r="K2400" s="564" t="s">
        <v>3788</v>
      </c>
      <c r="L2400" s="28" t="s">
        <v>50</v>
      </c>
      <c r="M2400" s="226"/>
      <c r="N2400" s="33" t="s">
        <v>214</v>
      </c>
      <c r="O2400" s="36" t="s">
        <v>1733</v>
      </c>
      <c r="P2400" s="340"/>
      <c r="Q2400" s="468"/>
      <c r="R2400" s="468"/>
      <c r="S2400" s="468"/>
      <c r="T2400" s="468"/>
      <c r="U2400" s="468"/>
      <c r="V2400" s="468"/>
      <c r="W2400" s="468"/>
      <c r="X2400" s="468"/>
      <c r="Y2400" s="468"/>
      <c r="Z2400" s="468"/>
      <c r="AA2400" s="468"/>
      <c r="AB2400" s="468"/>
      <c r="AC2400" s="468"/>
      <c r="AD2400" s="468"/>
      <c r="AE2400" s="468"/>
      <c r="AF2400" s="468"/>
      <c r="AG2400" s="468"/>
      <c r="AH2400" s="468"/>
      <c r="AI2400" s="468"/>
    </row>
    <row r="2401">
      <c r="A2401" s="59">
        <v>2389.0</v>
      </c>
      <c r="B2401" s="440">
        <v>46192.0</v>
      </c>
      <c r="C2401" s="26">
        <v>218.0</v>
      </c>
      <c r="D2401" s="507" t="s">
        <v>45</v>
      </c>
      <c r="E2401" s="28" t="s">
        <v>40</v>
      </c>
      <c r="F2401" s="28" t="s">
        <v>3944</v>
      </c>
      <c r="G2401" s="28" t="s">
        <v>3945</v>
      </c>
      <c r="H2401" s="28" t="s">
        <v>194</v>
      </c>
      <c r="I2401" s="485" t="s">
        <v>3946</v>
      </c>
      <c r="J2401" s="401" t="s">
        <v>2732</v>
      </c>
      <c r="K2401" s="440">
        <v>46192.0</v>
      </c>
      <c r="L2401" s="28" t="s">
        <v>50</v>
      </c>
      <c r="M2401" s="226"/>
      <c r="N2401" s="33" t="s">
        <v>287</v>
      </c>
      <c r="O2401" s="36" t="s">
        <v>1733</v>
      </c>
      <c r="P2401" s="340"/>
      <c r="Q2401" s="468"/>
      <c r="R2401" s="468"/>
      <c r="S2401" s="468"/>
      <c r="T2401" s="468"/>
      <c r="U2401" s="468"/>
      <c r="V2401" s="468"/>
      <c r="W2401" s="468"/>
      <c r="X2401" s="468"/>
      <c r="Y2401" s="468"/>
      <c r="Z2401" s="468"/>
      <c r="AA2401" s="468"/>
      <c r="AB2401" s="468"/>
      <c r="AC2401" s="468"/>
      <c r="AD2401" s="468"/>
      <c r="AE2401" s="468"/>
      <c r="AF2401" s="468"/>
      <c r="AG2401" s="468"/>
      <c r="AH2401" s="468"/>
      <c r="AI2401" s="468"/>
    </row>
    <row r="2402">
      <c r="A2402" s="23">
        <v>2390.0</v>
      </c>
      <c r="B2402" s="440">
        <v>46192.0</v>
      </c>
      <c r="C2402" s="26">
        <v>218.0</v>
      </c>
      <c r="D2402" s="507" t="s">
        <v>45</v>
      </c>
      <c r="E2402" s="28" t="s">
        <v>40</v>
      </c>
      <c r="F2402" s="28" t="s">
        <v>3944</v>
      </c>
      <c r="G2402" s="28" t="s">
        <v>3945</v>
      </c>
      <c r="H2402" s="28" t="s">
        <v>194</v>
      </c>
      <c r="I2402" s="485" t="s">
        <v>3947</v>
      </c>
      <c r="J2402" s="405" t="s">
        <v>2443</v>
      </c>
      <c r="K2402" s="440">
        <v>46192.0</v>
      </c>
      <c r="L2402" s="28" t="s">
        <v>50</v>
      </c>
      <c r="M2402" s="226"/>
      <c r="N2402" s="33" t="s">
        <v>287</v>
      </c>
      <c r="O2402" s="36" t="s">
        <v>1733</v>
      </c>
      <c r="P2402" s="340"/>
      <c r="Q2402" s="468"/>
      <c r="R2402" s="468"/>
      <c r="S2402" s="468"/>
      <c r="T2402" s="468"/>
      <c r="U2402" s="468"/>
      <c r="V2402" s="468"/>
      <c r="W2402" s="468"/>
      <c r="X2402" s="468"/>
      <c r="Y2402" s="468"/>
      <c r="Z2402" s="468"/>
      <c r="AA2402" s="468"/>
      <c r="AB2402" s="468"/>
      <c r="AC2402" s="468"/>
      <c r="AD2402" s="468"/>
      <c r="AE2402" s="468"/>
      <c r="AF2402" s="468"/>
      <c r="AG2402" s="468"/>
      <c r="AH2402" s="468"/>
      <c r="AI2402" s="468"/>
    </row>
    <row r="2403">
      <c r="A2403" s="23">
        <v>2391.0</v>
      </c>
      <c r="B2403" s="440">
        <v>46192.0</v>
      </c>
      <c r="C2403" s="26">
        <v>218.0</v>
      </c>
      <c r="D2403" s="507" t="s">
        <v>45</v>
      </c>
      <c r="E2403" s="28" t="s">
        <v>40</v>
      </c>
      <c r="F2403" s="28" t="s">
        <v>3944</v>
      </c>
      <c r="G2403" s="28" t="s">
        <v>3945</v>
      </c>
      <c r="H2403" s="28" t="s">
        <v>207</v>
      </c>
      <c r="I2403" s="485" t="s">
        <v>3948</v>
      </c>
      <c r="J2403" s="401" t="s">
        <v>3949</v>
      </c>
      <c r="K2403" s="508">
        <v>46213.0</v>
      </c>
      <c r="L2403" s="28" t="s">
        <v>50</v>
      </c>
      <c r="M2403" s="226"/>
      <c r="N2403" s="33" t="s">
        <v>287</v>
      </c>
      <c r="O2403" s="36" t="s">
        <v>1733</v>
      </c>
      <c r="P2403" s="340"/>
      <c r="Q2403" s="468"/>
      <c r="R2403" s="468"/>
      <c r="S2403" s="468"/>
      <c r="T2403" s="468"/>
      <c r="U2403" s="468"/>
      <c r="V2403" s="468"/>
      <c r="W2403" s="468"/>
      <c r="X2403" s="468"/>
      <c r="Y2403" s="468"/>
      <c r="Z2403" s="468"/>
      <c r="AA2403" s="468"/>
      <c r="AB2403" s="468"/>
      <c r="AC2403" s="468"/>
      <c r="AD2403" s="468"/>
      <c r="AE2403" s="468"/>
      <c r="AF2403" s="468"/>
      <c r="AG2403" s="468"/>
      <c r="AH2403" s="468"/>
      <c r="AI2403" s="468"/>
    </row>
    <row r="2404">
      <c r="A2404" s="59">
        <v>2392.0</v>
      </c>
      <c r="B2404" s="440">
        <v>46192.0</v>
      </c>
      <c r="C2404" s="26">
        <v>218.0</v>
      </c>
      <c r="D2404" s="507" t="s">
        <v>45</v>
      </c>
      <c r="E2404" s="28" t="s">
        <v>40</v>
      </c>
      <c r="F2404" s="28" t="s">
        <v>3944</v>
      </c>
      <c r="G2404" s="28" t="s">
        <v>3945</v>
      </c>
      <c r="H2404" s="28" t="s">
        <v>207</v>
      </c>
      <c r="I2404" s="485" t="s">
        <v>3950</v>
      </c>
      <c r="J2404" s="405" t="s">
        <v>3951</v>
      </c>
      <c r="K2404" s="508">
        <v>46213.0</v>
      </c>
      <c r="L2404" s="28" t="s">
        <v>50</v>
      </c>
      <c r="M2404" s="226"/>
      <c r="N2404" s="33" t="s">
        <v>287</v>
      </c>
      <c r="O2404" s="36" t="s">
        <v>1733</v>
      </c>
      <c r="P2404" s="340"/>
      <c r="Q2404" s="468"/>
      <c r="R2404" s="468"/>
      <c r="S2404" s="468"/>
      <c r="T2404" s="468"/>
      <c r="U2404" s="468"/>
      <c r="V2404" s="468"/>
      <c r="W2404" s="468"/>
      <c r="X2404" s="468"/>
      <c r="Y2404" s="468"/>
      <c r="Z2404" s="468"/>
      <c r="AA2404" s="468"/>
      <c r="AB2404" s="468"/>
      <c r="AC2404" s="468"/>
      <c r="AD2404" s="468"/>
      <c r="AE2404" s="468"/>
      <c r="AF2404" s="468"/>
      <c r="AG2404" s="468"/>
      <c r="AH2404" s="468"/>
      <c r="AI2404" s="468"/>
    </row>
    <row r="2405">
      <c r="A2405" s="23">
        <v>2393.0</v>
      </c>
      <c r="B2405" s="440">
        <v>46192.0</v>
      </c>
      <c r="C2405" s="26">
        <v>218.0</v>
      </c>
      <c r="D2405" s="507" t="s">
        <v>45</v>
      </c>
      <c r="E2405" s="28" t="s">
        <v>40</v>
      </c>
      <c r="F2405" s="28" t="s">
        <v>3944</v>
      </c>
      <c r="G2405" s="28" t="s">
        <v>3945</v>
      </c>
      <c r="H2405" s="28" t="s">
        <v>87</v>
      </c>
      <c r="I2405" s="485" t="s">
        <v>3952</v>
      </c>
      <c r="J2405" s="401" t="s">
        <v>2419</v>
      </c>
      <c r="K2405" s="508">
        <v>46213.0</v>
      </c>
      <c r="L2405" s="28" t="s">
        <v>50</v>
      </c>
      <c r="M2405" s="226"/>
      <c r="N2405" s="33" t="s">
        <v>287</v>
      </c>
      <c r="O2405" s="36" t="s">
        <v>1733</v>
      </c>
      <c r="P2405" s="340"/>
      <c r="Q2405" s="468"/>
      <c r="R2405" s="468"/>
      <c r="S2405" s="468"/>
      <c r="T2405" s="468"/>
      <c r="U2405" s="468"/>
      <c r="V2405" s="468"/>
      <c r="W2405" s="468"/>
      <c r="X2405" s="468"/>
      <c r="Y2405" s="468"/>
      <c r="Z2405" s="468"/>
      <c r="AA2405" s="468"/>
      <c r="AB2405" s="468"/>
      <c r="AC2405" s="468"/>
      <c r="AD2405" s="468"/>
      <c r="AE2405" s="468"/>
      <c r="AF2405" s="468"/>
      <c r="AG2405" s="468"/>
      <c r="AH2405" s="468"/>
      <c r="AI2405" s="468"/>
    </row>
    <row r="2406">
      <c r="A2406" s="23">
        <v>2394.0</v>
      </c>
      <c r="B2406" s="440">
        <v>46192.0</v>
      </c>
      <c r="C2406" s="26">
        <v>218.0</v>
      </c>
      <c r="D2406" s="507" t="s">
        <v>45</v>
      </c>
      <c r="E2406" s="28" t="s">
        <v>40</v>
      </c>
      <c r="F2406" s="28" t="s">
        <v>3944</v>
      </c>
      <c r="G2406" s="28" t="s">
        <v>3945</v>
      </c>
      <c r="H2406" s="28" t="s">
        <v>207</v>
      </c>
      <c r="I2406" s="485" t="s">
        <v>3953</v>
      </c>
      <c r="J2406" s="405" t="s">
        <v>2421</v>
      </c>
      <c r="K2406" s="508">
        <v>46213.0</v>
      </c>
      <c r="L2406" s="28" t="s">
        <v>50</v>
      </c>
      <c r="M2406" s="226"/>
      <c r="N2406" s="33" t="s">
        <v>287</v>
      </c>
      <c r="O2406" s="36" t="s">
        <v>1733</v>
      </c>
      <c r="P2406" s="340"/>
      <c r="Q2406" s="468"/>
      <c r="R2406" s="468"/>
      <c r="S2406" s="468"/>
      <c r="T2406" s="468"/>
      <c r="U2406" s="468"/>
      <c r="V2406" s="468"/>
      <c r="W2406" s="468"/>
      <c r="X2406" s="468"/>
      <c r="Y2406" s="468"/>
      <c r="Z2406" s="468"/>
      <c r="AA2406" s="468"/>
      <c r="AB2406" s="468"/>
      <c r="AC2406" s="468"/>
      <c r="AD2406" s="468"/>
      <c r="AE2406" s="468"/>
      <c r="AF2406" s="468"/>
      <c r="AG2406" s="468"/>
      <c r="AH2406" s="468"/>
      <c r="AI2406" s="468"/>
    </row>
    <row r="2407">
      <c r="A2407" s="59">
        <v>2395.0</v>
      </c>
      <c r="B2407" s="440">
        <v>46192.0</v>
      </c>
      <c r="C2407" s="26">
        <v>218.0</v>
      </c>
      <c r="D2407" s="507" t="s">
        <v>45</v>
      </c>
      <c r="E2407" s="28" t="s">
        <v>40</v>
      </c>
      <c r="F2407" s="28" t="s">
        <v>3944</v>
      </c>
      <c r="G2407" s="28" t="s">
        <v>3945</v>
      </c>
      <c r="H2407" s="28" t="s">
        <v>98</v>
      </c>
      <c r="I2407" s="485" t="s">
        <v>3885</v>
      </c>
      <c r="J2407" s="401" t="s">
        <v>3886</v>
      </c>
      <c r="K2407" s="508">
        <v>46213.0</v>
      </c>
      <c r="L2407" s="28" t="s">
        <v>50</v>
      </c>
      <c r="M2407" s="226"/>
      <c r="N2407" s="33" t="s">
        <v>287</v>
      </c>
      <c r="O2407" s="36" t="s">
        <v>1733</v>
      </c>
      <c r="P2407" s="340"/>
      <c r="Q2407" s="468"/>
      <c r="R2407" s="468"/>
      <c r="S2407" s="468"/>
      <c r="T2407" s="468"/>
      <c r="U2407" s="468"/>
      <c r="V2407" s="468"/>
      <c r="W2407" s="468"/>
      <c r="X2407" s="468"/>
      <c r="Y2407" s="468"/>
      <c r="Z2407" s="468"/>
      <c r="AA2407" s="468"/>
      <c r="AB2407" s="468"/>
      <c r="AC2407" s="468"/>
      <c r="AD2407" s="468"/>
      <c r="AE2407" s="468"/>
      <c r="AF2407" s="468"/>
      <c r="AG2407" s="468"/>
      <c r="AH2407" s="468"/>
      <c r="AI2407" s="468"/>
    </row>
    <row r="2408">
      <c r="A2408" s="23">
        <v>2396.0</v>
      </c>
      <c r="B2408" s="440">
        <v>46192.0</v>
      </c>
      <c r="C2408" s="26">
        <v>218.0</v>
      </c>
      <c r="D2408" s="507" t="s">
        <v>45</v>
      </c>
      <c r="E2408" s="28" t="s">
        <v>40</v>
      </c>
      <c r="F2408" s="28" t="s">
        <v>3944</v>
      </c>
      <c r="G2408" s="28" t="s">
        <v>3945</v>
      </c>
      <c r="H2408" s="28" t="s">
        <v>81</v>
      </c>
      <c r="I2408" s="485" t="s">
        <v>3954</v>
      </c>
      <c r="J2408" s="401" t="s">
        <v>1776</v>
      </c>
      <c r="K2408" s="508">
        <v>46213.0</v>
      </c>
      <c r="L2408" s="28" t="s">
        <v>50</v>
      </c>
      <c r="M2408" s="226"/>
      <c r="N2408" s="33" t="s">
        <v>287</v>
      </c>
      <c r="O2408" s="36" t="s">
        <v>1733</v>
      </c>
      <c r="P2408" s="340"/>
      <c r="Q2408" s="468"/>
      <c r="R2408" s="468"/>
      <c r="S2408" s="468"/>
      <c r="T2408" s="468"/>
      <c r="U2408" s="468"/>
      <c r="V2408" s="468"/>
      <c r="W2408" s="468"/>
      <c r="X2408" s="468"/>
      <c r="Y2408" s="468"/>
      <c r="Z2408" s="468"/>
      <c r="AA2408" s="468"/>
      <c r="AB2408" s="468"/>
      <c r="AC2408" s="468"/>
      <c r="AD2408" s="468"/>
      <c r="AE2408" s="468"/>
      <c r="AF2408" s="468"/>
      <c r="AG2408" s="468"/>
      <c r="AH2408" s="468"/>
      <c r="AI2408" s="468"/>
    </row>
    <row r="2409">
      <c r="A2409" s="23">
        <v>2397.0</v>
      </c>
      <c r="B2409" s="440">
        <v>46192.0</v>
      </c>
      <c r="C2409" s="26">
        <v>219.0</v>
      </c>
      <c r="D2409" s="507" t="s">
        <v>39</v>
      </c>
      <c r="E2409" s="28" t="s">
        <v>40</v>
      </c>
      <c r="F2409" s="28" t="s">
        <v>3944</v>
      </c>
      <c r="G2409" s="28" t="s">
        <v>3945</v>
      </c>
      <c r="H2409" s="28" t="s">
        <v>207</v>
      </c>
      <c r="I2409" s="522" t="s">
        <v>3955</v>
      </c>
      <c r="J2409" s="585" t="s">
        <v>3956</v>
      </c>
      <c r="K2409" s="508">
        <v>46192.0</v>
      </c>
      <c r="L2409" s="28" t="s">
        <v>50</v>
      </c>
      <c r="M2409" s="226"/>
      <c r="N2409" s="33" t="s">
        <v>287</v>
      </c>
      <c r="O2409" s="36" t="s">
        <v>3957</v>
      </c>
      <c r="P2409" s="340"/>
      <c r="Q2409" s="468"/>
      <c r="R2409" s="468"/>
      <c r="S2409" s="468"/>
      <c r="T2409" s="468"/>
      <c r="U2409" s="468"/>
      <c r="V2409" s="468"/>
      <c r="W2409" s="468"/>
      <c r="X2409" s="468"/>
      <c r="Y2409" s="468"/>
      <c r="Z2409" s="468"/>
      <c r="AA2409" s="468"/>
      <c r="AB2409" s="468"/>
      <c r="AC2409" s="468"/>
      <c r="AD2409" s="468"/>
      <c r="AE2409" s="468"/>
      <c r="AF2409" s="468"/>
      <c r="AG2409" s="468"/>
      <c r="AH2409" s="468"/>
      <c r="AI2409" s="468"/>
    </row>
    <row r="2410">
      <c r="A2410" s="59">
        <v>2398.0</v>
      </c>
      <c r="B2410" s="440">
        <v>46192.0</v>
      </c>
      <c r="C2410" s="26">
        <v>219.0</v>
      </c>
      <c r="D2410" s="507" t="s">
        <v>39</v>
      </c>
      <c r="E2410" s="28" t="s">
        <v>40</v>
      </c>
      <c r="F2410" s="28" t="s">
        <v>3944</v>
      </c>
      <c r="G2410" s="28" t="s">
        <v>3945</v>
      </c>
      <c r="H2410" s="28" t="s">
        <v>207</v>
      </c>
      <c r="I2410" s="522" t="s">
        <v>3958</v>
      </c>
      <c r="J2410" s="586" t="s">
        <v>3959</v>
      </c>
      <c r="K2410" s="508">
        <v>46192.0</v>
      </c>
      <c r="L2410" s="28" t="s">
        <v>50</v>
      </c>
      <c r="M2410" s="226"/>
      <c r="N2410" s="33" t="s">
        <v>287</v>
      </c>
      <c r="O2410" s="36" t="s">
        <v>3957</v>
      </c>
      <c r="P2410" s="340"/>
      <c r="Q2410" s="468"/>
      <c r="R2410" s="468"/>
      <c r="S2410" s="468"/>
      <c r="T2410" s="468"/>
      <c r="U2410" s="468"/>
      <c r="V2410" s="468"/>
      <c r="W2410" s="468"/>
      <c r="X2410" s="468"/>
      <c r="Y2410" s="468"/>
      <c r="Z2410" s="468"/>
      <c r="AA2410" s="468"/>
      <c r="AB2410" s="468"/>
      <c r="AC2410" s="468"/>
      <c r="AD2410" s="468"/>
      <c r="AE2410" s="468"/>
      <c r="AF2410" s="468"/>
      <c r="AG2410" s="468"/>
      <c r="AH2410" s="468"/>
      <c r="AI2410" s="468"/>
    </row>
    <row r="2411">
      <c r="A2411" s="23">
        <v>2399.0</v>
      </c>
      <c r="B2411" s="440">
        <v>46192.0</v>
      </c>
      <c r="C2411" s="26">
        <v>219.0</v>
      </c>
      <c r="D2411" s="507" t="s">
        <v>39</v>
      </c>
      <c r="E2411" s="28" t="s">
        <v>40</v>
      </c>
      <c r="F2411" s="28" t="s">
        <v>3944</v>
      </c>
      <c r="G2411" s="28" t="s">
        <v>3945</v>
      </c>
      <c r="H2411" s="28" t="s">
        <v>207</v>
      </c>
      <c r="I2411" s="485" t="s">
        <v>3929</v>
      </c>
      <c r="J2411" s="587" t="s">
        <v>3930</v>
      </c>
      <c r="K2411" s="508">
        <v>46210.0</v>
      </c>
      <c r="L2411" s="28" t="s">
        <v>50</v>
      </c>
      <c r="M2411" s="226"/>
      <c r="N2411" s="33" t="s">
        <v>287</v>
      </c>
      <c r="O2411" s="36" t="s">
        <v>3957</v>
      </c>
      <c r="P2411" s="340"/>
      <c r="Q2411" s="468"/>
      <c r="R2411" s="468"/>
      <c r="S2411" s="468"/>
      <c r="T2411" s="468"/>
      <c r="U2411" s="468"/>
      <c r="V2411" s="468"/>
      <c r="W2411" s="468"/>
      <c r="X2411" s="468"/>
      <c r="Y2411" s="468"/>
      <c r="Z2411" s="468"/>
      <c r="AA2411" s="468"/>
      <c r="AB2411" s="468"/>
      <c r="AC2411" s="468"/>
      <c r="AD2411" s="468"/>
      <c r="AE2411" s="468"/>
      <c r="AF2411" s="468"/>
      <c r="AG2411" s="468"/>
      <c r="AH2411" s="468"/>
      <c r="AI2411" s="468"/>
    </row>
    <row r="2412">
      <c r="A2412" s="23">
        <v>2417.0</v>
      </c>
      <c r="B2412" s="440">
        <v>46192.0</v>
      </c>
      <c r="C2412" s="26">
        <v>220.0</v>
      </c>
      <c r="D2412" s="507" t="s">
        <v>111</v>
      </c>
      <c r="E2412" s="28" t="s">
        <v>40</v>
      </c>
      <c r="F2412" s="28" t="s">
        <v>3944</v>
      </c>
      <c r="G2412" s="28" t="s">
        <v>3945</v>
      </c>
      <c r="H2412" s="28" t="s">
        <v>87</v>
      </c>
      <c r="I2412" s="571" t="s">
        <v>3960</v>
      </c>
      <c r="J2412" s="501" t="s">
        <v>3961</v>
      </c>
      <c r="K2412" s="508">
        <v>46220.0</v>
      </c>
      <c r="L2412" s="28" t="s">
        <v>76</v>
      </c>
      <c r="M2412" s="226"/>
      <c r="N2412" s="33" t="s">
        <v>287</v>
      </c>
      <c r="O2412" s="36" t="s">
        <v>2251</v>
      </c>
      <c r="P2412" s="340"/>
      <c r="Q2412" s="468"/>
      <c r="R2412" s="468"/>
      <c r="S2412" s="468"/>
      <c r="T2412" s="468"/>
      <c r="U2412" s="468"/>
      <c r="V2412" s="468"/>
      <c r="W2412" s="468"/>
      <c r="X2412" s="468"/>
      <c r="Y2412" s="468"/>
      <c r="Z2412" s="468"/>
      <c r="AA2412" s="468"/>
      <c r="AB2412" s="468"/>
      <c r="AC2412" s="468"/>
      <c r="AD2412" s="468"/>
      <c r="AE2412" s="468"/>
      <c r="AF2412" s="468"/>
      <c r="AG2412" s="468"/>
      <c r="AH2412" s="468"/>
      <c r="AI2412" s="468"/>
    </row>
    <row r="2413">
      <c r="A2413" s="23">
        <v>2418.0</v>
      </c>
      <c r="B2413" s="440">
        <v>46192.0</v>
      </c>
      <c r="C2413" s="26">
        <v>220.0</v>
      </c>
      <c r="D2413" s="507" t="s">
        <v>111</v>
      </c>
      <c r="E2413" s="28" t="s">
        <v>40</v>
      </c>
      <c r="F2413" s="28" t="s">
        <v>3944</v>
      </c>
      <c r="G2413" s="28" t="s">
        <v>3945</v>
      </c>
      <c r="H2413" s="28" t="s">
        <v>87</v>
      </c>
      <c r="I2413" s="574" t="s">
        <v>3962</v>
      </c>
      <c r="J2413" s="404" t="s">
        <v>3963</v>
      </c>
      <c r="K2413" s="508">
        <v>46220.0</v>
      </c>
      <c r="L2413" s="28" t="s">
        <v>76</v>
      </c>
      <c r="M2413" s="226"/>
      <c r="N2413" s="33" t="s">
        <v>287</v>
      </c>
      <c r="O2413" s="36" t="s">
        <v>2251</v>
      </c>
      <c r="P2413" s="340"/>
      <c r="Q2413" s="468"/>
      <c r="R2413" s="468"/>
      <c r="S2413" s="468"/>
      <c r="T2413" s="468"/>
      <c r="U2413" s="468"/>
      <c r="V2413" s="468"/>
      <c r="W2413" s="468"/>
      <c r="X2413" s="468"/>
      <c r="Y2413" s="468"/>
      <c r="Z2413" s="468"/>
      <c r="AA2413" s="468"/>
      <c r="AB2413" s="468"/>
      <c r="AC2413" s="468"/>
      <c r="AD2413" s="468"/>
      <c r="AE2413" s="468"/>
      <c r="AF2413" s="468"/>
      <c r="AG2413" s="468"/>
      <c r="AH2413" s="468"/>
      <c r="AI2413" s="468"/>
    </row>
    <row r="2414">
      <c r="A2414" s="59">
        <v>2419.0</v>
      </c>
      <c r="B2414" s="440">
        <v>46192.0</v>
      </c>
      <c r="C2414" s="26">
        <v>220.0</v>
      </c>
      <c r="D2414" s="507" t="s">
        <v>111</v>
      </c>
      <c r="E2414" s="28" t="s">
        <v>40</v>
      </c>
      <c r="F2414" s="28" t="s">
        <v>3944</v>
      </c>
      <c r="G2414" s="28" t="s">
        <v>3945</v>
      </c>
      <c r="H2414" s="28" t="s">
        <v>81</v>
      </c>
      <c r="I2414" s="571" t="s">
        <v>3964</v>
      </c>
      <c r="J2414" s="404" t="s">
        <v>1776</v>
      </c>
      <c r="K2414" s="508">
        <v>46220.0</v>
      </c>
      <c r="L2414" s="28" t="s">
        <v>76</v>
      </c>
      <c r="M2414" s="226"/>
      <c r="N2414" s="33" t="s">
        <v>287</v>
      </c>
      <c r="O2414" s="36" t="s">
        <v>2251</v>
      </c>
      <c r="P2414" s="340"/>
      <c r="Q2414" s="468"/>
      <c r="R2414" s="468"/>
      <c r="S2414" s="468"/>
      <c r="T2414" s="468"/>
      <c r="U2414" s="468"/>
      <c r="V2414" s="468"/>
      <c r="W2414" s="468"/>
      <c r="X2414" s="468"/>
      <c r="Y2414" s="468"/>
      <c r="Z2414" s="468"/>
      <c r="AA2414" s="468"/>
      <c r="AB2414" s="468"/>
      <c r="AC2414" s="468"/>
      <c r="AD2414" s="468"/>
      <c r="AE2414" s="468"/>
      <c r="AF2414" s="468"/>
      <c r="AG2414" s="468"/>
      <c r="AH2414" s="468"/>
      <c r="AI2414" s="468"/>
    </row>
    <row r="2415">
      <c r="A2415" s="23">
        <v>2420.0</v>
      </c>
      <c r="B2415" s="440">
        <v>46192.0</v>
      </c>
      <c r="C2415" s="26">
        <v>220.0</v>
      </c>
      <c r="D2415" s="507" t="s">
        <v>111</v>
      </c>
      <c r="E2415" s="28" t="s">
        <v>40</v>
      </c>
      <c r="F2415" s="28" t="s">
        <v>3944</v>
      </c>
      <c r="G2415" s="28" t="s">
        <v>3945</v>
      </c>
      <c r="H2415" s="28" t="s">
        <v>87</v>
      </c>
      <c r="I2415" s="571" t="s">
        <v>3256</v>
      </c>
      <c r="J2415" s="406" t="s">
        <v>3257</v>
      </c>
      <c r="K2415" s="508">
        <v>46220.0</v>
      </c>
      <c r="L2415" s="28" t="s">
        <v>76</v>
      </c>
      <c r="M2415" s="226"/>
      <c r="N2415" s="33" t="s">
        <v>287</v>
      </c>
      <c r="O2415" s="36" t="s">
        <v>2251</v>
      </c>
      <c r="P2415" s="340"/>
      <c r="Q2415" s="468"/>
      <c r="R2415" s="468"/>
      <c r="S2415" s="468"/>
      <c r="T2415" s="468"/>
      <c r="U2415" s="468"/>
      <c r="V2415" s="468"/>
      <c r="W2415" s="468"/>
      <c r="X2415" s="468"/>
      <c r="Y2415" s="468"/>
      <c r="Z2415" s="468"/>
      <c r="AA2415" s="468"/>
      <c r="AB2415" s="468"/>
      <c r="AC2415" s="468"/>
      <c r="AD2415" s="468"/>
      <c r="AE2415" s="468"/>
      <c r="AF2415" s="468"/>
      <c r="AG2415" s="468"/>
      <c r="AH2415" s="468"/>
      <c r="AI2415" s="468"/>
    </row>
    <row r="2416">
      <c r="A2416" s="23">
        <v>2421.0</v>
      </c>
      <c r="B2416" s="440">
        <v>46192.0</v>
      </c>
      <c r="C2416" s="26">
        <v>220.0</v>
      </c>
      <c r="D2416" s="507" t="s">
        <v>111</v>
      </c>
      <c r="E2416" s="28" t="s">
        <v>40</v>
      </c>
      <c r="F2416" s="28" t="s">
        <v>3944</v>
      </c>
      <c r="G2416" s="28" t="s">
        <v>3945</v>
      </c>
      <c r="H2416" s="28" t="s">
        <v>207</v>
      </c>
      <c r="I2416" s="574" t="s">
        <v>3260</v>
      </c>
      <c r="J2416" s="404" t="s">
        <v>2548</v>
      </c>
      <c r="K2416" s="508">
        <v>46220.0</v>
      </c>
      <c r="L2416" s="28" t="s">
        <v>76</v>
      </c>
      <c r="M2416" s="226"/>
      <c r="N2416" s="33" t="s">
        <v>287</v>
      </c>
      <c r="O2416" s="36" t="s">
        <v>2251</v>
      </c>
      <c r="P2416" s="340"/>
      <c r="Q2416" s="468"/>
      <c r="R2416" s="468"/>
      <c r="S2416" s="468"/>
      <c r="T2416" s="468"/>
      <c r="U2416" s="468"/>
      <c r="V2416" s="468"/>
      <c r="W2416" s="468"/>
      <c r="X2416" s="468"/>
      <c r="Y2416" s="468"/>
      <c r="Z2416" s="468"/>
      <c r="AA2416" s="468"/>
      <c r="AB2416" s="468"/>
      <c r="AC2416" s="468"/>
      <c r="AD2416" s="468"/>
      <c r="AE2416" s="468"/>
      <c r="AF2416" s="468"/>
      <c r="AG2416" s="468"/>
      <c r="AH2416" s="468"/>
      <c r="AI2416" s="468"/>
    </row>
    <row r="2417">
      <c r="A2417" s="59">
        <v>2422.0</v>
      </c>
      <c r="B2417" s="440">
        <v>46192.0</v>
      </c>
      <c r="C2417" s="26">
        <v>220.0</v>
      </c>
      <c r="D2417" s="507" t="s">
        <v>111</v>
      </c>
      <c r="E2417" s="28" t="s">
        <v>40</v>
      </c>
      <c r="F2417" s="28" t="s">
        <v>3944</v>
      </c>
      <c r="G2417" s="28" t="s">
        <v>3945</v>
      </c>
      <c r="H2417" s="28" t="s">
        <v>139</v>
      </c>
      <c r="I2417" s="574" t="s">
        <v>3898</v>
      </c>
      <c r="J2417" s="404" t="s">
        <v>3965</v>
      </c>
      <c r="K2417" s="508">
        <v>46220.0</v>
      </c>
      <c r="L2417" s="28" t="s">
        <v>76</v>
      </c>
      <c r="M2417" s="226"/>
      <c r="N2417" s="33" t="s">
        <v>287</v>
      </c>
      <c r="O2417" s="36" t="s">
        <v>2251</v>
      </c>
      <c r="P2417" s="558"/>
      <c r="Q2417" s="468"/>
      <c r="R2417" s="468"/>
      <c r="S2417" s="468"/>
      <c r="T2417" s="468"/>
      <c r="U2417" s="468"/>
      <c r="V2417" s="468"/>
      <c r="W2417" s="468"/>
      <c r="X2417" s="468"/>
      <c r="Y2417" s="468"/>
      <c r="Z2417" s="468"/>
      <c r="AA2417" s="468"/>
      <c r="AB2417" s="468"/>
      <c r="AC2417" s="468"/>
      <c r="AD2417" s="468"/>
      <c r="AE2417" s="468"/>
      <c r="AF2417" s="468"/>
      <c r="AG2417" s="468"/>
      <c r="AH2417" s="468"/>
      <c r="AI2417" s="468"/>
    </row>
    <row r="2418">
      <c r="A2418" s="23">
        <v>2423.0</v>
      </c>
      <c r="B2418" s="440">
        <v>46192.0</v>
      </c>
      <c r="C2418" s="26">
        <v>220.0</v>
      </c>
      <c r="D2418" s="507" t="s">
        <v>111</v>
      </c>
      <c r="E2418" s="28" t="s">
        <v>40</v>
      </c>
      <c r="F2418" s="28" t="s">
        <v>3944</v>
      </c>
      <c r="G2418" s="28" t="s">
        <v>3945</v>
      </c>
      <c r="H2418" s="28" t="s">
        <v>87</v>
      </c>
      <c r="I2418" s="571" t="s">
        <v>1798</v>
      </c>
      <c r="J2418" s="501" t="s">
        <v>1799</v>
      </c>
      <c r="K2418" s="508">
        <v>46220.0</v>
      </c>
      <c r="L2418" s="28" t="s">
        <v>76</v>
      </c>
      <c r="M2418" s="226"/>
      <c r="N2418" s="33" t="s">
        <v>287</v>
      </c>
      <c r="O2418" s="36" t="s">
        <v>2251</v>
      </c>
      <c r="P2418" s="558"/>
      <c r="Q2418" s="468"/>
      <c r="R2418" s="468"/>
      <c r="S2418" s="468"/>
      <c r="T2418" s="468"/>
      <c r="U2418" s="468"/>
      <c r="V2418" s="468"/>
      <c r="W2418" s="468"/>
      <c r="X2418" s="468"/>
      <c r="Y2418" s="468"/>
      <c r="Z2418" s="468"/>
      <c r="AA2418" s="468"/>
      <c r="AB2418" s="468"/>
      <c r="AC2418" s="468"/>
      <c r="AD2418" s="468"/>
      <c r="AE2418" s="468"/>
      <c r="AF2418" s="468"/>
      <c r="AG2418" s="468"/>
      <c r="AH2418" s="468"/>
      <c r="AI2418" s="468"/>
    </row>
    <row r="2419">
      <c r="A2419" s="23">
        <v>2424.0</v>
      </c>
      <c r="B2419" s="440">
        <v>46192.0</v>
      </c>
      <c r="C2419" s="26">
        <v>220.0</v>
      </c>
      <c r="D2419" s="507" t="s">
        <v>111</v>
      </c>
      <c r="E2419" s="28" t="s">
        <v>40</v>
      </c>
      <c r="F2419" s="28" t="s">
        <v>3944</v>
      </c>
      <c r="G2419" s="28" t="s">
        <v>3945</v>
      </c>
      <c r="H2419" s="28" t="s">
        <v>81</v>
      </c>
      <c r="I2419" s="588" t="s">
        <v>3904</v>
      </c>
      <c r="J2419" s="404" t="s">
        <v>1245</v>
      </c>
      <c r="K2419" s="508">
        <v>46220.0</v>
      </c>
      <c r="L2419" s="28" t="s">
        <v>76</v>
      </c>
      <c r="M2419" s="226"/>
      <c r="N2419" s="33" t="s">
        <v>287</v>
      </c>
      <c r="O2419" s="36" t="s">
        <v>2251</v>
      </c>
      <c r="P2419" s="558"/>
      <c r="Q2419" s="468"/>
      <c r="R2419" s="468"/>
      <c r="S2419" s="468"/>
      <c r="T2419" s="468"/>
      <c r="U2419" s="468"/>
      <c r="V2419" s="468"/>
      <c r="W2419" s="468"/>
      <c r="X2419" s="468"/>
      <c r="Y2419" s="468"/>
      <c r="Z2419" s="468"/>
      <c r="AA2419" s="468"/>
      <c r="AB2419" s="468"/>
      <c r="AC2419" s="468"/>
      <c r="AD2419" s="468"/>
      <c r="AE2419" s="468"/>
      <c r="AF2419" s="468"/>
      <c r="AG2419" s="468"/>
      <c r="AH2419" s="468"/>
      <c r="AI2419" s="468"/>
    </row>
    <row r="2420">
      <c r="A2420" s="59">
        <v>2425.0</v>
      </c>
      <c r="B2420" s="440">
        <v>46192.0</v>
      </c>
      <c r="C2420" s="26">
        <v>220.0</v>
      </c>
      <c r="D2420" s="507" t="s">
        <v>111</v>
      </c>
      <c r="E2420" s="28" t="s">
        <v>40</v>
      </c>
      <c r="F2420" s="28" t="s">
        <v>3944</v>
      </c>
      <c r="G2420" s="28" t="s">
        <v>3945</v>
      </c>
      <c r="H2420" s="28" t="s">
        <v>87</v>
      </c>
      <c r="I2420" s="588" t="s">
        <v>3905</v>
      </c>
      <c r="J2420" s="404" t="s">
        <v>1792</v>
      </c>
      <c r="K2420" s="508">
        <v>46220.0</v>
      </c>
      <c r="L2420" s="28" t="s">
        <v>76</v>
      </c>
      <c r="M2420" s="226"/>
      <c r="N2420" s="33" t="s">
        <v>287</v>
      </c>
      <c r="O2420" s="36" t="s">
        <v>2251</v>
      </c>
      <c r="P2420" s="558"/>
      <c r="Q2420" s="468"/>
      <c r="R2420" s="468"/>
      <c r="S2420" s="468"/>
      <c r="T2420" s="468"/>
      <c r="U2420" s="468"/>
      <c r="V2420" s="468"/>
      <c r="W2420" s="468"/>
      <c r="X2420" s="468"/>
      <c r="Y2420" s="468"/>
      <c r="Z2420" s="468"/>
      <c r="AA2420" s="468"/>
      <c r="AB2420" s="468"/>
      <c r="AC2420" s="468"/>
      <c r="AD2420" s="468"/>
      <c r="AE2420" s="468"/>
      <c r="AF2420" s="468"/>
      <c r="AG2420" s="468"/>
      <c r="AH2420" s="468"/>
      <c r="AI2420" s="468"/>
    </row>
    <row r="2421">
      <c r="A2421" s="23">
        <v>2426.0</v>
      </c>
      <c r="B2421" s="440">
        <v>46192.0</v>
      </c>
      <c r="C2421" s="26">
        <v>220.0</v>
      </c>
      <c r="D2421" s="507" t="s">
        <v>111</v>
      </c>
      <c r="E2421" s="28" t="s">
        <v>40</v>
      </c>
      <c r="F2421" s="28" t="s">
        <v>3944</v>
      </c>
      <c r="G2421" s="28" t="s">
        <v>3945</v>
      </c>
      <c r="H2421" s="28" t="s">
        <v>81</v>
      </c>
      <c r="I2421" s="588" t="s">
        <v>3966</v>
      </c>
      <c r="J2421" s="404" t="s">
        <v>3967</v>
      </c>
      <c r="K2421" s="508">
        <v>46220.0</v>
      </c>
      <c r="L2421" s="28" t="s">
        <v>76</v>
      </c>
      <c r="M2421" s="226"/>
      <c r="N2421" s="33" t="s">
        <v>287</v>
      </c>
      <c r="O2421" s="36" t="s">
        <v>2251</v>
      </c>
      <c r="P2421" s="558"/>
      <c r="Q2421" s="468"/>
      <c r="R2421" s="468"/>
      <c r="S2421" s="468"/>
      <c r="T2421" s="468"/>
      <c r="U2421" s="468"/>
      <c r="V2421" s="468"/>
      <c r="W2421" s="468"/>
      <c r="X2421" s="468"/>
      <c r="Y2421" s="468"/>
      <c r="Z2421" s="468"/>
      <c r="AA2421" s="468"/>
      <c r="AB2421" s="468"/>
      <c r="AC2421" s="468"/>
      <c r="AD2421" s="468"/>
      <c r="AE2421" s="468"/>
      <c r="AF2421" s="468"/>
      <c r="AG2421" s="468"/>
      <c r="AH2421" s="468"/>
      <c r="AI2421" s="468"/>
    </row>
    <row r="2422">
      <c r="A2422" s="23"/>
      <c r="B2422" s="440">
        <v>46195.0</v>
      </c>
      <c r="C2422" s="26">
        <v>221.0</v>
      </c>
      <c r="D2422" s="507" t="s">
        <v>129</v>
      </c>
      <c r="E2422" s="28" t="s">
        <v>40</v>
      </c>
      <c r="F2422" s="28" t="s">
        <v>3089</v>
      </c>
      <c r="G2422" s="28" t="s">
        <v>3089</v>
      </c>
      <c r="H2422" s="28" t="s">
        <v>87</v>
      </c>
      <c r="I2422" s="485" t="s">
        <v>3968</v>
      </c>
      <c r="J2422" s="401" t="s">
        <v>3162</v>
      </c>
      <c r="K2422" s="29" t="s">
        <v>3969</v>
      </c>
      <c r="L2422" s="28" t="s">
        <v>76</v>
      </c>
      <c r="M2422" s="226"/>
      <c r="N2422" s="33" t="s">
        <v>289</v>
      </c>
      <c r="O2422" s="587" t="s">
        <v>3970</v>
      </c>
      <c r="P2422" s="340"/>
      <c r="Q2422" s="468"/>
      <c r="R2422" s="468"/>
      <c r="S2422" s="468"/>
      <c r="T2422" s="468"/>
      <c r="U2422" s="468"/>
      <c r="V2422" s="468"/>
      <c r="W2422" s="468"/>
      <c r="X2422" s="468"/>
      <c r="Y2422" s="468"/>
      <c r="Z2422" s="468"/>
      <c r="AA2422" s="468"/>
      <c r="AB2422" s="468"/>
      <c r="AC2422" s="468"/>
      <c r="AD2422" s="468"/>
      <c r="AE2422" s="468"/>
      <c r="AF2422" s="468"/>
      <c r="AG2422" s="468"/>
      <c r="AH2422" s="468"/>
      <c r="AI2422" s="468"/>
    </row>
    <row r="2423">
      <c r="A2423" s="23"/>
      <c r="B2423" s="440">
        <v>46195.0</v>
      </c>
      <c r="C2423" s="26">
        <v>221.0</v>
      </c>
      <c r="D2423" s="507" t="s">
        <v>129</v>
      </c>
      <c r="E2423" s="28" t="s">
        <v>40</v>
      </c>
      <c r="F2423" s="28" t="s">
        <v>3089</v>
      </c>
      <c r="G2423" s="28" t="s">
        <v>3089</v>
      </c>
      <c r="H2423" s="28" t="s">
        <v>87</v>
      </c>
      <c r="I2423" s="485" t="s">
        <v>3971</v>
      </c>
      <c r="J2423" s="492" t="s">
        <v>3163</v>
      </c>
      <c r="K2423" s="29" t="s">
        <v>3969</v>
      </c>
      <c r="L2423" s="28" t="s">
        <v>76</v>
      </c>
      <c r="M2423" s="226"/>
      <c r="N2423" s="33" t="s">
        <v>289</v>
      </c>
      <c r="O2423" s="587" t="s">
        <v>3970</v>
      </c>
      <c r="P2423" s="340"/>
      <c r="Q2423" s="468"/>
      <c r="R2423" s="468"/>
      <c r="S2423" s="468"/>
      <c r="T2423" s="468"/>
      <c r="U2423" s="468"/>
      <c r="V2423" s="468"/>
      <c r="W2423" s="468"/>
      <c r="X2423" s="468"/>
      <c r="Y2423" s="468"/>
      <c r="Z2423" s="468"/>
      <c r="AA2423" s="468"/>
      <c r="AB2423" s="468"/>
      <c r="AC2423" s="468"/>
      <c r="AD2423" s="468"/>
      <c r="AE2423" s="468"/>
      <c r="AF2423" s="468"/>
      <c r="AG2423" s="468"/>
      <c r="AH2423" s="468"/>
      <c r="AI2423" s="468"/>
    </row>
    <row r="2424">
      <c r="A2424" s="23"/>
      <c r="B2424" s="440">
        <v>46195.0</v>
      </c>
      <c r="C2424" s="26">
        <v>221.0</v>
      </c>
      <c r="D2424" s="507" t="s">
        <v>129</v>
      </c>
      <c r="E2424" s="28" t="s">
        <v>40</v>
      </c>
      <c r="F2424" s="28" t="s">
        <v>3089</v>
      </c>
      <c r="G2424" s="28" t="s">
        <v>3089</v>
      </c>
      <c r="H2424" s="28" t="s">
        <v>81</v>
      </c>
      <c r="I2424" s="485" t="s">
        <v>1214</v>
      </c>
      <c r="J2424" s="492" t="s">
        <v>3164</v>
      </c>
      <c r="K2424" s="29" t="s">
        <v>3969</v>
      </c>
      <c r="L2424" s="28" t="s">
        <v>76</v>
      </c>
      <c r="M2424" s="226"/>
      <c r="N2424" s="33" t="s">
        <v>289</v>
      </c>
      <c r="O2424" s="587" t="s">
        <v>3970</v>
      </c>
      <c r="P2424" s="340"/>
      <c r="Q2424" s="468"/>
      <c r="R2424" s="468"/>
      <c r="S2424" s="468"/>
      <c r="T2424" s="468"/>
      <c r="U2424" s="468"/>
      <c r="V2424" s="468"/>
      <c r="W2424" s="468"/>
      <c r="X2424" s="468"/>
      <c r="Y2424" s="468"/>
      <c r="Z2424" s="468"/>
      <c r="AA2424" s="468"/>
      <c r="AB2424" s="468"/>
      <c r="AC2424" s="468"/>
      <c r="AD2424" s="468"/>
      <c r="AE2424" s="468"/>
      <c r="AF2424" s="468"/>
      <c r="AG2424" s="468"/>
      <c r="AH2424" s="468"/>
      <c r="AI2424" s="468"/>
    </row>
    <row r="2425">
      <c r="A2425" s="23"/>
      <c r="B2425" s="440">
        <v>46195.0</v>
      </c>
      <c r="C2425" s="26">
        <v>221.0</v>
      </c>
      <c r="D2425" s="507" t="s">
        <v>129</v>
      </c>
      <c r="E2425" s="28" t="s">
        <v>40</v>
      </c>
      <c r="F2425" s="28" t="s">
        <v>3089</v>
      </c>
      <c r="G2425" s="28" t="s">
        <v>3089</v>
      </c>
      <c r="H2425" s="28" t="s">
        <v>233</v>
      </c>
      <c r="I2425" s="485" t="s">
        <v>3972</v>
      </c>
      <c r="J2425" s="493" t="s">
        <v>3166</v>
      </c>
      <c r="K2425" s="29" t="s">
        <v>3969</v>
      </c>
      <c r="L2425" s="28" t="s">
        <v>50</v>
      </c>
      <c r="M2425" s="226"/>
      <c r="N2425" s="33" t="s">
        <v>289</v>
      </c>
      <c r="O2425" s="587" t="s">
        <v>3970</v>
      </c>
      <c r="P2425" s="340"/>
      <c r="Q2425" s="468"/>
      <c r="R2425" s="468"/>
      <c r="S2425" s="468"/>
      <c r="T2425" s="468"/>
      <c r="U2425" s="468"/>
      <c r="V2425" s="468"/>
      <c r="W2425" s="468"/>
      <c r="X2425" s="468"/>
      <c r="Y2425" s="468"/>
      <c r="Z2425" s="468"/>
      <c r="AA2425" s="468"/>
      <c r="AB2425" s="468"/>
      <c r="AC2425" s="468"/>
      <c r="AD2425" s="468"/>
      <c r="AE2425" s="468"/>
      <c r="AF2425" s="468"/>
      <c r="AG2425" s="468"/>
      <c r="AH2425" s="468"/>
      <c r="AI2425" s="468"/>
    </row>
    <row r="2426">
      <c r="A2426" s="23"/>
      <c r="B2426" s="440">
        <v>46195.0</v>
      </c>
      <c r="C2426" s="26">
        <v>221.0</v>
      </c>
      <c r="D2426" s="507" t="s">
        <v>129</v>
      </c>
      <c r="E2426" s="28" t="s">
        <v>40</v>
      </c>
      <c r="F2426" s="28" t="s">
        <v>3089</v>
      </c>
      <c r="G2426" s="28" t="s">
        <v>3089</v>
      </c>
      <c r="H2426" s="28" t="s">
        <v>233</v>
      </c>
      <c r="I2426" s="485" t="s">
        <v>3973</v>
      </c>
      <c r="J2426" s="492" t="s">
        <v>3974</v>
      </c>
      <c r="K2426" s="29" t="s">
        <v>3969</v>
      </c>
      <c r="L2426" s="28" t="s">
        <v>50</v>
      </c>
      <c r="M2426" s="226"/>
      <c r="N2426" s="33" t="s">
        <v>289</v>
      </c>
      <c r="O2426" s="587" t="s">
        <v>3970</v>
      </c>
      <c r="P2426" s="340"/>
      <c r="Q2426" s="468"/>
      <c r="R2426" s="468"/>
      <c r="S2426" s="468"/>
      <c r="T2426" s="468"/>
      <c r="U2426" s="468"/>
      <c r="V2426" s="468"/>
      <c r="W2426" s="468"/>
      <c r="X2426" s="468"/>
      <c r="Y2426" s="468"/>
      <c r="Z2426" s="468"/>
      <c r="AA2426" s="468"/>
      <c r="AB2426" s="468"/>
      <c r="AC2426" s="468"/>
      <c r="AD2426" s="468"/>
      <c r="AE2426" s="468"/>
      <c r="AF2426" s="468"/>
      <c r="AG2426" s="468"/>
      <c r="AH2426" s="468"/>
      <c r="AI2426" s="468"/>
    </row>
    <row r="2427">
      <c r="A2427" s="23"/>
      <c r="B2427" s="440">
        <v>46195.0</v>
      </c>
      <c r="C2427" s="26">
        <v>221.0</v>
      </c>
      <c r="D2427" s="507" t="s">
        <v>129</v>
      </c>
      <c r="E2427" s="28" t="s">
        <v>40</v>
      </c>
      <c r="F2427" s="28" t="s">
        <v>3089</v>
      </c>
      <c r="G2427" s="28" t="s">
        <v>3089</v>
      </c>
      <c r="H2427" s="28" t="s">
        <v>98</v>
      </c>
      <c r="I2427" s="494" t="s">
        <v>3975</v>
      </c>
      <c r="J2427" s="493" t="s">
        <v>1937</v>
      </c>
      <c r="K2427" s="29" t="s">
        <v>3969</v>
      </c>
      <c r="L2427" s="28" t="s">
        <v>50</v>
      </c>
      <c r="M2427" s="226"/>
      <c r="N2427" s="33" t="s">
        <v>289</v>
      </c>
      <c r="O2427" s="587" t="s">
        <v>3970</v>
      </c>
      <c r="P2427" s="340"/>
      <c r="Q2427" s="468"/>
      <c r="R2427" s="468"/>
      <c r="S2427" s="468"/>
      <c r="T2427" s="468"/>
      <c r="U2427" s="468"/>
      <c r="V2427" s="468"/>
      <c r="W2427" s="468"/>
      <c r="X2427" s="468"/>
      <c r="Y2427" s="468"/>
      <c r="Z2427" s="468"/>
      <c r="AA2427" s="468"/>
      <c r="AB2427" s="468"/>
      <c r="AC2427" s="468"/>
      <c r="AD2427" s="468"/>
      <c r="AE2427" s="468"/>
      <c r="AF2427" s="468"/>
      <c r="AG2427" s="468"/>
      <c r="AH2427" s="468"/>
      <c r="AI2427" s="468"/>
    </row>
    <row r="2428">
      <c r="A2428" s="23"/>
      <c r="B2428" s="440">
        <v>46195.0</v>
      </c>
      <c r="C2428" s="26">
        <v>221.0</v>
      </c>
      <c r="D2428" s="507" t="s">
        <v>129</v>
      </c>
      <c r="E2428" s="28" t="s">
        <v>40</v>
      </c>
      <c r="F2428" s="28" t="s">
        <v>3089</v>
      </c>
      <c r="G2428" s="28" t="s">
        <v>3089</v>
      </c>
      <c r="H2428" s="28" t="s">
        <v>207</v>
      </c>
      <c r="I2428" s="485" t="s">
        <v>3976</v>
      </c>
      <c r="J2428" s="493" t="s">
        <v>3977</v>
      </c>
      <c r="K2428" s="29" t="s">
        <v>3969</v>
      </c>
      <c r="L2428" s="28" t="s">
        <v>50</v>
      </c>
      <c r="M2428" s="226"/>
      <c r="N2428" s="33" t="s">
        <v>289</v>
      </c>
      <c r="O2428" s="587" t="s">
        <v>3970</v>
      </c>
      <c r="P2428" s="340"/>
      <c r="Q2428" s="468"/>
      <c r="R2428" s="468"/>
      <c r="S2428" s="468"/>
      <c r="T2428" s="468"/>
      <c r="U2428" s="468"/>
      <c r="V2428" s="468"/>
      <c r="W2428" s="468"/>
      <c r="X2428" s="468"/>
      <c r="Y2428" s="468"/>
      <c r="Z2428" s="468"/>
      <c r="AA2428" s="468"/>
      <c r="AB2428" s="468"/>
      <c r="AC2428" s="468"/>
      <c r="AD2428" s="468"/>
      <c r="AE2428" s="468"/>
      <c r="AF2428" s="468"/>
      <c r="AG2428" s="468"/>
      <c r="AH2428" s="468"/>
      <c r="AI2428" s="468"/>
    </row>
    <row r="2429">
      <c r="A2429" s="23"/>
      <c r="B2429" s="440">
        <v>46195.0</v>
      </c>
      <c r="C2429" s="26">
        <v>221.0</v>
      </c>
      <c r="D2429" s="507" t="s">
        <v>129</v>
      </c>
      <c r="E2429" s="28" t="s">
        <v>40</v>
      </c>
      <c r="F2429" s="28" t="s">
        <v>3089</v>
      </c>
      <c r="G2429" s="28" t="s">
        <v>3089</v>
      </c>
      <c r="H2429" s="28" t="s">
        <v>81</v>
      </c>
      <c r="I2429" s="485" t="s">
        <v>3978</v>
      </c>
      <c r="J2429" s="492" t="s">
        <v>2878</v>
      </c>
      <c r="K2429" s="29" t="s">
        <v>3969</v>
      </c>
      <c r="L2429" s="28" t="s">
        <v>50</v>
      </c>
      <c r="M2429" s="226"/>
      <c r="N2429" s="33" t="s">
        <v>289</v>
      </c>
      <c r="O2429" s="587" t="s">
        <v>3970</v>
      </c>
      <c r="P2429" s="340"/>
      <c r="Q2429" s="468"/>
      <c r="R2429" s="468"/>
      <c r="S2429" s="468"/>
      <c r="T2429" s="468"/>
      <c r="U2429" s="468"/>
      <c r="V2429" s="468"/>
      <c r="W2429" s="468"/>
      <c r="X2429" s="468"/>
      <c r="Y2429" s="468"/>
      <c r="Z2429" s="468"/>
      <c r="AA2429" s="468"/>
      <c r="AB2429" s="468"/>
      <c r="AC2429" s="468"/>
      <c r="AD2429" s="468"/>
      <c r="AE2429" s="468"/>
      <c r="AF2429" s="468"/>
      <c r="AG2429" s="468"/>
      <c r="AH2429" s="468"/>
      <c r="AI2429" s="468"/>
    </row>
    <row r="2430">
      <c r="A2430" s="59">
        <v>2353.0</v>
      </c>
      <c r="B2430" s="440">
        <v>46195.0</v>
      </c>
      <c r="C2430" s="26">
        <v>222.0</v>
      </c>
      <c r="D2430" s="507" t="s">
        <v>111</v>
      </c>
      <c r="E2430" s="28" t="s">
        <v>40</v>
      </c>
      <c r="F2430" s="28" t="s">
        <v>3797</v>
      </c>
      <c r="G2430" s="28" t="s">
        <v>1446</v>
      </c>
      <c r="H2430" s="28" t="s">
        <v>81</v>
      </c>
      <c r="I2430" s="494" t="s">
        <v>3979</v>
      </c>
      <c r="J2430" s="498" t="s">
        <v>3980</v>
      </c>
      <c r="K2430" s="29" t="s">
        <v>3788</v>
      </c>
      <c r="L2430" s="28" t="s">
        <v>76</v>
      </c>
      <c r="M2430" s="226"/>
      <c r="N2430" s="33" t="s">
        <v>54</v>
      </c>
      <c r="O2430" s="36" t="s">
        <v>2251</v>
      </c>
      <c r="P2430" s="340"/>
      <c r="Q2430" s="468"/>
      <c r="R2430" s="468"/>
      <c r="S2430" s="468"/>
      <c r="T2430" s="468"/>
      <c r="U2430" s="468"/>
      <c r="V2430" s="468"/>
      <c r="W2430" s="468"/>
      <c r="X2430" s="468"/>
      <c r="Y2430" s="468"/>
      <c r="Z2430" s="468"/>
      <c r="AA2430" s="468"/>
      <c r="AB2430" s="468"/>
      <c r="AC2430" s="468"/>
      <c r="AD2430" s="468"/>
      <c r="AE2430" s="468"/>
      <c r="AF2430" s="468"/>
      <c r="AG2430" s="468"/>
      <c r="AH2430" s="468"/>
      <c r="AI2430" s="468"/>
    </row>
    <row r="2431">
      <c r="A2431" s="23">
        <v>2354.0</v>
      </c>
      <c r="B2431" s="440">
        <v>46195.0</v>
      </c>
      <c r="C2431" s="26">
        <v>222.0</v>
      </c>
      <c r="D2431" s="507" t="s">
        <v>111</v>
      </c>
      <c r="E2431" s="28" t="s">
        <v>40</v>
      </c>
      <c r="F2431" s="28" t="s">
        <v>3797</v>
      </c>
      <c r="G2431" s="28" t="s">
        <v>1446</v>
      </c>
      <c r="H2431" s="28" t="s">
        <v>81</v>
      </c>
      <c r="I2431" s="494" t="s">
        <v>3981</v>
      </c>
      <c r="J2431" s="589" t="s">
        <v>1611</v>
      </c>
      <c r="K2431" s="29" t="s">
        <v>3788</v>
      </c>
      <c r="L2431" s="28" t="s">
        <v>76</v>
      </c>
      <c r="M2431" s="226"/>
      <c r="N2431" s="33" t="s">
        <v>54</v>
      </c>
      <c r="O2431" s="36" t="s">
        <v>2251</v>
      </c>
      <c r="P2431" s="340"/>
      <c r="Q2431" s="468"/>
      <c r="R2431" s="468"/>
      <c r="S2431" s="468"/>
      <c r="T2431" s="468"/>
      <c r="U2431" s="468"/>
      <c r="V2431" s="468"/>
      <c r="W2431" s="468"/>
      <c r="X2431" s="468"/>
      <c r="Y2431" s="468"/>
      <c r="Z2431" s="468"/>
      <c r="AA2431" s="468"/>
      <c r="AB2431" s="468"/>
      <c r="AC2431" s="468"/>
      <c r="AD2431" s="468"/>
      <c r="AE2431" s="468"/>
      <c r="AF2431" s="468"/>
      <c r="AG2431" s="468"/>
      <c r="AH2431" s="468"/>
      <c r="AI2431" s="468"/>
    </row>
    <row r="2432">
      <c r="A2432" s="23">
        <v>2355.0</v>
      </c>
      <c r="B2432" s="440">
        <v>46195.0</v>
      </c>
      <c r="C2432" s="26">
        <v>222.0</v>
      </c>
      <c r="D2432" s="507" t="s">
        <v>111</v>
      </c>
      <c r="E2432" s="28" t="s">
        <v>40</v>
      </c>
      <c r="F2432" s="28" t="s">
        <v>3797</v>
      </c>
      <c r="G2432" s="28" t="s">
        <v>1446</v>
      </c>
      <c r="H2432" s="28" t="s">
        <v>81</v>
      </c>
      <c r="I2432" s="494" t="s">
        <v>3982</v>
      </c>
      <c r="J2432" s="498" t="s">
        <v>2906</v>
      </c>
      <c r="K2432" s="29" t="s">
        <v>3788</v>
      </c>
      <c r="L2432" s="28" t="s">
        <v>76</v>
      </c>
      <c r="M2432" s="226"/>
      <c r="N2432" s="33" t="s">
        <v>54</v>
      </c>
      <c r="O2432" s="36" t="s">
        <v>2251</v>
      </c>
      <c r="P2432" s="340"/>
      <c r="Q2432" s="468"/>
      <c r="R2432" s="468"/>
      <c r="S2432" s="468"/>
      <c r="T2432" s="468"/>
      <c r="U2432" s="468"/>
      <c r="V2432" s="468"/>
      <c r="W2432" s="468"/>
      <c r="X2432" s="468"/>
      <c r="Y2432" s="468"/>
      <c r="Z2432" s="468"/>
      <c r="AA2432" s="468"/>
      <c r="AB2432" s="468"/>
      <c r="AC2432" s="468"/>
      <c r="AD2432" s="468"/>
      <c r="AE2432" s="468"/>
      <c r="AF2432" s="468"/>
      <c r="AG2432" s="468"/>
      <c r="AH2432" s="468"/>
      <c r="AI2432" s="468"/>
    </row>
    <row r="2433">
      <c r="A2433" s="59">
        <v>2356.0</v>
      </c>
      <c r="B2433" s="440">
        <v>46195.0</v>
      </c>
      <c r="C2433" s="26">
        <v>222.0</v>
      </c>
      <c r="D2433" s="507" t="s">
        <v>111</v>
      </c>
      <c r="E2433" s="28" t="s">
        <v>40</v>
      </c>
      <c r="F2433" s="28" t="s">
        <v>3797</v>
      </c>
      <c r="G2433" s="28" t="s">
        <v>1446</v>
      </c>
      <c r="H2433" s="28" t="s">
        <v>87</v>
      </c>
      <c r="I2433" s="494" t="s">
        <v>3983</v>
      </c>
      <c r="J2433" s="498" t="s">
        <v>1252</v>
      </c>
      <c r="K2433" s="29" t="s">
        <v>3788</v>
      </c>
      <c r="L2433" s="28" t="s">
        <v>50</v>
      </c>
      <c r="M2433" s="226"/>
      <c r="N2433" s="33" t="s">
        <v>54</v>
      </c>
      <c r="O2433" s="36" t="s">
        <v>2251</v>
      </c>
      <c r="P2433" s="340"/>
      <c r="Q2433" s="468"/>
      <c r="R2433" s="468"/>
      <c r="S2433" s="468"/>
      <c r="T2433" s="468"/>
      <c r="U2433" s="468"/>
      <c r="V2433" s="468"/>
      <c r="W2433" s="468"/>
      <c r="X2433" s="468"/>
      <c r="Y2433" s="468"/>
      <c r="Z2433" s="468"/>
      <c r="AA2433" s="468"/>
      <c r="AB2433" s="468"/>
      <c r="AC2433" s="468"/>
      <c r="AD2433" s="468"/>
      <c r="AE2433" s="468"/>
      <c r="AF2433" s="468"/>
      <c r="AG2433" s="468"/>
      <c r="AH2433" s="468"/>
      <c r="AI2433" s="468"/>
    </row>
    <row r="2434">
      <c r="A2434" s="23">
        <v>2357.0</v>
      </c>
      <c r="B2434" s="440">
        <v>46195.0</v>
      </c>
      <c r="C2434" s="26">
        <v>222.0</v>
      </c>
      <c r="D2434" s="507" t="s">
        <v>111</v>
      </c>
      <c r="E2434" s="28" t="s">
        <v>40</v>
      </c>
      <c r="F2434" s="28" t="s">
        <v>3797</v>
      </c>
      <c r="G2434" s="28" t="s">
        <v>1446</v>
      </c>
      <c r="H2434" s="28" t="s">
        <v>87</v>
      </c>
      <c r="I2434" s="494" t="s">
        <v>3984</v>
      </c>
      <c r="J2434" s="498" t="s">
        <v>994</v>
      </c>
      <c r="K2434" s="29" t="s">
        <v>3788</v>
      </c>
      <c r="L2434" s="28" t="s">
        <v>50</v>
      </c>
      <c r="M2434" s="226"/>
      <c r="N2434" s="33" t="s">
        <v>54</v>
      </c>
      <c r="O2434" s="36" t="s">
        <v>2251</v>
      </c>
      <c r="P2434" s="340"/>
      <c r="Q2434" s="468"/>
      <c r="R2434" s="468"/>
      <c r="S2434" s="468"/>
      <c r="T2434" s="468"/>
      <c r="U2434" s="468"/>
      <c r="V2434" s="468"/>
      <c r="W2434" s="468"/>
      <c r="X2434" s="468"/>
      <c r="Y2434" s="468"/>
      <c r="Z2434" s="468"/>
      <c r="AA2434" s="468"/>
      <c r="AB2434" s="468"/>
      <c r="AC2434" s="468"/>
      <c r="AD2434" s="468"/>
      <c r="AE2434" s="468"/>
      <c r="AF2434" s="468"/>
      <c r="AG2434" s="468"/>
      <c r="AH2434" s="468"/>
      <c r="AI2434" s="468"/>
    </row>
    <row r="2435">
      <c r="A2435" s="23">
        <v>2358.0</v>
      </c>
      <c r="B2435" s="440">
        <v>46195.0</v>
      </c>
      <c r="C2435" s="26">
        <v>222.0</v>
      </c>
      <c r="D2435" s="507" t="s">
        <v>111</v>
      </c>
      <c r="E2435" s="28" t="s">
        <v>40</v>
      </c>
      <c r="F2435" s="28" t="s">
        <v>3797</v>
      </c>
      <c r="G2435" s="28" t="s">
        <v>1446</v>
      </c>
      <c r="H2435" s="28" t="s">
        <v>81</v>
      </c>
      <c r="I2435" s="494" t="s">
        <v>3985</v>
      </c>
      <c r="J2435" s="498" t="s">
        <v>1254</v>
      </c>
      <c r="K2435" s="29" t="s">
        <v>3788</v>
      </c>
      <c r="L2435" s="28" t="s">
        <v>76</v>
      </c>
      <c r="M2435" s="226"/>
      <c r="N2435" s="33" t="s">
        <v>54</v>
      </c>
      <c r="O2435" s="36" t="s">
        <v>2251</v>
      </c>
      <c r="P2435" s="340"/>
      <c r="Q2435" s="468"/>
      <c r="R2435" s="468"/>
      <c r="S2435" s="468"/>
      <c r="T2435" s="468"/>
      <c r="U2435" s="468"/>
      <c r="V2435" s="468"/>
      <c r="W2435" s="468"/>
      <c r="X2435" s="468"/>
      <c r="Y2435" s="468"/>
      <c r="Z2435" s="468"/>
      <c r="AA2435" s="468"/>
      <c r="AB2435" s="468"/>
      <c r="AC2435" s="468"/>
      <c r="AD2435" s="468"/>
      <c r="AE2435" s="468"/>
      <c r="AF2435" s="468"/>
      <c r="AG2435" s="468"/>
      <c r="AH2435" s="468"/>
      <c r="AI2435" s="468"/>
    </row>
    <row r="2436">
      <c r="A2436" s="59">
        <v>2359.0</v>
      </c>
      <c r="B2436" s="440">
        <v>46195.0</v>
      </c>
      <c r="C2436" s="26">
        <v>222.0</v>
      </c>
      <c r="D2436" s="507" t="s">
        <v>111</v>
      </c>
      <c r="E2436" s="28" t="s">
        <v>40</v>
      </c>
      <c r="F2436" s="28" t="s">
        <v>3797</v>
      </c>
      <c r="G2436" s="28" t="s">
        <v>1446</v>
      </c>
      <c r="H2436" s="28" t="s">
        <v>81</v>
      </c>
      <c r="I2436" s="494" t="s">
        <v>3986</v>
      </c>
      <c r="J2436" s="498" t="s">
        <v>3987</v>
      </c>
      <c r="K2436" s="29" t="s">
        <v>3788</v>
      </c>
      <c r="L2436" s="28" t="s">
        <v>76</v>
      </c>
      <c r="M2436" s="226"/>
      <c r="N2436" s="33" t="s">
        <v>54</v>
      </c>
      <c r="O2436" s="36" t="s">
        <v>2251</v>
      </c>
      <c r="P2436" s="340"/>
      <c r="Q2436" s="468"/>
      <c r="R2436" s="468"/>
      <c r="S2436" s="468"/>
      <c r="T2436" s="468"/>
      <c r="U2436" s="468"/>
      <c r="V2436" s="468"/>
      <c r="W2436" s="468"/>
      <c r="X2436" s="468"/>
      <c r="Y2436" s="468"/>
      <c r="Z2436" s="468"/>
      <c r="AA2436" s="468"/>
      <c r="AB2436" s="468"/>
      <c r="AC2436" s="468"/>
      <c r="AD2436" s="468"/>
      <c r="AE2436" s="468"/>
      <c r="AF2436" s="468"/>
      <c r="AG2436" s="468"/>
      <c r="AH2436" s="468"/>
      <c r="AI2436" s="468"/>
    </row>
    <row r="2437">
      <c r="A2437" s="23">
        <v>2360.0</v>
      </c>
      <c r="B2437" s="440">
        <v>46195.0</v>
      </c>
      <c r="C2437" s="26">
        <v>222.0</v>
      </c>
      <c r="D2437" s="507" t="s">
        <v>111</v>
      </c>
      <c r="E2437" s="28" t="s">
        <v>40</v>
      </c>
      <c r="F2437" s="28" t="s">
        <v>3797</v>
      </c>
      <c r="G2437" s="28" t="s">
        <v>1446</v>
      </c>
      <c r="H2437" s="28" t="s">
        <v>81</v>
      </c>
      <c r="I2437" s="494" t="s">
        <v>3988</v>
      </c>
      <c r="J2437" s="498" t="s">
        <v>3987</v>
      </c>
      <c r="K2437" s="29" t="s">
        <v>3788</v>
      </c>
      <c r="L2437" s="28" t="s">
        <v>76</v>
      </c>
      <c r="M2437" s="226"/>
      <c r="N2437" s="33" t="s">
        <v>54</v>
      </c>
      <c r="O2437" s="36" t="s">
        <v>2251</v>
      </c>
      <c r="P2437" s="340"/>
      <c r="Q2437" s="468"/>
      <c r="R2437" s="468"/>
      <c r="S2437" s="468"/>
      <c r="T2437" s="468"/>
      <c r="U2437" s="468"/>
      <c r="V2437" s="468"/>
      <c r="W2437" s="468"/>
      <c r="X2437" s="468"/>
      <c r="Y2437" s="468"/>
      <c r="Z2437" s="468"/>
      <c r="AA2437" s="468"/>
      <c r="AB2437" s="468"/>
      <c r="AC2437" s="468"/>
      <c r="AD2437" s="468"/>
      <c r="AE2437" s="468"/>
      <c r="AF2437" s="468"/>
      <c r="AG2437" s="468"/>
      <c r="AH2437" s="468"/>
      <c r="AI2437" s="468"/>
    </row>
    <row r="2438">
      <c r="A2438" s="23">
        <v>2361.0</v>
      </c>
      <c r="B2438" s="440">
        <v>46195.0</v>
      </c>
      <c r="C2438" s="26">
        <v>222.0</v>
      </c>
      <c r="D2438" s="507" t="s">
        <v>111</v>
      </c>
      <c r="E2438" s="28" t="s">
        <v>40</v>
      </c>
      <c r="F2438" s="28" t="s">
        <v>3797</v>
      </c>
      <c r="G2438" s="28" t="s">
        <v>1446</v>
      </c>
      <c r="H2438" s="28" t="s">
        <v>87</v>
      </c>
      <c r="I2438" s="485" t="s">
        <v>3989</v>
      </c>
      <c r="J2438" s="498" t="s">
        <v>1382</v>
      </c>
      <c r="K2438" s="29" t="s">
        <v>3788</v>
      </c>
      <c r="L2438" s="28" t="s">
        <v>76</v>
      </c>
      <c r="M2438" s="226"/>
      <c r="N2438" s="33" t="s">
        <v>54</v>
      </c>
      <c r="O2438" s="36" t="s">
        <v>2251</v>
      </c>
      <c r="P2438" s="340"/>
      <c r="Q2438" s="468"/>
      <c r="R2438" s="468"/>
      <c r="S2438" s="468"/>
      <c r="T2438" s="468"/>
      <c r="U2438" s="468"/>
      <c r="V2438" s="468"/>
      <c r="W2438" s="468"/>
      <c r="X2438" s="468"/>
      <c r="Y2438" s="468"/>
      <c r="Z2438" s="468"/>
      <c r="AA2438" s="468"/>
      <c r="AB2438" s="468"/>
      <c r="AC2438" s="468"/>
      <c r="AD2438" s="468"/>
      <c r="AE2438" s="468"/>
      <c r="AF2438" s="468"/>
      <c r="AG2438" s="468"/>
      <c r="AH2438" s="468"/>
      <c r="AI2438" s="468"/>
    </row>
    <row r="2439">
      <c r="A2439" s="59">
        <v>2362.0</v>
      </c>
      <c r="B2439" s="440">
        <v>46195.0</v>
      </c>
      <c r="C2439" s="26">
        <v>222.0</v>
      </c>
      <c r="D2439" s="507" t="s">
        <v>111</v>
      </c>
      <c r="E2439" s="28" t="s">
        <v>40</v>
      </c>
      <c r="F2439" s="28" t="s">
        <v>3797</v>
      </c>
      <c r="G2439" s="28" t="s">
        <v>1446</v>
      </c>
      <c r="H2439" s="28" t="s">
        <v>87</v>
      </c>
      <c r="I2439" s="494" t="s">
        <v>3990</v>
      </c>
      <c r="J2439" s="498" t="s">
        <v>1548</v>
      </c>
      <c r="K2439" s="29" t="s">
        <v>3788</v>
      </c>
      <c r="L2439" s="28" t="s">
        <v>76</v>
      </c>
      <c r="M2439" s="226"/>
      <c r="N2439" s="33" t="s">
        <v>54</v>
      </c>
      <c r="O2439" s="36" t="s">
        <v>2251</v>
      </c>
      <c r="P2439" s="340"/>
      <c r="Q2439" s="468"/>
      <c r="R2439" s="468"/>
      <c r="S2439" s="468"/>
      <c r="T2439" s="468"/>
      <c r="U2439" s="468"/>
      <c r="V2439" s="468"/>
      <c r="W2439" s="468"/>
      <c r="X2439" s="468"/>
      <c r="Y2439" s="468"/>
      <c r="Z2439" s="468"/>
      <c r="AA2439" s="468"/>
      <c r="AB2439" s="468"/>
      <c r="AC2439" s="468"/>
      <c r="AD2439" s="468"/>
      <c r="AE2439" s="468"/>
      <c r="AF2439" s="468"/>
      <c r="AG2439" s="468"/>
      <c r="AH2439" s="468"/>
      <c r="AI2439" s="468"/>
    </row>
    <row r="2440">
      <c r="A2440" s="23">
        <v>2363.0</v>
      </c>
      <c r="B2440" s="440">
        <v>46195.0</v>
      </c>
      <c r="C2440" s="26">
        <v>222.0</v>
      </c>
      <c r="D2440" s="507" t="s">
        <v>111</v>
      </c>
      <c r="E2440" s="28" t="s">
        <v>40</v>
      </c>
      <c r="F2440" s="28" t="s">
        <v>3797</v>
      </c>
      <c r="G2440" s="28" t="s">
        <v>1446</v>
      </c>
      <c r="H2440" s="28" t="s">
        <v>87</v>
      </c>
      <c r="I2440" s="494" t="s">
        <v>225</v>
      </c>
      <c r="J2440" s="498" t="s">
        <v>226</v>
      </c>
      <c r="K2440" s="29" t="s">
        <v>3788</v>
      </c>
      <c r="L2440" s="28" t="s">
        <v>50</v>
      </c>
      <c r="M2440" s="226"/>
      <c r="N2440" s="33" t="s">
        <v>54</v>
      </c>
      <c r="O2440" s="36" t="s">
        <v>2251</v>
      </c>
      <c r="P2440" s="340"/>
      <c r="Q2440" s="468"/>
      <c r="R2440" s="468"/>
      <c r="S2440" s="468"/>
      <c r="T2440" s="468"/>
      <c r="U2440" s="468"/>
      <c r="V2440" s="468"/>
      <c r="W2440" s="468"/>
      <c r="X2440" s="468"/>
      <c r="Y2440" s="468"/>
      <c r="Z2440" s="468"/>
      <c r="AA2440" s="468"/>
      <c r="AB2440" s="468"/>
      <c r="AC2440" s="468"/>
      <c r="AD2440" s="468"/>
      <c r="AE2440" s="468"/>
      <c r="AF2440" s="468"/>
      <c r="AG2440" s="468"/>
      <c r="AH2440" s="468"/>
      <c r="AI2440" s="468"/>
    </row>
    <row r="2441">
      <c r="A2441" s="23">
        <v>2364.0</v>
      </c>
      <c r="B2441" s="440">
        <v>46195.0</v>
      </c>
      <c r="C2441" s="26">
        <v>222.0</v>
      </c>
      <c r="D2441" s="507" t="s">
        <v>111</v>
      </c>
      <c r="E2441" s="28" t="s">
        <v>40</v>
      </c>
      <c r="F2441" s="28" t="s">
        <v>3797</v>
      </c>
      <c r="G2441" s="28" t="s">
        <v>1446</v>
      </c>
      <c r="H2441" s="28" t="s">
        <v>87</v>
      </c>
      <c r="I2441" s="494" t="s">
        <v>1549</v>
      </c>
      <c r="J2441" s="510" t="s">
        <v>3991</v>
      </c>
      <c r="K2441" s="29" t="s">
        <v>3788</v>
      </c>
      <c r="L2441" s="28" t="s">
        <v>76</v>
      </c>
      <c r="M2441" s="226"/>
      <c r="N2441" s="33" t="s">
        <v>54</v>
      </c>
      <c r="O2441" s="36" t="s">
        <v>2251</v>
      </c>
      <c r="P2441" s="340"/>
      <c r="Q2441" s="468"/>
      <c r="R2441" s="468"/>
      <c r="S2441" s="468"/>
      <c r="T2441" s="468"/>
      <c r="U2441" s="468"/>
      <c r="V2441" s="468"/>
      <c r="W2441" s="468"/>
      <c r="X2441" s="468"/>
      <c r="Y2441" s="468"/>
      <c r="Z2441" s="468"/>
      <c r="AA2441" s="468"/>
      <c r="AB2441" s="468"/>
      <c r="AC2441" s="468"/>
      <c r="AD2441" s="468"/>
      <c r="AE2441" s="468"/>
      <c r="AF2441" s="468"/>
      <c r="AG2441" s="468"/>
      <c r="AH2441" s="468"/>
      <c r="AI2441" s="468"/>
    </row>
    <row r="2442">
      <c r="A2442" s="59">
        <v>2365.0</v>
      </c>
      <c r="B2442" s="440">
        <v>46195.0</v>
      </c>
      <c r="C2442" s="26">
        <v>222.0</v>
      </c>
      <c r="D2442" s="507" t="s">
        <v>111</v>
      </c>
      <c r="E2442" s="28" t="s">
        <v>40</v>
      </c>
      <c r="F2442" s="28" t="s">
        <v>3797</v>
      </c>
      <c r="G2442" s="28" t="s">
        <v>1446</v>
      </c>
      <c r="H2442" s="28" t="s">
        <v>87</v>
      </c>
      <c r="I2442" s="485" t="s">
        <v>3992</v>
      </c>
      <c r="J2442" s="550" t="s">
        <v>1434</v>
      </c>
      <c r="K2442" s="29" t="s">
        <v>3788</v>
      </c>
      <c r="L2442" s="28" t="s">
        <v>76</v>
      </c>
      <c r="M2442" s="226"/>
      <c r="N2442" s="33" t="s">
        <v>54</v>
      </c>
      <c r="O2442" s="36" t="s">
        <v>2251</v>
      </c>
      <c r="P2442" s="340"/>
      <c r="Q2442" s="468"/>
      <c r="R2442" s="468"/>
      <c r="S2442" s="468"/>
      <c r="T2442" s="468"/>
      <c r="U2442" s="468"/>
      <c r="V2442" s="468"/>
      <c r="W2442" s="468"/>
      <c r="X2442" s="468"/>
      <c r="Y2442" s="468"/>
      <c r="Z2442" s="468"/>
      <c r="AA2442" s="468"/>
      <c r="AB2442" s="468"/>
      <c r="AC2442" s="468"/>
      <c r="AD2442" s="468"/>
      <c r="AE2442" s="468"/>
      <c r="AF2442" s="468"/>
      <c r="AG2442" s="468"/>
      <c r="AH2442" s="468"/>
      <c r="AI2442" s="468"/>
    </row>
    <row r="2443">
      <c r="A2443" s="23">
        <v>2366.0</v>
      </c>
      <c r="B2443" s="440">
        <v>46195.0</v>
      </c>
      <c r="C2443" s="26">
        <v>222.0</v>
      </c>
      <c r="D2443" s="507" t="s">
        <v>111</v>
      </c>
      <c r="E2443" s="28" t="s">
        <v>40</v>
      </c>
      <c r="F2443" s="28" t="s">
        <v>3797</v>
      </c>
      <c r="G2443" s="28" t="s">
        <v>1446</v>
      </c>
      <c r="H2443" s="28" t="s">
        <v>81</v>
      </c>
      <c r="I2443" s="485" t="s">
        <v>1553</v>
      </c>
      <c r="J2443" s="510" t="s">
        <v>1755</v>
      </c>
      <c r="K2443" s="29" t="s">
        <v>3788</v>
      </c>
      <c r="L2443" s="28" t="s">
        <v>76</v>
      </c>
      <c r="M2443" s="226"/>
      <c r="N2443" s="33" t="s">
        <v>54</v>
      </c>
      <c r="O2443" s="36" t="s">
        <v>2251</v>
      </c>
      <c r="P2443" s="340"/>
      <c r="Q2443" s="468"/>
      <c r="R2443" s="468"/>
      <c r="S2443" s="468"/>
      <c r="T2443" s="468"/>
      <c r="U2443" s="468"/>
      <c r="V2443" s="468"/>
      <c r="W2443" s="468"/>
      <c r="X2443" s="468"/>
      <c r="Y2443" s="468"/>
      <c r="Z2443" s="468"/>
      <c r="AA2443" s="468"/>
      <c r="AB2443" s="468"/>
      <c r="AC2443" s="468"/>
      <c r="AD2443" s="468"/>
      <c r="AE2443" s="468"/>
      <c r="AF2443" s="468"/>
      <c r="AG2443" s="468"/>
      <c r="AH2443" s="468"/>
      <c r="AI2443" s="468"/>
    </row>
    <row r="2444">
      <c r="A2444" s="23">
        <v>2367.0</v>
      </c>
      <c r="B2444" s="440">
        <v>46195.0</v>
      </c>
      <c r="C2444" s="26">
        <v>222.0</v>
      </c>
      <c r="D2444" s="507" t="s">
        <v>111</v>
      </c>
      <c r="E2444" s="28" t="s">
        <v>40</v>
      </c>
      <c r="F2444" s="28" t="s">
        <v>3797</v>
      </c>
      <c r="G2444" s="28" t="s">
        <v>1446</v>
      </c>
      <c r="H2444" s="28" t="s">
        <v>139</v>
      </c>
      <c r="I2444" s="485" t="s">
        <v>3993</v>
      </c>
      <c r="J2444" s="405" t="s">
        <v>2652</v>
      </c>
      <c r="K2444" s="29" t="s">
        <v>3788</v>
      </c>
      <c r="L2444" s="28" t="s">
        <v>76</v>
      </c>
      <c r="M2444" s="226"/>
      <c r="N2444" s="33" t="s">
        <v>54</v>
      </c>
      <c r="O2444" s="36" t="s">
        <v>2251</v>
      </c>
      <c r="P2444" s="340"/>
      <c r="Q2444" s="468"/>
      <c r="R2444" s="468"/>
      <c r="S2444" s="468"/>
      <c r="T2444" s="468"/>
      <c r="U2444" s="468"/>
      <c r="V2444" s="468"/>
      <c r="W2444" s="468"/>
      <c r="X2444" s="468"/>
      <c r="Y2444" s="468"/>
      <c r="Z2444" s="468"/>
      <c r="AA2444" s="468"/>
      <c r="AB2444" s="468"/>
      <c r="AC2444" s="468"/>
      <c r="AD2444" s="468"/>
      <c r="AE2444" s="468"/>
      <c r="AF2444" s="468"/>
      <c r="AG2444" s="468"/>
      <c r="AH2444" s="468"/>
      <c r="AI2444" s="468"/>
    </row>
    <row r="2445">
      <c r="A2445" s="59">
        <v>2368.0</v>
      </c>
      <c r="B2445" s="440">
        <v>46195.0</v>
      </c>
      <c r="C2445" s="26">
        <v>222.0</v>
      </c>
      <c r="D2445" s="507" t="s">
        <v>111</v>
      </c>
      <c r="E2445" s="28" t="s">
        <v>40</v>
      </c>
      <c r="F2445" s="28" t="s">
        <v>3797</v>
      </c>
      <c r="G2445" s="28" t="s">
        <v>1446</v>
      </c>
      <c r="H2445" s="28" t="s">
        <v>87</v>
      </c>
      <c r="I2445" s="485" t="s">
        <v>3994</v>
      </c>
      <c r="J2445" s="405" t="s">
        <v>1978</v>
      </c>
      <c r="K2445" s="29" t="s">
        <v>3788</v>
      </c>
      <c r="L2445" s="28" t="s">
        <v>50</v>
      </c>
      <c r="M2445" s="226"/>
      <c r="N2445" s="33" t="s">
        <v>54</v>
      </c>
      <c r="O2445" s="36" t="s">
        <v>2251</v>
      </c>
      <c r="P2445" s="340"/>
      <c r="Q2445" s="468"/>
      <c r="R2445" s="468"/>
      <c r="S2445" s="468"/>
      <c r="T2445" s="468"/>
      <c r="U2445" s="468"/>
      <c r="V2445" s="468"/>
      <c r="W2445" s="468"/>
      <c r="X2445" s="468"/>
      <c r="Y2445" s="468"/>
      <c r="Z2445" s="468"/>
      <c r="AA2445" s="468"/>
      <c r="AB2445" s="468"/>
      <c r="AC2445" s="468"/>
      <c r="AD2445" s="468"/>
      <c r="AE2445" s="468"/>
      <c r="AF2445" s="468"/>
      <c r="AG2445" s="468"/>
      <c r="AH2445" s="468"/>
      <c r="AI2445" s="468"/>
    </row>
    <row r="2446">
      <c r="A2446" s="23">
        <v>2369.0</v>
      </c>
      <c r="B2446" s="440">
        <v>46195.0</v>
      </c>
      <c r="C2446" s="26">
        <v>222.0</v>
      </c>
      <c r="D2446" s="507" t="s">
        <v>111</v>
      </c>
      <c r="E2446" s="28" t="s">
        <v>40</v>
      </c>
      <c r="F2446" s="28" t="s">
        <v>3797</v>
      </c>
      <c r="G2446" s="28" t="s">
        <v>1446</v>
      </c>
      <c r="H2446" s="28" t="s">
        <v>139</v>
      </c>
      <c r="I2446" s="485" t="s">
        <v>3995</v>
      </c>
      <c r="J2446" s="405" t="s">
        <v>1180</v>
      </c>
      <c r="K2446" s="29" t="s">
        <v>3788</v>
      </c>
      <c r="L2446" s="28" t="s">
        <v>50</v>
      </c>
      <c r="M2446" s="226"/>
      <c r="N2446" s="33" t="s">
        <v>54</v>
      </c>
      <c r="O2446" s="36" t="s">
        <v>2251</v>
      </c>
      <c r="P2446" s="340"/>
      <c r="Q2446" s="468"/>
      <c r="R2446" s="468"/>
      <c r="S2446" s="468"/>
      <c r="T2446" s="468"/>
      <c r="U2446" s="468"/>
      <c r="V2446" s="468"/>
      <c r="W2446" s="468"/>
      <c r="X2446" s="468"/>
      <c r="Y2446" s="468"/>
      <c r="Z2446" s="468"/>
      <c r="AA2446" s="468"/>
      <c r="AB2446" s="468"/>
      <c r="AC2446" s="468"/>
      <c r="AD2446" s="468"/>
      <c r="AE2446" s="468"/>
      <c r="AF2446" s="468"/>
      <c r="AG2446" s="468"/>
      <c r="AH2446" s="468"/>
      <c r="AI2446" s="468"/>
    </row>
    <row r="2447">
      <c r="A2447" s="23">
        <v>2370.0</v>
      </c>
      <c r="B2447" s="440">
        <v>46195.0</v>
      </c>
      <c r="C2447" s="26">
        <v>223.0</v>
      </c>
      <c r="D2447" s="507" t="s">
        <v>111</v>
      </c>
      <c r="E2447" s="28" t="s">
        <v>40</v>
      </c>
      <c r="F2447" s="28" t="s">
        <v>3820</v>
      </c>
      <c r="G2447" s="28" t="s">
        <v>3821</v>
      </c>
      <c r="H2447" s="28" t="s">
        <v>81</v>
      </c>
      <c r="I2447" s="494" t="s">
        <v>3979</v>
      </c>
      <c r="J2447" s="498" t="s">
        <v>3980</v>
      </c>
      <c r="K2447" s="29" t="s">
        <v>3788</v>
      </c>
      <c r="L2447" s="28" t="s">
        <v>76</v>
      </c>
      <c r="M2447" s="226"/>
      <c r="N2447" s="33" t="s">
        <v>54</v>
      </c>
      <c r="O2447" s="36" t="s">
        <v>2251</v>
      </c>
      <c r="P2447" s="340"/>
      <c r="Q2447" s="468"/>
      <c r="R2447" s="468"/>
      <c r="S2447" s="468"/>
      <c r="T2447" s="468"/>
      <c r="U2447" s="468"/>
      <c r="V2447" s="468"/>
      <c r="W2447" s="468"/>
      <c r="X2447" s="468"/>
      <c r="Y2447" s="468"/>
      <c r="Z2447" s="468"/>
      <c r="AA2447" s="468"/>
      <c r="AB2447" s="468"/>
      <c r="AC2447" s="468"/>
      <c r="AD2447" s="468"/>
      <c r="AE2447" s="468"/>
      <c r="AF2447" s="468"/>
      <c r="AG2447" s="468"/>
      <c r="AH2447" s="468"/>
      <c r="AI2447" s="468"/>
    </row>
    <row r="2448">
      <c r="A2448" s="59">
        <v>2371.0</v>
      </c>
      <c r="B2448" s="440">
        <v>46195.0</v>
      </c>
      <c r="C2448" s="26">
        <v>223.0</v>
      </c>
      <c r="D2448" s="507" t="s">
        <v>111</v>
      </c>
      <c r="E2448" s="28" t="s">
        <v>40</v>
      </c>
      <c r="F2448" s="28" t="s">
        <v>3820</v>
      </c>
      <c r="G2448" s="28" t="s">
        <v>3821</v>
      </c>
      <c r="H2448" s="28" t="s">
        <v>81</v>
      </c>
      <c r="I2448" s="494" t="s">
        <v>3981</v>
      </c>
      <c r="J2448" s="589" t="s">
        <v>1611</v>
      </c>
      <c r="K2448" s="29" t="s">
        <v>3788</v>
      </c>
      <c r="L2448" s="28" t="s">
        <v>76</v>
      </c>
      <c r="M2448" s="226"/>
      <c r="N2448" s="33" t="s">
        <v>54</v>
      </c>
      <c r="O2448" s="36" t="s">
        <v>2251</v>
      </c>
      <c r="P2448" s="340"/>
      <c r="Q2448" s="468"/>
      <c r="R2448" s="468"/>
      <c r="S2448" s="468"/>
      <c r="T2448" s="468"/>
      <c r="U2448" s="468"/>
      <c r="V2448" s="468"/>
      <c r="W2448" s="468"/>
      <c r="X2448" s="468"/>
      <c r="Y2448" s="468"/>
      <c r="Z2448" s="468"/>
      <c r="AA2448" s="468"/>
      <c r="AB2448" s="468"/>
      <c r="AC2448" s="468"/>
      <c r="AD2448" s="468"/>
      <c r="AE2448" s="468"/>
      <c r="AF2448" s="468"/>
      <c r="AG2448" s="468"/>
      <c r="AH2448" s="468"/>
      <c r="AI2448" s="468"/>
    </row>
    <row r="2449">
      <c r="A2449" s="23">
        <v>2372.0</v>
      </c>
      <c r="B2449" s="440">
        <v>46195.0</v>
      </c>
      <c r="C2449" s="26">
        <v>223.0</v>
      </c>
      <c r="D2449" s="507" t="s">
        <v>111</v>
      </c>
      <c r="E2449" s="28" t="s">
        <v>40</v>
      </c>
      <c r="F2449" s="28" t="s">
        <v>3820</v>
      </c>
      <c r="G2449" s="28" t="s">
        <v>3821</v>
      </c>
      <c r="H2449" s="28" t="s">
        <v>87</v>
      </c>
      <c r="I2449" s="494" t="s">
        <v>3983</v>
      </c>
      <c r="J2449" s="498" t="s">
        <v>1252</v>
      </c>
      <c r="K2449" s="29" t="s">
        <v>3788</v>
      </c>
      <c r="L2449" s="28" t="s">
        <v>50</v>
      </c>
      <c r="M2449" s="226"/>
      <c r="N2449" s="33" t="s">
        <v>54</v>
      </c>
      <c r="O2449" s="36" t="s">
        <v>2251</v>
      </c>
      <c r="P2449" s="340"/>
      <c r="Q2449" s="468"/>
      <c r="R2449" s="468"/>
      <c r="S2449" s="468"/>
      <c r="T2449" s="468"/>
      <c r="U2449" s="468"/>
      <c r="V2449" s="468"/>
      <c r="W2449" s="468"/>
      <c r="X2449" s="468"/>
      <c r="Y2449" s="468"/>
      <c r="Z2449" s="468"/>
      <c r="AA2449" s="468"/>
      <c r="AB2449" s="468"/>
      <c r="AC2449" s="468"/>
      <c r="AD2449" s="468"/>
      <c r="AE2449" s="468"/>
      <c r="AF2449" s="468"/>
      <c r="AG2449" s="468"/>
      <c r="AH2449" s="468"/>
      <c r="AI2449" s="468"/>
    </row>
    <row r="2450">
      <c r="A2450" s="23">
        <v>2373.0</v>
      </c>
      <c r="B2450" s="440">
        <v>46195.0</v>
      </c>
      <c r="C2450" s="26">
        <v>223.0</v>
      </c>
      <c r="D2450" s="507" t="s">
        <v>111</v>
      </c>
      <c r="E2450" s="28" t="s">
        <v>40</v>
      </c>
      <c r="F2450" s="28" t="s">
        <v>3820</v>
      </c>
      <c r="G2450" s="28" t="s">
        <v>3821</v>
      </c>
      <c r="H2450" s="28" t="s">
        <v>87</v>
      </c>
      <c r="I2450" s="485" t="s">
        <v>3989</v>
      </c>
      <c r="J2450" s="498" t="s">
        <v>1382</v>
      </c>
      <c r="K2450" s="29" t="s">
        <v>3788</v>
      </c>
      <c r="L2450" s="28" t="s">
        <v>76</v>
      </c>
      <c r="M2450" s="226"/>
      <c r="N2450" s="33" t="s">
        <v>54</v>
      </c>
      <c r="O2450" s="36" t="s">
        <v>2251</v>
      </c>
      <c r="P2450" s="340"/>
      <c r="Q2450" s="468"/>
      <c r="R2450" s="468"/>
      <c r="S2450" s="468"/>
      <c r="T2450" s="468"/>
      <c r="U2450" s="468"/>
      <c r="V2450" s="468"/>
      <c r="W2450" s="468"/>
      <c r="X2450" s="468"/>
      <c r="Y2450" s="468"/>
      <c r="Z2450" s="468"/>
      <c r="AA2450" s="468"/>
      <c r="AB2450" s="468"/>
      <c r="AC2450" s="468"/>
      <c r="AD2450" s="468"/>
      <c r="AE2450" s="468"/>
      <c r="AF2450" s="468"/>
      <c r="AG2450" s="468"/>
      <c r="AH2450" s="468"/>
      <c r="AI2450" s="468"/>
    </row>
    <row r="2451">
      <c r="A2451" s="59">
        <v>2374.0</v>
      </c>
      <c r="B2451" s="440">
        <v>46195.0</v>
      </c>
      <c r="C2451" s="26">
        <v>223.0</v>
      </c>
      <c r="D2451" s="507" t="s">
        <v>111</v>
      </c>
      <c r="E2451" s="28" t="s">
        <v>40</v>
      </c>
      <c r="F2451" s="28" t="s">
        <v>3820</v>
      </c>
      <c r="G2451" s="28" t="s">
        <v>3821</v>
      </c>
      <c r="H2451" s="28" t="s">
        <v>87</v>
      </c>
      <c r="I2451" s="494" t="s">
        <v>3990</v>
      </c>
      <c r="J2451" s="498" t="s">
        <v>1548</v>
      </c>
      <c r="K2451" s="29" t="s">
        <v>3788</v>
      </c>
      <c r="L2451" s="28" t="s">
        <v>76</v>
      </c>
      <c r="M2451" s="226"/>
      <c r="N2451" s="33" t="s">
        <v>54</v>
      </c>
      <c r="O2451" s="36" t="s">
        <v>2251</v>
      </c>
      <c r="P2451" s="340"/>
      <c r="Q2451" s="468"/>
      <c r="R2451" s="468"/>
      <c r="S2451" s="468"/>
      <c r="T2451" s="468"/>
      <c r="U2451" s="468"/>
      <c r="V2451" s="468"/>
      <c r="W2451" s="468"/>
      <c r="X2451" s="468"/>
      <c r="Y2451" s="468"/>
      <c r="Z2451" s="468"/>
      <c r="AA2451" s="468"/>
      <c r="AB2451" s="468"/>
      <c r="AC2451" s="468"/>
      <c r="AD2451" s="468"/>
      <c r="AE2451" s="468"/>
      <c r="AF2451" s="468"/>
      <c r="AG2451" s="468"/>
      <c r="AH2451" s="468"/>
      <c r="AI2451" s="468"/>
    </row>
    <row r="2452">
      <c r="A2452" s="23">
        <v>2375.0</v>
      </c>
      <c r="B2452" s="440">
        <v>46195.0</v>
      </c>
      <c r="C2452" s="26">
        <v>223.0</v>
      </c>
      <c r="D2452" s="507" t="s">
        <v>111</v>
      </c>
      <c r="E2452" s="28" t="s">
        <v>40</v>
      </c>
      <c r="F2452" s="28" t="s">
        <v>3820</v>
      </c>
      <c r="G2452" s="28" t="s">
        <v>3821</v>
      </c>
      <c r="H2452" s="28" t="s">
        <v>87</v>
      </c>
      <c r="I2452" s="494" t="s">
        <v>225</v>
      </c>
      <c r="J2452" s="498" t="s">
        <v>226</v>
      </c>
      <c r="K2452" s="29" t="s">
        <v>3788</v>
      </c>
      <c r="L2452" s="28" t="s">
        <v>50</v>
      </c>
      <c r="M2452" s="226"/>
      <c r="N2452" s="33" t="s">
        <v>54</v>
      </c>
      <c r="O2452" s="36" t="s">
        <v>2251</v>
      </c>
      <c r="P2452" s="340"/>
      <c r="Q2452" s="468"/>
      <c r="R2452" s="468"/>
      <c r="S2452" s="468"/>
      <c r="T2452" s="468"/>
      <c r="U2452" s="468"/>
      <c r="V2452" s="468"/>
      <c r="W2452" s="468"/>
      <c r="X2452" s="468"/>
      <c r="Y2452" s="468"/>
      <c r="Z2452" s="468"/>
      <c r="AA2452" s="468"/>
      <c r="AB2452" s="468"/>
      <c r="AC2452" s="468"/>
      <c r="AD2452" s="468"/>
      <c r="AE2452" s="468"/>
      <c r="AF2452" s="468"/>
      <c r="AG2452" s="468"/>
      <c r="AH2452" s="468"/>
      <c r="AI2452" s="468"/>
    </row>
    <row r="2453">
      <c r="A2453" s="23">
        <v>2376.0</v>
      </c>
      <c r="B2453" s="440">
        <v>46195.0</v>
      </c>
      <c r="C2453" s="26">
        <v>223.0</v>
      </c>
      <c r="D2453" s="507" t="s">
        <v>111</v>
      </c>
      <c r="E2453" s="28" t="s">
        <v>40</v>
      </c>
      <c r="F2453" s="28" t="s">
        <v>3820</v>
      </c>
      <c r="G2453" s="28" t="s">
        <v>3821</v>
      </c>
      <c r="H2453" s="28" t="s">
        <v>87</v>
      </c>
      <c r="I2453" s="494" t="s">
        <v>1549</v>
      </c>
      <c r="J2453" s="510" t="s">
        <v>3991</v>
      </c>
      <c r="K2453" s="29" t="s">
        <v>3788</v>
      </c>
      <c r="L2453" s="28" t="s">
        <v>76</v>
      </c>
      <c r="M2453" s="226"/>
      <c r="N2453" s="33" t="s">
        <v>54</v>
      </c>
      <c r="O2453" s="36" t="s">
        <v>2251</v>
      </c>
      <c r="P2453" s="340"/>
      <c r="Q2453" s="468"/>
      <c r="R2453" s="468"/>
      <c r="S2453" s="468"/>
      <c r="T2453" s="468"/>
      <c r="U2453" s="468"/>
      <c r="V2453" s="468"/>
      <c r="W2453" s="468"/>
      <c r="X2453" s="468"/>
      <c r="Y2453" s="468"/>
      <c r="Z2453" s="468"/>
      <c r="AA2453" s="468"/>
      <c r="AB2453" s="468"/>
      <c r="AC2453" s="468"/>
      <c r="AD2453" s="468"/>
      <c r="AE2453" s="468"/>
      <c r="AF2453" s="468"/>
      <c r="AG2453" s="468"/>
      <c r="AH2453" s="468"/>
      <c r="AI2453" s="468"/>
    </row>
    <row r="2454">
      <c r="A2454" s="59">
        <v>2377.0</v>
      </c>
      <c r="B2454" s="440">
        <v>46195.0</v>
      </c>
      <c r="C2454" s="26">
        <v>223.0</v>
      </c>
      <c r="D2454" s="507" t="s">
        <v>111</v>
      </c>
      <c r="E2454" s="28" t="s">
        <v>40</v>
      </c>
      <c r="F2454" s="28" t="s">
        <v>3820</v>
      </c>
      <c r="G2454" s="28" t="s">
        <v>3821</v>
      </c>
      <c r="H2454" s="28" t="s">
        <v>87</v>
      </c>
      <c r="I2454" s="485" t="s">
        <v>3992</v>
      </c>
      <c r="J2454" s="550" t="s">
        <v>1434</v>
      </c>
      <c r="K2454" s="29" t="s">
        <v>3788</v>
      </c>
      <c r="L2454" s="28" t="s">
        <v>76</v>
      </c>
      <c r="M2454" s="226"/>
      <c r="N2454" s="33" t="s">
        <v>54</v>
      </c>
      <c r="O2454" s="36" t="s">
        <v>2251</v>
      </c>
      <c r="P2454" s="340"/>
      <c r="Q2454" s="468"/>
      <c r="R2454" s="468"/>
      <c r="S2454" s="468"/>
      <c r="T2454" s="468"/>
      <c r="U2454" s="468"/>
      <c r="V2454" s="468"/>
      <c r="W2454" s="468"/>
      <c r="X2454" s="468"/>
      <c r="Y2454" s="468"/>
      <c r="Z2454" s="468"/>
      <c r="AA2454" s="468"/>
      <c r="AB2454" s="468"/>
      <c r="AC2454" s="468"/>
      <c r="AD2454" s="468"/>
      <c r="AE2454" s="468"/>
      <c r="AF2454" s="468"/>
      <c r="AG2454" s="468"/>
      <c r="AH2454" s="468"/>
      <c r="AI2454" s="468"/>
    </row>
    <row r="2455">
      <c r="A2455" s="23">
        <v>2378.0</v>
      </c>
      <c r="B2455" s="440">
        <v>46195.0</v>
      </c>
      <c r="C2455" s="26">
        <v>223.0</v>
      </c>
      <c r="D2455" s="507" t="s">
        <v>111</v>
      </c>
      <c r="E2455" s="28" t="s">
        <v>40</v>
      </c>
      <c r="F2455" s="28" t="s">
        <v>3820</v>
      </c>
      <c r="G2455" s="28" t="s">
        <v>3821</v>
      </c>
      <c r="H2455" s="28" t="s">
        <v>81</v>
      </c>
      <c r="I2455" s="485" t="s">
        <v>1553</v>
      </c>
      <c r="J2455" s="510" t="s">
        <v>1755</v>
      </c>
      <c r="K2455" s="29" t="s">
        <v>3788</v>
      </c>
      <c r="L2455" s="28" t="s">
        <v>76</v>
      </c>
      <c r="M2455" s="226"/>
      <c r="N2455" s="33" t="s">
        <v>54</v>
      </c>
      <c r="O2455" s="36" t="s">
        <v>2251</v>
      </c>
      <c r="P2455" s="340"/>
      <c r="Q2455" s="468"/>
      <c r="R2455" s="468"/>
      <c r="S2455" s="468"/>
      <c r="T2455" s="468"/>
      <c r="U2455" s="468"/>
      <c r="V2455" s="468"/>
      <c r="W2455" s="468"/>
      <c r="X2455" s="468"/>
      <c r="Y2455" s="468"/>
      <c r="Z2455" s="468"/>
      <c r="AA2455" s="468"/>
      <c r="AB2455" s="468"/>
      <c r="AC2455" s="468"/>
      <c r="AD2455" s="468"/>
      <c r="AE2455" s="468"/>
      <c r="AF2455" s="468"/>
      <c r="AG2455" s="468"/>
      <c r="AH2455" s="468"/>
      <c r="AI2455" s="468"/>
    </row>
    <row r="2456">
      <c r="A2456" s="23">
        <v>2379.0</v>
      </c>
      <c r="B2456" s="440">
        <v>46195.0</v>
      </c>
      <c r="C2456" s="26">
        <v>223.0</v>
      </c>
      <c r="D2456" s="507" t="s">
        <v>111</v>
      </c>
      <c r="E2456" s="28" t="s">
        <v>40</v>
      </c>
      <c r="F2456" s="28" t="s">
        <v>3820</v>
      </c>
      <c r="G2456" s="28" t="s">
        <v>3821</v>
      </c>
      <c r="H2456" s="28" t="s">
        <v>139</v>
      </c>
      <c r="I2456" s="485" t="s">
        <v>3993</v>
      </c>
      <c r="J2456" s="405" t="s">
        <v>2652</v>
      </c>
      <c r="K2456" s="29" t="s">
        <v>3788</v>
      </c>
      <c r="L2456" s="28" t="s">
        <v>76</v>
      </c>
      <c r="M2456" s="226"/>
      <c r="N2456" s="33" t="s">
        <v>54</v>
      </c>
      <c r="O2456" s="36" t="s">
        <v>2251</v>
      </c>
      <c r="P2456" s="340"/>
      <c r="Q2456" s="468"/>
      <c r="R2456" s="468"/>
      <c r="S2456" s="468"/>
      <c r="T2456" s="468"/>
      <c r="U2456" s="468"/>
      <c r="V2456" s="468"/>
      <c r="W2456" s="468"/>
      <c r="X2456" s="468"/>
      <c r="Y2456" s="468"/>
      <c r="Z2456" s="468"/>
      <c r="AA2456" s="468"/>
      <c r="AB2456" s="468"/>
      <c r="AC2456" s="468"/>
      <c r="AD2456" s="468"/>
      <c r="AE2456" s="468"/>
      <c r="AF2456" s="468"/>
      <c r="AG2456" s="468"/>
      <c r="AH2456" s="468"/>
      <c r="AI2456" s="468"/>
    </row>
    <row r="2457">
      <c r="A2457" s="59">
        <v>2380.0</v>
      </c>
      <c r="B2457" s="440">
        <v>46195.0</v>
      </c>
      <c r="C2457" s="26">
        <v>223.0</v>
      </c>
      <c r="D2457" s="507" t="s">
        <v>111</v>
      </c>
      <c r="E2457" s="28" t="s">
        <v>40</v>
      </c>
      <c r="F2457" s="28" t="s">
        <v>3820</v>
      </c>
      <c r="G2457" s="28" t="s">
        <v>3821</v>
      </c>
      <c r="H2457" s="28" t="s">
        <v>87</v>
      </c>
      <c r="I2457" s="485" t="s">
        <v>3994</v>
      </c>
      <c r="J2457" s="405" t="s">
        <v>1978</v>
      </c>
      <c r="K2457" s="29" t="s">
        <v>3788</v>
      </c>
      <c r="L2457" s="28" t="s">
        <v>50</v>
      </c>
      <c r="M2457" s="226"/>
      <c r="N2457" s="33" t="s">
        <v>54</v>
      </c>
      <c r="O2457" s="36" t="s">
        <v>2251</v>
      </c>
      <c r="P2457" s="340"/>
      <c r="Q2457" s="468"/>
      <c r="R2457" s="468"/>
      <c r="S2457" s="468"/>
      <c r="T2457" s="468"/>
      <c r="U2457" s="468"/>
      <c r="V2457" s="468"/>
      <c r="W2457" s="468"/>
      <c r="X2457" s="468"/>
      <c r="Y2457" s="468"/>
      <c r="Z2457" s="468"/>
      <c r="AA2457" s="468"/>
      <c r="AB2457" s="468"/>
      <c r="AC2457" s="468"/>
      <c r="AD2457" s="468"/>
      <c r="AE2457" s="468"/>
      <c r="AF2457" s="468"/>
      <c r="AG2457" s="468"/>
      <c r="AH2457" s="468"/>
      <c r="AI2457" s="468"/>
    </row>
    <row r="2458">
      <c r="A2458" s="23">
        <v>2381.0</v>
      </c>
      <c r="B2458" s="440">
        <v>46195.0</v>
      </c>
      <c r="C2458" s="26">
        <v>223.0</v>
      </c>
      <c r="D2458" s="507" t="s">
        <v>111</v>
      </c>
      <c r="E2458" s="28" t="s">
        <v>40</v>
      </c>
      <c r="F2458" s="28" t="s">
        <v>3820</v>
      </c>
      <c r="G2458" s="28" t="s">
        <v>3821</v>
      </c>
      <c r="H2458" s="28" t="s">
        <v>139</v>
      </c>
      <c r="I2458" s="485" t="s">
        <v>3995</v>
      </c>
      <c r="J2458" s="405" t="s">
        <v>1180</v>
      </c>
      <c r="K2458" s="29" t="s">
        <v>3788</v>
      </c>
      <c r="L2458" s="28" t="s">
        <v>50</v>
      </c>
      <c r="M2458" s="226"/>
      <c r="N2458" s="33" t="s">
        <v>54</v>
      </c>
      <c r="O2458" s="36" t="s">
        <v>2251</v>
      </c>
      <c r="P2458" s="340"/>
      <c r="Q2458" s="468"/>
      <c r="R2458" s="468"/>
      <c r="S2458" s="468"/>
      <c r="T2458" s="468"/>
      <c r="U2458" s="468"/>
      <c r="V2458" s="468"/>
      <c r="W2458" s="468"/>
      <c r="X2458" s="468"/>
      <c r="Y2458" s="468"/>
      <c r="Z2458" s="468"/>
      <c r="AA2458" s="468"/>
      <c r="AB2458" s="468"/>
      <c r="AC2458" s="468"/>
      <c r="AD2458" s="468"/>
      <c r="AE2458" s="468"/>
      <c r="AF2458" s="468"/>
      <c r="AG2458" s="468"/>
      <c r="AH2458" s="468"/>
      <c r="AI2458" s="468"/>
    </row>
    <row r="2459">
      <c r="A2459" s="23">
        <v>2382.0</v>
      </c>
      <c r="B2459" s="440">
        <v>46195.0</v>
      </c>
      <c r="C2459" s="26">
        <v>223.0</v>
      </c>
      <c r="D2459" s="507" t="s">
        <v>111</v>
      </c>
      <c r="E2459" s="28" t="s">
        <v>40</v>
      </c>
      <c r="F2459" s="28" t="s">
        <v>3820</v>
      </c>
      <c r="G2459" s="28" t="s">
        <v>3821</v>
      </c>
      <c r="H2459" s="28" t="s">
        <v>87</v>
      </c>
      <c r="I2459" s="485" t="s">
        <v>3996</v>
      </c>
      <c r="J2459" s="405" t="s">
        <v>3997</v>
      </c>
      <c r="K2459" s="29" t="s">
        <v>3788</v>
      </c>
      <c r="L2459" s="28" t="s">
        <v>76</v>
      </c>
      <c r="M2459" s="226"/>
      <c r="N2459" s="33" t="s">
        <v>54</v>
      </c>
      <c r="O2459" s="36" t="s">
        <v>2251</v>
      </c>
      <c r="P2459" s="340"/>
      <c r="Q2459" s="468"/>
      <c r="R2459" s="468"/>
      <c r="S2459" s="468"/>
      <c r="T2459" s="468"/>
      <c r="U2459" s="468"/>
      <c r="V2459" s="468"/>
      <c r="W2459" s="468"/>
      <c r="X2459" s="468"/>
      <c r="Y2459" s="468"/>
      <c r="Z2459" s="468"/>
      <c r="AA2459" s="468"/>
      <c r="AB2459" s="468"/>
      <c r="AC2459" s="468"/>
      <c r="AD2459" s="468"/>
      <c r="AE2459" s="468"/>
      <c r="AF2459" s="468"/>
      <c r="AG2459" s="468"/>
      <c r="AH2459" s="468"/>
      <c r="AI2459" s="468"/>
    </row>
    <row r="2460">
      <c r="A2460" s="59">
        <v>2383.0</v>
      </c>
      <c r="B2460" s="440">
        <v>46195.0</v>
      </c>
      <c r="C2460" s="26">
        <v>223.0</v>
      </c>
      <c r="D2460" s="507" t="s">
        <v>111</v>
      </c>
      <c r="E2460" s="28" t="s">
        <v>40</v>
      </c>
      <c r="F2460" s="28" t="s">
        <v>3820</v>
      </c>
      <c r="G2460" s="28" t="s">
        <v>3821</v>
      </c>
      <c r="H2460" s="28" t="s">
        <v>87</v>
      </c>
      <c r="I2460" s="569" t="s">
        <v>3998</v>
      </c>
      <c r="J2460" s="510" t="s">
        <v>3819</v>
      </c>
      <c r="K2460" s="29" t="s">
        <v>3788</v>
      </c>
      <c r="L2460" s="28" t="s">
        <v>50</v>
      </c>
      <c r="M2460" s="226"/>
      <c r="N2460" s="33" t="s">
        <v>54</v>
      </c>
      <c r="O2460" s="36" t="s">
        <v>2251</v>
      </c>
      <c r="P2460" s="340"/>
      <c r="Q2460" s="468"/>
      <c r="R2460" s="468"/>
      <c r="S2460" s="468"/>
      <c r="T2460" s="468"/>
      <c r="U2460" s="468"/>
      <c r="V2460" s="468"/>
      <c r="W2460" s="468"/>
      <c r="X2460" s="468"/>
      <c r="Y2460" s="468"/>
      <c r="Z2460" s="468"/>
      <c r="AA2460" s="468"/>
      <c r="AB2460" s="468"/>
      <c r="AC2460" s="468"/>
      <c r="AD2460" s="468"/>
      <c r="AE2460" s="468"/>
      <c r="AF2460" s="468"/>
      <c r="AG2460" s="468"/>
      <c r="AH2460" s="468"/>
      <c r="AI2460" s="468"/>
    </row>
    <row r="2461">
      <c r="A2461" s="23">
        <v>2384.0</v>
      </c>
      <c r="B2461" s="440">
        <v>46195.0</v>
      </c>
      <c r="C2461" s="26">
        <v>223.0</v>
      </c>
      <c r="D2461" s="507" t="s">
        <v>111</v>
      </c>
      <c r="E2461" s="28" t="s">
        <v>40</v>
      </c>
      <c r="F2461" s="28" t="s">
        <v>3820</v>
      </c>
      <c r="G2461" s="28" t="s">
        <v>3821</v>
      </c>
      <c r="H2461" s="28" t="s">
        <v>87</v>
      </c>
      <c r="I2461" s="485" t="s">
        <v>1559</v>
      </c>
      <c r="J2461" s="401" t="s">
        <v>3999</v>
      </c>
      <c r="K2461" s="29" t="s">
        <v>3788</v>
      </c>
      <c r="L2461" s="28" t="s">
        <v>50</v>
      </c>
      <c r="M2461" s="226"/>
      <c r="N2461" s="33" t="s">
        <v>54</v>
      </c>
      <c r="O2461" s="36" t="s">
        <v>2251</v>
      </c>
      <c r="P2461" s="340"/>
      <c r="Q2461" s="468"/>
      <c r="R2461" s="468"/>
      <c r="S2461" s="468"/>
      <c r="T2461" s="468"/>
      <c r="U2461" s="468"/>
      <c r="V2461" s="468"/>
      <c r="W2461" s="468"/>
      <c r="X2461" s="468"/>
      <c r="Y2461" s="468"/>
      <c r="Z2461" s="468"/>
      <c r="AA2461" s="468"/>
      <c r="AB2461" s="468"/>
      <c r="AC2461" s="468"/>
      <c r="AD2461" s="468"/>
      <c r="AE2461" s="468"/>
      <c r="AF2461" s="468"/>
      <c r="AG2461" s="468"/>
      <c r="AH2461" s="468"/>
      <c r="AI2461" s="468"/>
    </row>
    <row r="2462">
      <c r="A2462" s="23">
        <v>2385.0</v>
      </c>
      <c r="B2462" s="440">
        <v>46195.0</v>
      </c>
      <c r="C2462" s="26">
        <v>224.0</v>
      </c>
      <c r="D2462" s="507" t="s">
        <v>39</v>
      </c>
      <c r="E2462" s="28" t="s">
        <v>40</v>
      </c>
      <c r="F2462" s="28" t="s">
        <v>3797</v>
      </c>
      <c r="G2462" s="28" t="s">
        <v>1446</v>
      </c>
      <c r="H2462" s="28" t="s">
        <v>87</v>
      </c>
      <c r="I2462" s="494" t="s">
        <v>225</v>
      </c>
      <c r="J2462" s="498" t="s">
        <v>226</v>
      </c>
      <c r="K2462" s="29" t="s">
        <v>4000</v>
      </c>
      <c r="L2462" s="28" t="s">
        <v>76</v>
      </c>
      <c r="M2462" s="226"/>
      <c r="N2462" s="33" t="s">
        <v>54</v>
      </c>
      <c r="O2462" s="36" t="s">
        <v>3931</v>
      </c>
      <c r="P2462" s="340"/>
      <c r="Q2462" s="468"/>
      <c r="R2462" s="468"/>
      <c r="S2462" s="468"/>
      <c r="T2462" s="468"/>
      <c r="U2462" s="468"/>
      <c r="V2462" s="468"/>
      <c r="W2462" s="468"/>
      <c r="X2462" s="468"/>
      <c r="Y2462" s="468"/>
      <c r="Z2462" s="468"/>
      <c r="AA2462" s="468"/>
      <c r="AB2462" s="468"/>
      <c r="AC2462" s="468"/>
      <c r="AD2462" s="468"/>
      <c r="AE2462" s="468"/>
      <c r="AF2462" s="468"/>
      <c r="AG2462" s="468"/>
      <c r="AH2462" s="468"/>
      <c r="AI2462" s="468"/>
    </row>
    <row r="2463">
      <c r="A2463" s="59">
        <v>2386.0</v>
      </c>
      <c r="B2463" s="440">
        <v>46195.0</v>
      </c>
      <c r="C2463" s="26">
        <v>224.0</v>
      </c>
      <c r="D2463" s="507" t="s">
        <v>39</v>
      </c>
      <c r="E2463" s="28" t="s">
        <v>40</v>
      </c>
      <c r="F2463" s="28" t="s">
        <v>3797</v>
      </c>
      <c r="G2463" s="28" t="s">
        <v>1446</v>
      </c>
      <c r="H2463" s="28" t="s">
        <v>81</v>
      </c>
      <c r="I2463" s="485" t="s">
        <v>3613</v>
      </c>
      <c r="J2463" s="492" t="s">
        <v>3614</v>
      </c>
      <c r="K2463" s="29" t="s">
        <v>4000</v>
      </c>
      <c r="L2463" s="28" t="s">
        <v>76</v>
      </c>
      <c r="M2463" s="226"/>
      <c r="N2463" s="33" t="s">
        <v>54</v>
      </c>
      <c r="O2463" s="36" t="s">
        <v>3931</v>
      </c>
      <c r="P2463" s="340"/>
      <c r="Q2463" s="468"/>
      <c r="R2463" s="468"/>
      <c r="S2463" s="468"/>
      <c r="T2463" s="468"/>
      <c r="U2463" s="468"/>
      <c r="V2463" s="468"/>
      <c r="W2463" s="468"/>
      <c r="X2463" s="468"/>
      <c r="Y2463" s="468"/>
      <c r="Z2463" s="468"/>
      <c r="AA2463" s="468"/>
      <c r="AB2463" s="468"/>
      <c r="AC2463" s="468"/>
      <c r="AD2463" s="468"/>
      <c r="AE2463" s="468"/>
      <c r="AF2463" s="468"/>
      <c r="AG2463" s="468"/>
      <c r="AH2463" s="468"/>
      <c r="AI2463" s="468"/>
    </row>
    <row r="2464">
      <c r="A2464" s="23">
        <v>2387.0</v>
      </c>
      <c r="B2464" s="440">
        <v>46195.0</v>
      </c>
      <c r="C2464" s="26">
        <v>224.0</v>
      </c>
      <c r="D2464" s="507" t="s">
        <v>39</v>
      </c>
      <c r="E2464" s="28" t="s">
        <v>40</v>
      </c>
      <c r="F2464" s="28" t="s">
        <v>3797</v>
      </c>
      <c r="G2464" s="28" t="s">
        <v>1446</v>
      </c>
      <c r="H2464" s="28" t="s">
        <v>43</v>
      </c>
      <c r="I2464" s="485" t="s">
        <v>3617</v>
      </c>
      <c r="J2464" s="493" t="s">
        <v>3618</v>
      </c>
      <c r="K2464" s="29" t="s">
        <v>4000</v>
      </c>
      <c r="L2464" s="28" t="s">
        <v>76</v>
      </c>
      <c r="M2464" s="226"/>
      <c r="N2464" s="33" t="s">
        <v>54</v>
      </c>
      <c r="O2464" s="36" t="s">
        <v>3931</v>
      </c>
      <c r="P2464" s="340"/>
      <c r="Q2464" s="468"/>
      <c r="R2464" s="468"/>
      <c r="S2464" s="468"/>
      <c r="T2464" s="468"/>
      <c r="U2464" s="468"/>
      <c r="V2464" s="468"/>
      <c r="W2464" s="468"/>
      <c r="X2464" s="468"/>
      <c r="Y2464" s="468"/>
      <c r="Z2464" s="468"/>
      <c r="AA2464" s="468"/>
      <c r="AB2464" s="468"/>
      <c r="AC2464" s="468"/>
      <c r="AD2464" s="468"/>
      <c r="AE2464" s="468"/>
      <c r="AF2464" s="468"/>
      <c r="AG2464" s="468"/>
      <c r="AH2464" s="468"/>
      <c r="AI2464" s="468"/>
    </row>
    <row r="2465">
      <c r="A2465" s="23">
        <v>2388.0</v>
      </c>
      <c r="B2465" s="440">
        <v>46195.0</v>
      </c>
      <c r="C2465" s="26">
        <v>224.0</v>
      </c>
      <c r="D2465" s="507" t="s">
        <v>39</v>
      </c>
      <c r="E2465" s="28" t="s">
        <v>40</v>
      </c>
      <c r="F2465" s="28" t="s">
        <v>3797</v>
      </c>
      <c r="G2465" s="28" t="s">
        <v>1446</v>
      </c>
      <c r="H2465" s="28" t="s">
        <v>87</v>
      </c>
      <c r="I2465" s="485" t="s">
        <v>3994</v>
      </c>
      <c r="J2465" s="405" t="s">
        <v>1978</v>
      </c>
      <c r="K2465" s="29" t="s">
        <v>4000</v>
      </c>
      <c r="L2465" s="28" t="s">
        <v>50</v>
      </c>
      <c r="M2465" s="226"/>
      <c r="N2465" s="33" t="s">
        <v>54</v>
      </c>
      <c r="O2465" s="36" t="s">
        <v>3931</v>
      </c>
      <c r="P2465" s="340"/>
      <c r="Q2465" s="468"/>
      <c r="R2465" s="468"/>
      <c r="S2465" s="468"/>
      <c r="T2465" s="468"/>
      <c r="U2465" s="468"/>
      <c r="V2465" s="468"/>
      <c r="W2465" s="468"/>
      <c r="X2465" s="468"/>
      <c r="Y2465" s="468"/>
      <c r="Z2465" s="468"/>
      <c r="AA2465" s="468"/>
      <c r="AB2465" s="468"/>
      <c r="AC2465" s="468"/>
      <c r="AD2465" s="468"/>
      <c r="AE2465" s="468"/>
      <c r="AF2465" s="468"/>
      <c r="AG2465" s="468"/>
      <c r="AH2465" s="468"/>
      <c r="AI2465" s="468"/>
    </row>
    <row r="2466">
      <c r="A2466" s="59">
        <v>2314.0</v>
      </c>
      <c r="B2466" s="440">
        <v>46198.0</v>
      </c>
      <c r="C2466" s="26">
        <v>225.0</v>
      </c>
      <c r="D2466" s="507" t="s">
        <v>45</v>
      </c>
      <c r="E2466" s="28" t="s">
        <v>40</v>
      </c>
      <c r="F2466" s="28" t="s">
        <v>3089</v>
      </c>
      <c r="G2466" s="28" t="s">
        <v>3089</v>
      </c>
      <c r="H2466" s="28" t="s">
        <v>207</v>
      </c>
      <c r="I2466" s="511" t="s">
        <v>1869</v>
      </c>
      <c r="J2466" s="512" t="s">
        <v>4001</v>
      </c>
      <c r="K2466" s="564" t="s">
        <v>4002</v>
      </c>
      <c r="L2466" s="28" t="s">
        <v>76</v>
      </c>
      <c r="M2466" s="226"/>
      <c r="N2466" s="33" t="s">
        <v>273</v>
      </c>
      <c r="O2466" s="36" t="s">
        <v>1733</v>
      </c>
      <c r="P2466" s="340"/>
      <c r="Q2466" s="468"/>
      <c r="R2466" s="468"/>
      <c r="S2466" s="468"/>
      <c r="T2466" s="468"/>
      <c r="U2466" s="468"/>
      <c r="V2466" s="468"/>
      <c r="W2466" s="468"/>
      <c r="X2466" s="468"/>
      <c r="Y2466" s="468"/>
      <c r="Z2466" s="468"/>
      <c r="AA2466" s="468"/>
      <c r="AB2466" s="468"/>
      <c r="AC2466" s="468"/>
      <c r="AD2466" s="468"/>
      <c r="AE2466" s="468"/>
      <c r="AF2466" s="468"/>
      <c r="AG2466" s="468"/>
      <c r="AH2466" s="468"/>
      <c r="AI2466" s="468"/>
    </row>
    <row r="2467">
      <c r="A2467" s="23">
        <v>2315.0</v>
      </c>
      <c r="B2467" s="440">
        <v>46198.0</v>
      </c>
      <c r="C2467" s="26">
        <v>225.0</v>
      </c>
      <c r="D2467" s="507" t="s">
        <v>45</v>
      </c>
      <c r="E2467" s="28" t="s">
        <v>40</v>
      </c>
      <c r="F2467" s="28" t="s">
        <v>3089</v>
      </c>
      <c r="G2467" s="28" t="s">
        <v>3089</v>
      </c>
      <c r="H2467" s="28" t="s">
        <v>207</v>
      </c>
      <c r="I2467" s="511" t="s">
        <v>1872</v>
      </c>
      <c r="J2467" s="512" t="s">
        <v>4003</v>
      </c>
      <c r="K2467" s="564" t="s">
        <v>4002</v>
      </c>
      <c r="L2467" s="28" t="s">
        <v>76</v>
      </c>
      <c r="M2467" s="226"/>
      <c r="N2467" s="33" t="s">
        <v>273</v>
      </c>
      <c r="O2467" s="36" t="s">
        <v>1733</v>
      </c>
      <c r="P2467" s="340"/>
      <c r="Q2467" s="468"/>
      <c r="R2467" s="468"/>
      <c r="S2467" s="468"/>
      <c r="T2467" s="468"/>
      <c r="U2467" s="468"/>
      <c r="V2467" s="468"/>
      <c r="W2467" s="468"/>
      <c r="X2467" s="468"/>
      <c r="Y2467" s="468"/>
      <c r="Z2467" s="468"/>
      <c r="AA2467" s="468"/>
      <c r="AB2467" s="468"/>
      <c r="AC2467" s="468"/>
      <c r="AD2467" s="468"/>
      <c r="AE2467" s="468"/>
      <c r="AF2467" s="468"/>
      <c r="AG2467" s="468"/>
      <c r="AH2467" s="468"/>
      <c r="AI2467" s="468"/>
    </row>
    <row r="2468">
      <c r="A2468" s="23">
        <v>2316.0</v>
      </c>
      <c r="B2468" s="440">
        <v>46198.0</v>
      </c>
      <c r="C2468" s="26">
        <v>225.0</v>
      </c>
      <c r="D2468" s="507" t="s">
        <v>45</v>
      </c>
      <c r="E2468" s="28" t="s">
        <v>40</v>
      </c>
      <c r="F2468" s="28" t="s">
        <v>3089</v>
      </c>
      <c r="G2468" s="28" t="s">
        <v>3089</v>
      </c>
      <c r="H2468" s="28" t="s">
        <v>87</v>
      </c>
      <c r="I2468" s="486" t="s">
        <v>1876</v>
      </c>
      <c r="J2468" s="512" t="s">
        <v>3872</v>
      </c>
      <c r="K2468" s="564" t="s">
        <v>4002</v>
      </c>
      <c r="L2468" s="28" t="s">
        <v>50</v>
      </c>
      <c r="M2468" s="226"/>
      <c r="N2468" s="33" t="s">
        <v>273</v>
      </c>
      <c r="O2468" s="36" t="s">
        <v>1733</v>
      </c>
      <c r="P2468" s="340"/>
      <c r="Q2468" s="468"/>
      <c r="R2468" s="468"/>
      <c r="S2468" s="468"/>
      <c r="T2468" s="468"/>
      <c r="U2468" s="468"/>
      <c r="V2468" s="468"/>
      <c r="W2468" s="468"/>
      <c r="X2468" s="468"/>
      <c r="Y2468" s="468"/>
      <c r="Z2468" s="468"/>
      <c r="AA2468" s="468"/>
      <c r="AB2468" s="468"/>
      <c r="AC2468" s="468"/>
      <c r="AD2468" s="468"/>
      <c r="AE2468" s="468"/>
      <c r="AF2468" s="468"/>
      <c r="AG2468" s="468"/>
      <c r="AH2468" s="468"/>
      <c r="AI2468" s="468"/>
    </row>
    <row r="2469">
      <c r="A2469" s="59">
        <v>2317.0</v>
      </c>
      <c r="B2469" s="440">
        <v>46198.0</v>
      </c>
      <c r="C2469" s="26">
        <v>225.0</v>
      </c>
      <c r="D2469" s="507" t="s">
        <v>45</v>
      </c>
      <c r="E2469" s="28" t="s">
        <v>40</v>
      </c>
      <c r="F2469" s="28" t="s">
        <v>3089</v>
      </c>
      <c r="G2469" s="28" t="s">
        <v>3089</v>
      </c>
      <c r="H2469" s="28" t="s">
        <v>75</v>
      </c>
      <c r="I2469" s="486" t="s">
        <v>1888</v>
      </c>
      <c r="J2469" s="512" t="s">
        <v>1544</v>
      </c>
      <c r="K2469" s="564" t="s">
        <v>4002</v>
      </c>
      <c r="L2469" s="28" t="s">
        <v>76</v>
      </c>
      <c r="M2469" s="226"/>
      <c r="N2469" s="33" t="s">
        <v>273</v>
      </c>
      <c r="O2469" s="36" t="s">
        <v>1733</v>
      </c>
      <c r="P2469" s="340"/>
      <c r="Q2469" s="468"/>
      <c r="R2469" s="468"/>
      <c r="S2469" s="468"/>
      <c r="T2469" s="468"/>
      <c r="U2469" s="468"/>
      <c r="V2469" s="468"/>
      <c r="W2469" s="468"/>
      <c r="X2469" s="468"/>
      <c r="Y2469" s="468"/>
      <c r="Z2469" s="468"/>
      <c r="AA2469" s="468"/>
      <c r="AB2469" s="468"/>
      <c r="AC2469" s="468"/>
      <c r="AD2469" s="468"/>
      <c r="AE2469" s="468"/>
      <c r="AF2469" s="468"/>
      <c r="AG2469" s="468"/>
      <c r="AH2469" s="468"/>
      <c r="AI2469" s="468"/>
    </row>
    <row r="2470">
      <c r="A2470" s="23">
        <v>2318.0</v>
      </c>
      <c r="B2470" s="440">
        <v>46198.0</v>
      </c>
      <c r="C2470" s="26">
        <v>225.0</v>
      </c>
      <c r="D2470" s="507" t="s">
        <v>45</v>
      </c>
      <c r="E2470" s="28" t="s">
        <v>40</v>
      </c>
      <c r="F2470" s="28" t="s">
        <v>3089</v>
      </c>
      <c r="G2470" s="28" t="s">
        <v>3089</v>
      </c>
      <c r="H2470" s="28" t="s">
        <v>81</v>
      </c>
      <c r="I2470" s="511" t="s">
        <v>4004</v>
      </c>
      <c r="J2470" s="512" t="s">
        <v>1399</v>
      </c>
      <c r="K2470" s="564" t="s">
        <v>4002</v>
      </c>
      <c r="L2470" s="28" t="s">
        <v>76</v>
      </c>
      <c r="M2470" s="226"/>
      <c r="N2470" s="33" t="s">
        <v>273</v>
      </c>
      <c r="O2470" s="36" t="s">
        <v>1733</v>
      </c>
      <c r="P2470" s="340"/>
      <c r="Q2470" s="468"/>
      <c r="R2470" s="468"/>
      <c r="S2470" s="468"/>
      <c r="T2470" s="468"/>
      <c r="U2470" s="468"/>
      <c r="V2470" s="468"/>
      <c r="W2470" s="468"/>
      <c r="X2470" s="468"/>
      <c r="Y2470" s="468"/>
      <c r="Z2470" s="468"/>
      <c r="AA2470" s="468"/>
      <c r="AB2470" s="468"/>
      <c r="AC2470" s="468"/>
      <c r="AD2470" s="468"/>
      <c r="AE2470" s="468"/>
      <c r="AF2470" s="468"/>
      <c r="AG2470" s="468"/>
      <c r="AH2470" s="468"/>
      <c r="AI2470" s="468"/>
    </row>
    <row r="2471">
      <c r="A2471" s="23">
        <v>2319.0</v>
      </c>
      <c r="B2471" s="440">
        <v>46198.0</v>
      </c>
      <c r="C2471" s="26">
        <v>225.0</v>
      </c>
      <c r="D2471" s="507" t="s">
        <v>45</v>
      </c>
      <c r="E2471" s="28" t="s">
        <v>40</v>
      </c>
      <c r="F2471" s="28" t="s">
        <v>3089</v>
      </c>
      <c r="G2471" s="28" t="s">
        <v>3089</v>
      </c>
      <c r="H2471" s="28" t="s">
        <v>81</v>
      </c>
      <c r="I2471" s="511" t="s">
        <v>4005</v>
      </c>
      <c r="J2471" s="512" t="s">
        <v>1893</v>
      </c>
      <c r="K2471" s="564" t="s">
        <v>4002</v>
      </c>
      <c r="L2471" s="28" t="s">
        <v>76</v>
      </c>
      <c r="M2471" s="226"/>
      <c r="N2471" s="33" t="s">
        <v>273</v>
      </c>
      <c r="O2471" s="36" t="s">
        <v>1733</v>
      </c>
      <c r="P2471" s="340"/>
      <c r="Q2471" s="468"/>
      <c r="R2471" s="468"/>
      <c r="S2471" s="468"/>
      <c r="T2471" s="468"/>
      <c r="U2471" s="468"/>
      <c r="V2471" s="468"/>
      <c r="W2471" s="468"/>
      <c r="X2471" s="468"/>
      <c r="Y2471" s="468"/>
      <c r="Z2471" s="468"/>
      <c r="AA2471" s="468"/>
      <c r="AB2471" s="468"/>
      <c r="AC2471" s="468"/>
      <c r="AD2471" s="468"/>
      <c r="AE2471" s="468"/>
      <c r="AF2471" s="468"/>
      <c r="AG2471" s="468"/>
      <c r="AH2471" s="468"/>
      <c r="AI2471" s="468"/>
    </row>
    <row r="2472">
      <c r="A2472" s="59">
        <v>2320.0</v>
      </c>
      <c r="B2472" s="440">
        <v>46198.0</v>
      </c>
      <c r="C2472" s="26">
        <v>225.0</v>
      </c>
      <c r="D2472" s="507" t="s">
        <v>45</v>
      </c>
      <c r="E2472" s="28" t="s">
        <v>40</v>
      </c>
      <c r="F2472" s="28" t="s">
        <v>3089</v>
      </c>
      <c r="G2472" s="28" t="s">
        <v>3089</v>
      </c>
      <c r="H2472" s="28" t="s">
        <v>81</v>
      </c>
      <c r="I2472" s="511" t="s">
        <v>4006</v>
      </c>
      <c r="J2472" s="590"/>
      <c r="K2472" s="564" t="s">
        <v>4002</v>
      </c>
      <c r="L2472" s="28" t="s">
        <v>50</v>
      </c>
      <c r="M2472" s="226"/>
      <c r="N2472" s="33" t="s">
        <v>273</v>
      </c>
      <c r="O2472" s="36" t="s">
        <v>1733</v>
      </c>
      <c r="P2472" s="340"/>
      <c r="Q2472" s="468"/>
      <c r="R2472" s="468"/>
      <c r="S2472" s="468"/>
      <c r="T2472" s="468"/>
      <c r="U2472" s="468"/>
      <c r="V2472" s="468"/>
      <c r="W2472" s="468"/>
      <c r="X2472" s="468"/>
      <c r="Y2472" s="468"/>
      <c r="Z2472" s="468"/>
      <c r="AA2472" s="468"/>
      <c r="AB2472" s="468"/>
      <c r="AC2472" s="468"/>
      <c r="AD2472" s="468"/>
      <c r="AE2472" s="468"/>
      <c r="AF2472" s="468"/>
      <c r="AG2472" s="468"/>
      <c r="AH2472" s="468"/>
      <c r="AI2472" s="468"/>
    </row>
    <row r="2473">
      <c r="A2473" s="23">
        <v>2321.0</v>
      </c>
      <c r="B2473" s="440">
        <v>46198.0</v>
      </c>
      <c r="C2473" s="26">
        <v>225.0</v>
      </c>
      <c r="D2473" s="507" t="s">
        <v>45</v>
      </c>
      <c r="E2473" s="28" t="s">
        <v>40</v>
      </c>
      <c r="F2473" s="28" t="s">
        <v>3089</v>
      </c>
      <c r="G2473" s="28" t="s">
        <v>3089</v>
      </c>
      <c r="H2473" s="28" t="s">
        <v>87</v>
      </c>
      <c r="I2473" s="511" t="s">
        <v>977</v>
      </c>
      <c r="J2473" s="512" t="s">
        <v>3404</v>
      </c>
      <c r="K2473" s="564" t="s">
        <v>4002</v>
      </c>
      <c r="L2473" s="28" t="s">
        <v>50</v>
      </c>
      <c r="M2473" s="226"/>
      <c r="N2473" s="33" t="s">
        <v>273</v>
      </c>
      <c r="O2473" s="36" t="s">
        <v>1733</v>
      </c>
      <c r="P2473" s="340"/>
      <c r="Q2473" s="468"/>
      <c r="R2473" s="468"/>
      <c r="S2473" s="468"/>
      <c r="T2473" s="468"/>
      <c r="U2473" s="468"/>
      <c r="V2473" s="468"/>
      <c r="W2473" s="468"/>
      <c r="X2473" s="468"/>
      <c r="Y2473" s="468"/>
      <c r="Z2473" s="468"/>
      <c r="AA2473" s="468"/>
      <c r="AB2473" s="468"/>
      <c r="AC2473" s="468"/>
      <c r="AD2473" s="468"/>
      <c r="AE2473" s="468"/>
      <c r="AF2473" s="468"/>
      <c r="AG2473" s="468"/>
      <c r="AH2473" s="468"/>
      <c r="AI2473" s="468"/>
    </row>
    <row r="2474">
      <c r="A2474" s="23">
        <v>2427.0</v>
      </c>
      <c r="B2474" s="440">
        <v>46199.0</v>
      </c>
      <c r="C2474" s="26">
        <v>226.0</v>
      </c>
      <c r="D2474" s="507" t="s">
        <v>45</v>
      </c>
      <c r="E2474" s="28" t="s">
        <v>40</v>
      </c>
      <c r="F2474" s="28" t="s">
        <v>3089</v>
      </c>
      <c r="G2474" s="28" t="s">
        <v>3089</v>
      </c>
      <c r="H2474" s="28" t="s">
        <v>87</v>
      </c>
      <c r="I2474" s="485" t="s">
        <v>4007</v>
      </c>
      <c r="J2474" s="401" t="s">
        <v>3109</v>
      </c>
      <c r="K2474" s="508">
        <v>46218.0</v>
      </c>
      <c r="L2474" s="28" t="s">
        <v>50</v>
      </c>
      <c r="M2474" s="226"/>
      <c r="N2474" s="33" t="s">
        <v>287</v>
      </c>
      <c r="O2474" s="36" t="s">
        <v>1733</v>
      </c>
      <c r="P2474" s="558"/>
      <c r="Q2474" s="468"/>
      <c r="R2474" s="468"/>
      <c r="S2474" s="468"/>
      <c r="T2474" s="468"/>
      <c r="U2474" s="468"/>
      <c r="V2474" s="468"/>
      <c r="W2474" s="468"/>
      <c r="X2474" s="468"/>
      <c r="Y2474" s="468"/>
      <c r="Z2474" s="468"/>
      <c r="AA2474" s="468"/>
      <c r="AB2474" s="468"/>
      <c r="AC2474" s="468"/>
      <c r="AD2474" s="468"/>
      <c r="AE2474" s="468"/>
      <c r="AF2474" s="468"/>
      <c r="AG2474" s="468"/>
      <c r="AH2474" s="468"/>
      <c r="AI2474" s="468"/>
    </row>
    <row r="2475">
      <c r="A2475" s="59">
        <v>2428.0</v>
      </c>
      <c r="B2475" s="440">
        <v>46199.0</v>
      </c>
      <c r="C2475" s="26">
        <v>226.0</v>
      </c>
      <c r="D2475" s="507" t="s">
        <v>45</v>
      </c>
      <c r="E2475" s="28" t="s">
        <v>40</v>
      </c>
      <c r="F2475" s="28" t="s">
        <v>3089</v>
      </c>
      <c r="G2475" s="28" t="s">
        <v>3089</v>
      </c>
      <c r="H2475" s="28" t="s">
        <v>207</v>
      </c>
      <c r="I2475" s="485" t="s">
        <v>4008</v>
      </c>
      <c r="J2475" s="401" t="s">
        <v>3344</v>
      </c>
      <c r="K2475" s="508">
        <v>46199.0</v>
      </c>
      <c r="L2475" s="28" t="s">
        <v>50</v>
      </c>
      <c r="M2475" s="226"/>
      <c r="N2475" s="33" t="s">
        <v>287</v>
      </c>
      <c r="O2475" s="36" t="s">
        <v>1733</v>
      </c>
      <c r="P2475" s="558"/>
      <c r="Q2475" s="468"/>
      <c r="R2475" s="468"/>
      <c r="S2475" s="468"/>
      <c r="T2475" s="468"/>
      <c r="U2475" s="468"/>
      <c r="V2475" s="468"/>
      <c r="W2475" s="468"/>
      <c r="X2475" s="468"/>
      <c r="Y2475" s="468"/>
      <c r="Z2475" s="468"/>
      <c r="AA2475" s="468"/>
      <c r="AB2475" s="468"/>
      <c r="AC2475" s="468"/>
      <c r="AD2475" s="468"/>
      <c r="AE2475" s="468"/>
      <c r="AF2475" s="468"/>
      <c r="AG2475" s="468"/>
      <c r="AH2475" s="468"/>
      <c r="AI2475" s="468"/>
    </row>
    <row r="2476">
      <c r="A2476" s="23">
        <v>2429.0</v>
      </c>
      <c r="B2476" s="440">
        <v>46199.0</v>
      </c>
      <c r="C2476" s="26">
        <v>226.0</v>
      </c>
      <c r="D2476" s="507" t="s">
        <v>45</v>
      </c>
      <c r="E2476" s="28" t="s">
        <v>40</v>
      </c>
      <c r="F2476" s="28" t="s">
        <v>3089</v>
      </c>
      <c r="G2476" s="28" t="s">
        <v>3089</v>
      </c>
      <c r="H2476" s="28" t="s">
        <v>87</v>
      </c>
      <c r="I2476" s="485" t="s">
        <v>4009</v>
      </c>
      <c r="J2476" s="492" t="s">
        <v>4010</v>
      </c>
      <c r="K2476" s="508">
        <v>46218.0</v>
      </c>
      <c r="L2476" s="28" t="s">
        <v>50</v>
      </c>
      <c r="M2476" s="226"/>
      <c r="N2476" s="33" t="s">
        <v>287</v>
      </c>
      <c r="O2476" s="36" t="s">
        <v>1733</v>
      </c>
      <c r="P2476" s="558"/>
      <c r="Q2476" s="468"/>
      <c r="R2476" s="468"/>
      <c r="S2476" s="468"/>
      <c r="T2476" s="468"/>
      <c r="U2476" s="468"/>
      <c r="V2476" s="468"/>
      <c r="W2476" s="468"/>
      <c r="X2476" s="468"/>
      <c r="Y2476" s="468"/>
      <c r="Z2476" s="468"/>
      <c r="AA2476" s="468"/>
      <c r="AB2476" s="468"/>
      <c r="AC2476" s="468"/>
      <c r="AD2476" s="468"/>
      <c r="AE2476" s="468"/>
      <c r="AF2476" s="468"/>
      <c r="AG2476" s="468"/>
      <c r="AH2476" s="468"/>
      <c r="AI2476" s="468"/>
    </row>
    <row r="2477">
      <c r="A2477" s="23">
        <v>2430.0</v>
      </c>
      <c r="B2477" s="440">
        <v>46199.0</v>
      </c>
      <c r="C2477" s="26">
        <v>226.0</v>
      </c>
      <c r="D2477" s="507" t="s">
        <v>45</v>
      </c>
      <c r="E2477" s="28" t="s">
        <v>40</v>
      </c>
      <c r="F2477" s="28" t="s">
        <v>3089</v>
      </c>
      <c r="G2477" s="28" t="s">
        <v>3089</v>
      </c>
      <c r="H2477" s="28" t="s">
        <v>98</v>
      </c>
      <c r="I2477" s="485" t="s">
        <v>4011</v>
      </c>
      <c r="J2477" s="492" t="s">
        <v>4012</v>
      </c>
      <c r="K2477" s="508">
        <v>46218.0</v>
      </c>
      <c r="L2477" s="28" t="s">
        <v>50</v>
      </c>
      <c r="M2477" s="226"/>
      <c r="N2477" s="33" t="s">
        <v>287</v>
      </c>
      <c r="O2477" s="36" t="s">
        <v>1733</v>
      </c>
      <c r="P2477" s="558"/>
      <c r="Q2477" s="468"/>
      <c r="R2477" s="468"/>
      <c r="S2477" s="468"/>
      <c r="T2477" s="468"/>
      <c r="U2477" s="468"/>
      <c r="V2477" s="468"/>
      <c r="W2477" s="468"/>
      <c r="X2477" s="468"/>
      <c r="Y2477" s="468"/>
      <c r="Z2477" s="468"/>
      <c r="AA2477" s="468"/>
      <c r="AB2477" s="468"/>
      <c r="AC2477" s="468"/>
      <c r="AD2477" s="468"/>
      <c r="AE2477" s="468"/>
      <c r="AF2477" s="468"/>
      <c r="AG2477" s="468"/>
      <c r="AH2477" s="468"/>
      <c r="AI2477" s="468"/>
    </row>
    <row r="2478">
      <c r="A2478" s="23">
        <v>2484.0</v>
      </c>
      <c r="B2478" s="440">
        <v>46203.0</v>
      </c>
      <c r="C2478" s="26">
        <v>227.0</v>
      </c>
      <c r="D2478" s="507" t="s">
        <v>45</v>
      </c>
      <c r="E2478" s="28" t="s">
        <v>94</v>
      </c>
      <c r="F2478" s="28" t="s">
        <v>95</v>
      </c>
      <c r="G2478" s="28" t="s">
        <v>96</v>
      </c>
      <c r="H2478" s="28" t="s">
        <v>43</v>
      </c>
      <c r="I2478" s="448" t="s">
        <v>4013</v>
      </c>
      <c r="J2478" s="170" t="s">
        <v>4014</v>
      </c>
      <c r="K2478" s="453" t="s">
        <v>4015</v>
      </c>
      <c r="L2478" s="28" t="s">
        <v>50</v>
      </c>
      <c r="M2478" s="448" t="s">
        <v>4016</v>
      </c>
      <c r="N2478" s="33" t="s">
        <v>271</v>
      </c>
      <c r="O2478" s="506" t="s">
        <v>1302</v>
      </c>
      <c r="P2478" s="340"/>
      <c r="Q2478" s="468"/>
      <c r="R2478" s="468"/>
      <c r="S2478" s="468"/>
      <c r="T2478" s="468"/>
      <c r="U2478" s="468"/>
      <c r="V2478" s="468"/>
      <c r="W2478" s="468"/>
      <c r="X2478" s="468"/>
      <c r="Y2478" s="468"/>
      <c r="Z2478" s="468"/>
      <c r="AA2478" s="468"/>
      <c r="AB2478" s="468"/>
      <c r="AC2478" s="468"/>
      <c r="AD2478" s="468"/>
      <c r="AE2478" s="468"/>
      <c r="AF2478" s="468"/>
      <c r="AG2478" s="468"/>
      <c r="AH2478" s="468"/>
      <c r="AI2478" s="468"/>
    </row>
    <row r="2479">
      <c r="A2479" s="59">
        <v>2485.0</v>
      </c>
      <c r="B2479" s="440">
        <v>46203.0</v>
      </c>
      <c r="C2479" s="26">
        <v>227.0</v>
      </c>
      <c r="D2479" s="507" t="s">
        <v>45</v>
      </c>
      <c r="E2479" s="28" t="s">
        <v>94</v>
      </c>
      <c r="F2479" s="28" t="s">
        <v>95</v>
      </c>
      <c r="G2479" s="28" t="s">
        <v>96</v>
      </c>
      <c r="H2479" s="28" t="s">
        <v>207</v>
      </c>
      <c r="I2479" s="448" t="s">
        <v>4017</v>
      </c>
      <c r="J2479" s="170" t="s">
        <v>4018</v>
      </c>
      <c r="K2479" s="453" t="s">
        <v>4015</v>
      </c>
      <c r="L2479" s="28" t="s">
        <v>50</v>
      </c>
      <c r="M2479" s="448" t="s">
        <v>4016</v>
      </c>
      <c r="N2479" s="33" t="s">
        <v>271</v>
      </c>
      <c r="O2479" s="506" t="s">
        <v>1302</v>
      </c>
      <c r="P2479" s="340"/>
      <c r="Q2479" s="468"/>
      <c r="R2479" s="468"/>
      <c r="S2479" s="468"/>
      <c r="T2479" s="468"/>
      <c r="U2479" s="468"/>
      <c r="V2479" s="468"/>
      <c r="W2479" s="468"/>
      <c r="X2479" s="468"/>
      <c r="Y2479" s="468"/>
      <c r="Z2479" s="468"/>
      <c r="AA2479" s="468"/>
      <c r="AB2479" s="468"/>
      <c r="AC2479" s="468"/>
      <c r="AD2479" s="468"/>
      <c r="AE2479" s="468"/>
      <c r="AF2479" s="468"/>
      <c r="AG2479" s="468"/>
      <c r="AH2479" s="468"/>
      <c r="AI2479" s="468"/>
    </row>
    <row r="2480">
      <c r="A2480" s="23">
        <v>2486.0</v>
      </c>
      <c r="B2480" s="440">
        <v>46203.0</v>
      </c>
      <c r="C2480" s="26">
        <v>227.0</v>
      </c>
      <c r="D2480" s="507" t="s">
        <v>45</v>
      </c>
      <c r="E2480" s="28" t="s">
        <v>94</v>
      </c>
      <c r="F2480" s="28" t="s">
        <v>95</v>
      </c>
      <c r="G2480" s="28" t="s">
        <v>96</v>
      </c>
      <c r="H2480" s="28" t="s">
        <v>207</v>
      </c>
      <c r="I2480" s="430" t="s">
        <v>4019</v>
      </c>
      <c r="J2480" s="245" t="s">
        <v>2276</v>
      </c>
      <c r="K2480" s="453" t="s">
        <v>4015</v>
      </c>
      <c r="L2480" s="28" t="s">
        <v>50</v>
      </c>
      <c r="M2480" s="448" t="s">
        <v>4016</v>
      </c>
      <c r="N2480" s="33" t="s">
        <v>271</v>
      </c>
      <c r="O2480" s="506" t="s">
        <v>1302</v>
      </c>
      <c r="P2480" s="340"/>
      <c r="Q2480" s="468"/>
      <c r="R2480" s="468"/>
      <c r="S2480" s="468"/>
      <c r="T2480" s="468"/>
      <c r="U2480" s="468"/>
      <c r="V2480" s="468"/>
      <c r="W2480" s="468"/>
      <c r="X2480" s="468"/>
      <c r="Y2480" s="468"/>
      <c r="Z2480" s="468"/>
      <c r="AA2480" s="468"/>
      <c r="AB2480" s="468"/>
      <c r="AC2480" s="468"/>
      <c r="AD2480" s="468"/>
      <c r="AE2480" s="468"/>
      <c r="AF2480" s="468"/>
      <c r="AG2480" s="468"/>
      <c r="AH2480" s="468"/>
      <c r="AI2480" s="468"/>
    </row>
    <row r="2481">
      <c r="A2481" s="23">
        <v>2487.0</v>
      </c>
      <c r="B2481" s="440">
        <v>46203.0</v>
      </c>
      <c r="C2481" s="26">
        <v>227.0</v>
      </c>
      <c r="D2481" s="507" t="s">
        <v>45</v>
      </c>
      <c r="E2481" s="28" t="s">
        <v>94</v>
      </c>
      <c r="F2481" s="28" t="s">
        <v>95</v>
      </c>
      <c r="G2481" s="28" t="s">
        <v>96</v>
      </c>
      <c r="H2481" s="28" t="s">
        <v>207</v>
      </c>
      <c r="I2481" s="448" t="s">
        <v>4020</v>
      </c>
      <c r="J2481" s="170" t="s">
        <v>2076</v>
      </c>
      <c r="K2481" s="453" t="s">
        <v>4021</v>
      </c>
      <c r="L2481" s="28" t="s">
        <v>50</v>
      </c>
      <c r="M2481" s="226"/>
      <c r="N2481" s="33" t="s">
        <v>271</v>
      </c>
      <c r="O2481" s="506" t="s">
        <v>1302</v>
      </c>
      <c r="P2481" s="340"/>
      <c r="Q2481" s="468"/>
      <c r="R2481" s="468"/>
      <c r="S2481" s="468"/>
      <c r="T2481" s="468"/>
      <c r="U2481" s="468"/>
      <c r="V2481" s="468"/>
      <c r="W2481" s="468"/>
      <c r="X2481" s="468"/>
      <c r="Y2481" s="468"/>
      <c r="Z2481" s="468"/>
      <c r="AA2481" s="468"/>
      <c r="AB2481" s="468"/>
      <c r="AC2481" s="468"/>
      <c r="AD2481" s="468"/>
      <c r="AE2481" s="468"/>
      <c r="AF2481" s="468"/>
      <c r="AG2481" s="468"/>
      <c r="AH2481" s="468"/>
      <c r="AI2481" s="468"/>
    </row>
    <row r="2482">
      <c r="A2482" s="59">
        <v>2488.0</v>
      </c>
      <c r="B2482" s="440">
        <v>46203.0</v>
      </c>
      <c r="C2482" s="26">
        <v>227.0</v>
      </c>
      <c r="D2482" s="507" t="s">
        <v>45</v>
      </c>
      <c r="E2482" s="28" t="s">
        <v>94</v>
      </c>
      <c r="F2482" s="28" t="s">
        <v>95</v>
      </c>
      <c r="G2482" s="28" t="s">
        <v>96</v>
      </c>
      <c r="H2482" s="28" t="s">
        <v>233</v>
      </c>
      <c r="I2482" s="448" t="s">
        <v>4022</v>
      </c>
      <c r="J2482" s="170" t="s">
        <v>4023</v>
      </c>
      <c r="K2482" s="453" t="s">
        <v>4021</v>
      </c>
      <c r="L2482" s="28" t="s">
        <v>50</v>
      </c>
      <c r="M2482" s="226"/>
      <c r="N2482" s="33" t="s">
        <v>271</v>
      </c>
      <c r="O2482" s="506" t="s">
        <v>1302</v>
      </c>
      <c r="P2482" s="340"/>
      <c r="Q2482" s="468"/>
      <c r="R2482" s="468"/>
      <c r="S2482" s="468"/>
      <c r="T2482" s="468"/>
      <c r="U2482" s="468"/>
      <c r="V2482" s="468"/>
      <c r="W2482" s="468"/>
      <c r="X2482" s="468"/>
      <c r="Y2482" s="468"/>
      <c r="Z2482" s="468"/>
      <c r="AA2482" s="468"/>
      <c r="AB2482" s="468"/>
      <c r="AC2482" s="468"/>
      <c r="AD2482" s="468"/>
      <c r="AE2482" s="468"/>
      <c r="AF2482" s="468"/>
      <c r="AG2482" s="468"/>
      <c r="AH2482" s="468"/>
      <c r="AI2482" s="468"/>
    </row>
    <row r="2483">
      <c r="A2483" s="23">
        <v>2489.0</v>
      </c>
      <c r="B2483" s="440">
        <v>46203.0</v>
      </c>
      <c r="C2483" s="26">
        <v>227.0</v>
      </c>
      <c r="D2483" s="507" t="s">
        <v>45</v>
      </c>
      <c r="E2483" s="28" t="s">
        <v>94</v>
      </c>
      <c r="F2483" s="28" t="s">
        <v>95</v>
      </c>
      <c r="G2483" s="28" t="s">
        <v>96</v>
      </c>
      <c r="H2483" s="28" t="s">
        <v>43</v>
      </c>
      <c r="I2483" s="448" t="s">
        <v>4024</v>
      </c>
      <c r="J2483" s="170" t="s">
        <v>4025</v>
      </c>
      <c r="K2483" s="453" t="s">
        <v>4021</v>
      </c>
      <c r="L2483" s="28" t="s">
        <v>50</v>
      </c>
      <c r="M2483" s="226"/>
      <c r="N2483" s="33" t="s">
        <v>271</v>
      </c>
      <c r="O2483" s="506" t="s">
        <v>1302</v>
      </c>
      <c r="P2483" s="340"/>
      <c r="Q2483" s="468"/>
      <c r="R2483" s="468"/>
      <c r="S2483" s="468"/>
      <c r="T2483" s="468"/>
      <c r="U2483" s="468"/>
      <c r="V2483" s="468"/>
      <c r="W2483" s="468"/>
      <c r="X2483" s="468"/>
      <c r="Y2483" s="468"/>
      <c r="Z2483" s="468"/>
      <c r="AA2483" s="468"/>
      <c r="AB2483" s="468"/>
      <c r="AC2483" s="468"/>
      <c r="AD2483" s="468"/>
      <c r="AE2483" s="468"/>
      <c r="AF2483" s="468"/>
      <c r="AG2483" s="468"/>
      <c r="AH2483" s="468"/>
      <c r="AI2483" s="468"/>
    </row>
    <row r="2484">
      <c r="A2484" s="23">
        <v>2490.0</v>
      </c>
      <c r="B2484" s="440">
        <v>46203.0</v>
      </c>
      <c r="C2484" s="26">
        <v>227.0</v>
      </c>
      <c r="D2484" s="507" t="s">
        <v>45</v>
      </c>
      <c r="E2484" s="28" t="s">
        <v>94</v>
      </c>
      <c r="F2484" s="28" t="s">
        <v>95</v>
      </c>
      <c r="G2484" s="28" t="s">
        <v>96</v>
      </c>
      <c r="H2484" s="28" t="s">
        <v>233</v>
      </c>
      <c r="I2484" s="448" t="s">
        <v>4026</v>
      </c>
      <c r="J2484" s="170" t="s">
        <v>2208</v>
      </c>
      <c r="K2484" s="453" t="s">
        <v>4021</v>
      </c>
      <c r="L2484" s="28" t="s">
        <v>50</v>
      </c>
      <c r="M2484" s="226"/>
      <c r="N2484" s="33" t="s">
        <v>271</v>
      </c>
      <c r="O2484" s="506" t="s">
        <v>1302</v>
      </c>
      <c r="P2484" s="340"/>
      <c r="Q2484" s="468"/>
      <c r="R2484" s="468"/>
      <c r="S2484" s="468"/>
      <c r="T2484" s="468"/>
      <c r="U2484" s="468"/>
      <c r="V2484" s="468"/>
      <c r="W2484" s="468"/>
      <c r="X2484" s="468"/>
      <c r="Y2484" s="468"/>
      <c r="Z2484" s="468"/>
      <c r="AA2484" s="468"/>
      <c r="AB2484" s="468"/>
      <c r="AC2484" s="468"/>
      <c r="AD2484" s="468"/>
      <c r="AE2484" s="468"/>
      <c r="AF2484" s="468"/>
      <c r="AG2484" s="468"/>
      <c r="AH2484" s="468"/>
      <c r="AI2484" s="468"/>
    </row>
    <row r="2485">
      <c r="A2485" s="59">
        <v>2491.0</v>
      </c>
      <c r="B2485" s="440">
        <v>46203.0</v>
      </c>
      <c r="C2485" s="26">
        <v>227.0</v>
      </c>
      <c r="D2485" s="507" t="s">
        <v>45</v>
      </c>
      <c r="E2485" s="28" t="s">
        <v>94</v>
      </c>
      <c r="F2485" s="28" t="s">
        <v>95</v>
      </c>
      <c r="G2485" s="28" t="s">
        <v>96</v>
      </c>
      <c r="H2485" s="28" t="s">
        <v>233</v>
      </c>
      <c r="I2485" s="448" t="s">
        <v>4027</v>
      </c>
      <c r="J2485" s="170" t="s">
        <v>1916</v>
      </c>
      <c r="K2485" s="453" t="s">
        <v>4021</v>
      </c>
      <c r="L2485" s="28" t="s">
        <v>50</v>
      </c>
      <c r="M2485" s="226"/>
      <c r="N2485" s="33" t="s">
        <v>271</v>
      </c>
      <c r="O2485" s="506" t="s">
        <v>1302</v>
      </c>
      <c r="P2485" s="340"/>
      <c r="Q2485" s="468"/>
      <c r="R2485" s="468"/>
      <c r="S2485" s="468"/>
      <c r="T2485" s="468"/>
      <c r="U2485" s="468"/>
      <c r="V2485" s="468"/>
      <c r="W2485" s="468"/>
      <c r="X2485" s="468"/>
      <c r="Y2485" s="468"/>
      <c r="Z2485" s="468"/>
      <c r="AA2485" s="468"/>
      <c r="AB2485" s="468"/>
      <c r="AC2485" s="468"/>
      <c r="AD2485" s="468"/>
      <c r="AE2485" s="468"/>
      <c r="AF2485" s="468"/>
      <c r="AG2485" s="468"/>
      <c r="AH2485" s="468"/>
      <c r="AI2485" s="468"/>
    </row>
    <row r="2486">
      <c r="A2486" s="23">
        <v>2492.0</v>
      </c>
      <c r="B2486" s="440">
        <v>46203.0</v>
      </c>
      <c r="C2486" s="26">
        <v>227.0</v>
      </c>
      <c r="D2486" s="507" t="s">
        <v>45</v>
      </c>
      <c r="E2486" s="28" t="s">
        <v>94</v>
      </c>
      <c r="F2486" s="28" t="s">
        <v>95</v>
      </c>
      <c r="G2486" s="28" t="s">
        <v>96</v>
      </c>
      <c r="H2486" s="28" t="s">
        <v>233</v>
      </c>
      <c r="I2486" s="448" t="s">
        <v>4028</v>
      </c>
      <c r="J2486" s="170" t="s">
        <v>4029</v>
      </c>
      <c r="K2486" s="453" t="s">
        <v>4021</v>
      </c>
      <c r="L2486" s="28" t="s">
        <v>50</v>
      </c>
      <c r="M2486" s="226"/>
      <c r="N2486" s="33" t="s">
        <v>271</v>
      </c>
      <c r="O2486" s="506" t="s">
        <v>1302</v>
      </c>
      <c r="P2486" s="340"/>
      <c r="Q2486" s="468"/>
      <c r="R2486" s="468"/>
      <c r="S2486" s="468"/>
      <c r="T2486" s="468"/>
      <c r="U2486" s="468"/>
      <c r="V2486" s="468"/>
      <c r="W2486" s="468"/>
      <c r="X2486" s="468"/>
      <c r="Y2486" s="468"/>
      <c r="Z2486" s="468"/>
      <c r="AA2486" s="468"/>
      <c r="AB2486" s="468"/>
      <c r="AC2486" s="468"/>
      <c r="AD2486" s="468"/>
      <c r="AE2486" s="468"/>
      <c r="AF2486" s="468"/>
      <c r="AG2486" s="468"/>
      <c r="AH2486" s="468"/>
      <c r="AI2486" s="468"/>
    </row>
    <row r="2487">
      <c r="A2487" s="23">
        <v>2493.0</v>
      </c>
      <c r="B2487" s="440">
        <v>46203.0</v>
      </c>
      <c r="C2487" s="26">
        <v>227.0</v>
      </c>
      <c r="D2487" s="507" t="s">
        <v>45</v>
      </c>
      <c r="E2487" s="28" t="s">
        <v>94</v>
      </c>
      <c r="F2487" s="28" t="s">
        <v>95</v>
      </c>
      <c r="G2487" s="28" t="s">
        <v>96</v>
      </c>
      <c r="H2487" s="28" t="s">
        <v>194</v>
      </c>
      <c r="I2487" s="448" t="s">
        <v>4030</v>
      </c>
      <c r="J2487" s="170" t="s">
        <v>4031</v>
      </c>
      <c r="K2487" s="453" t="s">
        <v>4015</v>
      </c>
      <c r="L2487" s="28" t="s">
        <v>50</v>
      </c>
      <c r="M2487" s="226"/>
      <c r="N2487" s="33" t="s">
        <v>271</v>
      </c>
      <c r="O2487" s="506" t="s">
        <v>1302</v>
      </c>
      <c r="P2487" s="340"/>
      <c r="Q2487" s="468"/>
      <c r="R2487" s="468"/>
      <c r="S2487" s="468"/>
      <c r="T2487" s="468"/>
      <c r="U2487" s="468"/>
      <c r="V2487" s="468"/>
      <c r="W2487" s="468"/>
      <c r="X2487" s="468"/>
      <c r="Y2487" s="468"/>
      <c r="Z2487" s="468"/>
      <c r="AA2487" s="468"/>
      <c r="AB2487" s="468"/>
      <c r="AC2487" s="468"/>
      <c r="AD2487" s="468"/>
      <c r="AE2487" s="468"/>
      <c r="AF2487" s="468"/>
      <c r="AG2487" s="468"/>
      <c r="AH2487" s="468"/>
      <c r="AI2487" s="468"/>
    </row>
    <row r="2488">
      <c r="A2488" s="59">
        <v>2494.0</v>
      </c>
      <c r="B2488" s="440">
        <v>46203.0</v>
      </c>
      <c r="C2488" s="26">
        <v>227.0</v>
      </c>
      <c r="D2488" s="507" t="s">
        <v>45</v>
      </c>
      <c r="E2488" s="28" t="s">
        <v>94</v>
      </c>
      <c r="F2488" s="28" t="s">
        <v>95</v>
      </c>
      <c r="G2488" s="28" t="s">
        <v>96</v>
      </c>
      <c r="H2488" s="28" t="s">
        <v>98</v>
      </c>
      <c r="I2488" s="448" t="s">
        <v>2223</v>
      </c>
      <c r="J2488" s="170" t="s">
        <v>3012</v>
      </c>
      <c r="K2488" s="591" t="s">
        <v>4015</v>
      </c>
      <c r="L2488" s="28" t="s">
        <v>76</v>
      </c>
      <c r="M2488" s="448" t="s">
        <v>4032</v>
      </c>
      <c r="N2488" s="33" t="s">
        <v>271</v>
      </c>
      <c r="O2488" s="506" t="s">
        <v>1302</v>
      </c>
      <c r="P2488" s="340"/>
      <c r="Q2488" s="468"/>
      <c r="R2488" s="468"/>
      <c r="S2488" s="468"/>
      <c r="T2488" s="468"/>
      <c r="U2488" s="468"/>
      <c r="V2488" s="468"/>
      <c r="W2488" s="468"/>
      <c r="X2488" s="468"/>
      <c r="Y2488" s="468"/>
      <c r="Z2488" s="468"/>
      <c r="AA2488" s="468"/>
      <c r="AB2488" s="468"/>
      <c r="AC2488" s="468"/>
      <c r="AD2488" s="468"/>
      <c r="AE2488" s="468"/>
      <c r="AF2488" s="468"/>
      <c r="AG2488" s="468"/>
      <c r="AH2488" s="468"/>
      <c r="AI2488" s="468"/>
    </row>
    <row r="2489">
      <c r="A2489" s="23">
        <v>2495.0</v>
      </c>
      <c r="B2489" s="440">
        <v>46203.0</v>
      </c>
      <c r="C2489" s="26">
        <v>227.0</v>
      </c>
      <c r="D2489" s="507" t="s">
        <v>45</v>
      </c>
      <c r="E2489" s="28" t="s">
        <v>94</v>
      </c>
      <c r="F2489" s="28" t="s">
        <v>95</v>
      </c>
      <c r="G2489" s="28" t="s">
        <v>96</v>
      </c>
      <c r="H2489" s="28" t="s">
        <v>233</v>
      </c>
      <c r="I2489" s="448" t="s">
        <v>4033</v>
      </c>
      <c r="J2489" s="170" t="s">
        <v>4034</v>
      </c>
      <c r="K2489" s="453" t="s">
        <v>4015</v>
      </c>
      <c r="L2489" s="28" t="s">
        <v>50</v>
      </c>
      <c r="M2489" s="448" t="s">
        <v>4035</v>
      </c>
      <c r="N2489" s="33" t="s">
        <v>271</v>
      </c>
      <c r="O2489" s="506" t="s">
        <v>1302</v>
      </c>
      <c r="P2489" s="340"/>
      <c r="Q2489" s="468"/>
      <c r="R2489" s="468"/>
      <c r="S2489" s="468"/>
      <c r="T2489" s="468"/>
      <c r="U2489" s="468"/>
      <c r="V2489" s="468"/>
      <c r="W2489" s="468"/>
      <c r="X2489" s="468"/>
      <c r="Y2489" s="468"/>
      <c r="Z2489" s="468"/>
      <c r="AA2489" s="468"/>
      <c r="AB2489" s="468"/>
      <c r="AC2489" s="468"/>
      <c r="AD2489" s="468"/>
      <c r="AE2489" s="468"/>
      <c r="AF2489" s="468"/>
      <c r="AG2489" s="468"/>
      <c r="AH2489" s="468"/>
      <c r="AI2489" s="468"/>
    </row>
    <row r="2490">
      <c r="A2490" s="23">
        <v>2496.0</v>
      </c>
      <c r="B2490" s="440">
        <v>46203.0</v>
      </c>
      <c r="C2490" s="26">
        <v>227.0</v>
      </c>
      <c r="D2490" s="507" t="s">
        <v>45</v>
      </c>
      <c r="E2490" s="28" t="s">
        <v>94</v>
      </c>
      <c r="F2490" s="28" t="s">
        <v>95</v>
      </c>
      <c r="G2490" s="28" t="s">
        <v>96</v>
      </c>
      <c r="H2490" s="28" t="s">
        <v>98</v>
      </c>
      <c r="I2490" s="448" t="s">
        <v>4036</v>
      </c>
      <c r="J2490" s="170" t="s">
        <v>4037</v>
      </c>
      <c r="K2490" s="591" t="s">
        <v>4021</v>
      </c>
      <c r="L2490" s="28" t="s">
        <v>50</v>
      </c>
      <c r="M2490" s="226"/>
      <c r="N2490" s="33" t="s">
        <v>271</v>
      </c>
      <c r="O2490" s="506" t="s">
        <v>1302</v>
      </c>
      <c r="P2490" s="340"/>
      <c r="Q2490" s="468"/>
      <c r="R2490" s="468"/>
      <c r="S2490" s="468"/>
      <c r="T2490" s="468"/>
      <c r="U2490" s="468"/>
      <c r="V2490" s="468"/>
      <c r="W2490" s="468"/>
      <c r="X2490" s="468"/>
      <c r="Y2490" s="468"/>
      <c r="Z2490" s="468"/>
      <c r="AA2490" s="468"/>
      <c r="AB2490" s="468"/>
      <c r="AC2490" s="468"/>
      <c r="AD2490" s="468"/>
      <c r="AE2490" s="468"/>
      <c r="AF2490" s="468"/>
      <c r="AG2490" s="468"/>
      <c r="AH2490" s="468"/>
      <c r="AI2490" s="468"/>
    </row>
    <row r="2491">
      <c r="A2491" s="59">
        <v>2497.0</v>
      </c>
      <c r="B2491" s="440">
        <v>46203.0</v>
      </c>
      <c r="C2491" s="26">
        <v>227.0</v>
      </c>
      <c r="D2491" s="507" t="s">
        <v>45</v>
      </c>
      <c r="E2491" s="28" t="s">
        <v>94</v>
      </c>
      <c r="F2491" s="28" t="s">
        <v>95</v>
      </c>
      <c r="G2491" s="28" t="s">
        <v>96</v>
      </c>
      <c r="H2491" s="28" t="s">
        <v>194</v>
      </c>
      <c r="I2491" s="448" t="s">
        <v>4038</v>
      </c>
      <c r="J2491" s="170" t="s">
        <v>4039</v>
      </c>
      <c r="K2491" s="453" t="s">
        <v>4021</v>
      </c>
      <c r="L2491" s="28" t="s">
        <v>50</v>
      </c>
      <c r="M2491" s="264" t="s">
        <v>4040</v>
      </c>
      <c r="N2491" s="33" t="s">
        <v>271</v>
      </c>
      <c r="O2491" s="506" t="s">
        <v>1302</v>
      </c>
      <c r="P2491" s="340"/>
      <c r="Q2491" s="468"/>
      <c r="R2491" s="468"/>
      <c r="S2491" s="468"/>
      <c r="T2491" s="468"/>
      <c r="U2491" s="468"/>
      <c r="V2491" s="468"/>
      <c r="W2491" s="468"/>
      <c r="X2491" s="468"/>
      <c r="Y2491" s="468"/>
      <c r="Z2491" s="468"/>
      <c r="AA2491" s="468"/>
      <c r="AB2491" s="468"/>
      <c r="AC2491" s="468"/>
      <c r="AD2491" s="468"/>
      <c r="AE2491" s="468"/>
      <c r="AF2491" s="468"/>
      <c r="AG2491" s="468"/>
      <c r="AH2491" s="468"/>
      <c r="AI2491" s="468"/>
    </row>
    <row r="2492">
      <c r="A2492" s="23">
        <v>2498.0</v>
      </c>
      <c r="B2492" s="440">
        <v>46203.0</v>
      </c>
      <c r="C2492" s="26">
        <v>227.0</v>
      </c>
      <c r="D2492" s="507" t="s">
        <v>45</v>
      </c>
      <c r="E2492" s="28" t="s">
        <v>94</v>
      </c>
      <c r="F2492" s="28" t="s">
        <v>95</v>
      </c>
      <c r="G2492" s="28" t="s">
        <v>96</v>
      </c>
      <c r="H2492" s="28" t="s">
        <v>194</v>
      </c>
      <c r="I2492" s="448" t="s">
        <v>4041</v>
      </c>
      <c r="J2492" s="170" t="s">
        <v>4042</v>
      </c>
      <c r="K2492" s="453" t="s">
        <v>4021</v>
      </c>
      <c r="L2492" s="28" t="s">
        <v>50</v>
      </c>
      <c r="M2492" s="264" t="s">
        <v>4040</v>
      </c>
      <c r="N2492" s="33" t="s">
        <v>271</v>
      </c>
      <c r="O2492" s="506" t="s">
        <v>1302</v>
      </c>
      <c r="P2492" s="340"/>
      <c r="Q2492" s="468"/>
      <c r="R2492" s="468"/>
      <c r="S2492" s="468"/>
      <c r="T2492" s="468"/>
      <c r="U2492" s="468"/>
      <c r="V2492" s="468"/>
      <c r="W2492" s="468"/>
      <c r="X2492" s="468"/>
      <c r="Y2492" s="468"/>
      <c r="Z2492" s="468"/>
      <c r="AA2492" s="468"/>
      <c r="AB2492" s="468"/>
      <c r="AC2492" s="468"/>
      <c r="AD2492" s="468"/>
      <c r="AE2492" s="468"/>
      <c r="AF2492" s="468"/>
      <c r="AG2492" s="468"/>
      <c r="AH2492" s="468"/>
      <c r="AI2492" s="468"/>
    </row>
    <row r="2493">
      <c r="A2493" s="23">
        <v>2499.0</v>
      </c>
      <c r="B2493" s="440">
        <v>46203.0</v>
      </c>
      <c r="C2493" s="26">
        <v>227.0</v>
      </c>
      <c r="D2493" s="507" t="s">
        <v>45</v>
      </c>
      <c r="E2493" s="28" t="s">
        <v>94</v>
      </c>
      <c r="F2493" s="28" t="s">
        <v>95</v>
      </c>
      <c r="G2493" s="28" t="s">
        <v>96</v>
      </c>
      <c r="H2493" s="28" t="s">
        <v>98</v>
      </c>
      <c r="I2493" s="448" t="s">
        <v>4043</v>
      </c>
      <c r="J2493" s="170" t="s">
        <v>2309</v>
      </c>
      <c r="K2493" s="453" t="s">
        <v>4015</v>
      </c>
      <c r="L2493" s="28" t="s">
        <v>76</v>
      </c>
      <c r="M2493" s="448" t="s">
        <v>4016</v>
      </c>
      <c r="N2493" s="33" t="s">
        <v>271</v>
      </c>
      <c r="O2493" s="506" t="s">
        <v>1302</v>
      </c>
      <c r="P2493" s="340"/>
      <c r="Q2493" s="468"/>
      <c r="R2493" s="468"/>
      <c r="S2493" s="468"/>
      <c r="T2493" s="468"/>
      <c r="U2493" s="468"/>
      <c r="V2493" s="468"/>
      <c r="W2493" s="468"/>
      <c r="X2493" s="468"/>
      <c r="Y2493" s="468"/>
      <c r="Z2493" s="468"/>
      <c r="AA2493" s="468"/>
      <c r="AB2493" s="468"/>
      <c r="AC2493" s="468"/>
      <c r="AD2493" s="468"/>
      <c r="AE2493" s="468"/>
      <c r="AF2493" s="468"/>
      <c r="AG2493" s="468"/>
      <c r="AH2493" s="468"/>
      <c r="AI2493" s="468"/>
    </row>
    <row r="2494">
      <c r="A2494" s="59">
        <v>2500.0</v>
      </c>
      <c r="B2494" s="440">
        <v>46203.0</v>
      </c>
      <c r="C2494" s="26">
        <v>227.0</v>
      </c>
      <c r="D2494" s="507" t="s">
        <v>45</v>
      </c>
      <c r="E2494" s="28" t="s">
        <v>94</v>
      </c>
      <c r="F2494" s="28" t="s">
        <v>95</v>
      </c>
      <c r="G2494" s="28" t="s">
        <v>96</v>
      </c>
      <c r="H2494" s="28" t="s">
        <v>98</v>
      </c>
      <c r="I2494" s="448" t="s">
        <v>4044</v>
      </c>
      <c r="J2494" s="170" t="s">
        <v>4045</v>
      </c>
      <c r="K2494" s="453" t="s">
        <v>4015</v>
      </c>
      <c r="L2494" s="28" t="s">
        <v>50</v>
      </c>
      <c r="M2494" s="226"/>
      <c r="N2494" s="33" t="s">
        <v>271</v>
      </c>
      <c r="O2494" s="506" t="s">
        <v>1302</v>
      </c>
      <c r="P2494" s="340"/>
      <c r="Q2494" s="468"/>
      <c r="R2494" s="468"/>
      <c r="S2494" s="468"/>
      <c r="T2494" s="468"/>
      <c r="U2494" s="468"/>
      <c r="V2494" s="468"/>
      <c r="W2494" s="468"/>
      <c r="X2494" s="468"/>
      <c r="Y2494" s="468"/>
      <c r="Z2494" s="468"/>
      <c r="AA2494" s="468"/>
      <c r="AB2494" s="468"/>
      <c r="AC2494" s="468"/>
      <c r="AD2494" s="468"/>
      <c r="AE2494" s="468"/>
      <c r="AF2494" s="468"/>
      <c r="AG2494" s="468"/>
      <c r="AH2494" s="468"/>
      <c r="AI2494" s="468"/>
    </row>
    <row r="2495">
      <c r="A2495" s="23">
        <v>2501.0</v>
      </c>
      <c r="B2495" s="440">
        <v>46203.0</v>
      </c>
      <c r="C2495" s="26">
        <v>227.0</v>
      </c>
      <c r="D2495" s="507" t="s">
        <v>45</v>
      </c>
      <c r="E2495" s="28" t="s">
        <v>94</v>
      </c>
      <c r="F2495" s="28" t="s">
        <v>95</v>
      </c>
      <c r="G2495" s="28" t="s">
        <v>96</v>
      </c>
      <c r="H2495" s="28" t="s">
        <v>75</v>
      </c>
      <c r="I2495" s="448" t="s">
        <v>4046</v>
      </c>
      <c r="J2495" s="170" t="s">
        <v>1602</v>
      </c>
      <c r="K2495" s="453" t="s">
        <v>4015</v>
      </c>
      <c r="L2495" s="28" t="s">
        <v>50</v>
      </c>
      <c r="M2495" s="226"/>
      <c r="N2495" s="33" t="s">
        <v>271</v>
      </c>
      <c r="O2495" s="506" t="s">
        <v>1302</v>
      </c>
      <c r="P2495" s="340"/>
      <c r="Q2495" s="468"/>
      <c r="R2495" s="468"/>
      <c r="S2495" s="468"/>
      <c r="T2495" s="468"/>
      <c r="U2495" s="468"/>
      <c r="V2495" s="468"/>
      <c r="W2495" s="468"/>
      <c r="X2495" s="468"/>
      <c r="Y2495" s="468"/>
      <c r="Z2495" s="468"/>
      <c r="AA2495" s="468"/>
      <c r="AB2495" s="468"/>
      <c r="AC2495" s="468"/>
      <c r="AD2495" s="468"/>
      <c r="AE2495" s="468"/>
      <c r="AF2495" s="468"/>
      <c r="AG2495" s="468"/>
      <c r="AH2495" s="468"/>
      <c r="AI2495" s="468"/>
    </row>
    <row r="2496">
      <c r="A2496" s="23">
        <v>2502.0</v>
      </c>
      <c r="B2496" s="440">
        <v>46203.0</v>
      </c>
      <c r="C2496" s="26">
        <v>227.0</v>
      </c>
      <c r="D2496" s="507" t="s">
        <v>45</v>
      </c>
      <c r="E2496" s="28" t="s">
        <v>94</v>
      </c>
      <c r="F2496" s="28" t="s">
        <v>95</v>
      </c>
      <c r="G2496" s="28" t="s">
        <v>96</v>
      </c>
      <c r="H2496" s="28" t="s">
        <v>87</v>
      </c>
      <c r="I2496" s="448" t="s">
        <v>4047</v>
      </c>
      <c r="J2496" s="170" t="s">
        <v>3017</v>
      </c>
      <c r="K2496" s="453" t="s">
        <v>4015</v>
      </c>
      <c r="L2496" s="28" t="s">
        <v>50</v>
      </c>
      <c r="M2496" s="226"/>
      <c r="N2496" s="33" t="s">
        <v>271</v>
      </c>
      <c r="O2496" s="506" t="s">
        <v>1302</v>
      </c>
      <c r="P2496" s="340"/>
      <c r="Q2496" s="468"/>
      <c r="R2496" s="468"/>
      <c r="S2496" s="468"/>
      <c r="T2496" s="468"/>
      <c r="U2496" s="468"/>
      <c r="V2496" s="468"/>
      <c r="W2496" s="468"/>
      <c r="X2496" s="468"/>
      <c r="Y2496" s="468"/>
      <c r="Z2496" s="468"/>
      <c r="AA2496" s="468"/>
      <c r="AB2496" s="468"/>
      <c r="AC2496" s="468"/>
      <c r="AD2496" s="468"/>
      <c r="AE2496" s="468"/>
      <c r="AF2496" s="468"/>
      <c r="AG2496" s="468"/>
      <c r="AH2496" s="468"/>
      <c r="AI2496" s="468"/>
    </row>
    <row r="2497">
      <c r="A2497" s="59">
        <v>2503.0</v>
      </c>
      <c r="B2497" s="440">
        <v>46203.0</v>
      </c>
      <c r="C2497" s="26">
        <v>227.0</v>
      </c>
      <c r="D2497" s="507" t="s">
        <v>45</v>
      </c>
      <c r="E2497" s="28" t="s">
        <v>94</v>
      </c>
      <c r="F2497" s="28" t="s">
        <v>95</v>
      </c>
      <c r="G2497" s="28" t="s">
        <v>96</v>
      </c>
      <c r="H2497" s="28" t="s">
        <v>98</v>
      </c>
      <c r="I2497" s="448" t="s">
        <v>4048</v>
      </c>
      <c r="J2497" s="170" t="s">
        <v>2309</v>
      </c>
      <c r="K2497" s="453" t="s">
        <v>4015</v>
      </c>
      <c r="L2497" s="28" t="s">
        <v>50</v>
      </c>
      <c r="M2497" s="226"/>
      <c r="N2497" s="33" t="s">
        <v>271</v>
      </c>
      <c r="O2497" s="506" t="s">
        <v>1302</v>
      </c>
      <c r="P2497" s="340"/>
      <c r="Q2497" s="468"/>
      <c r="R2497" s="468"/>
      <c r="S2497" s="468"/>
      <c r="T2497" s="468"/>
      <c r="U2497" s="468"/>
      <c r="V2497" s="468"/>
      <c r="W2497" s="468"/>
      <c r="X2497" s="468"/>
      <c r="Y2497" s="468"/>
      <c r="Z2497" s="468"/>
      <c r="AA2497" s="468"/>
      <c r="AB2497" s="468"/>
      <c r="AC2497" s="468"/>
      <c r="AD2497" s="468"/>
      <c r="AE2497" s="468"/>
      <c r="AF2497" s="468"/>
      <c r="AG2497" s="468"/>
      <c r="AH2497" s="468"/>
      <c r="AI2497" s="468"/>
    </row>
    <row r="2498">
      <c r="A2498" s="23">
        <v>2504.0</v>
      </c>
      <c r="B2498" s="440">
        <v>46203.0</v>
      </c>
      <c r="C2498" s="26">
        <v>227.0</v>
      </c>
      <c r="D2498" s="507" t="s">
        <v>45</v>
      </c>
      <c r="E2498" s="28" t="s">
        <v>94</v>
      </c>
      <c r="F2498" s="28" t="s">
        <v>95</v>
      </c>
      <c r="G2498" s="28" t="s">
        <v>96</v>
      </c>
      <c r="H2498" s="28" t="s">
        <v>98</v>
      </c>
      <c r="I2498" s="448" t="s">
        <v>4049</v>
      </c>
      <c r="J2498" s="170" t="s">
        <v>2309</v>
      </c>
      <c r="K2498" s="453" t="s">
        <v>4015</v>
      </c>
      <c r="L2498" s="28" t="s">
        <v>76</v>
      </c>
      <c r="M2498" s="226"/>
      <c r="N2498" s="33" t="s">
        <v>271</v>
      </c>
      <c r="O2498" s="506" t="s">
        <v>1302</v>
      </c>
      <c r="P2498" s="340"/>
      <c r="Q2498" s="468"/>
      <c r="R2498" s="468"/>
      <c r="S2498" s="468"/>
      <c r="T2498" s="468"/>
      <c r="U2498" s="468"/>
      <c r="V2498" s="468"/>
      <c r="W2498" s="468"/>
      <c r="X2498" s="468"/>
      <c r="Y2498" s="468"/>
      <c r="Z2498" s="468"/>
      <c r="AA2498" s="468"/>
      <c r="AB2498" s="468"/>
      <c r="AC2498" s="468"/>
      <c r="AD2498" s="468"/>
      <c r="AE2498" s="468"/>
      <c r="AF2498" s="468"/>
      <c r="AG2498" s="468"/>
      <c r="AH2498" s="468"/>
      <c r="AI2498" s="468"/>
    </row>
    <row r="2499">
      <c r="A2499" s="23">
        <v>2505.0</v>
      </c>
      <c r="B2499" s="440">
        <v>46203.0</v>
      </c>
      <c r="C2499" s="26">
        <v>227.0</v>
      </c>
      <c r="D2499" s="507" t="s">
        <v>45</v>
      </c>
      <c r="E2499" s="28" t="s">
        <v>94</v>
      </c>
      <c r="F2499" s="28" t="s">
        <v>95</v>
      </c>
      <c r="G2499" s="28" t="s">
        <v>96</v>
      </c>
      <c r="H2499" s="28" t="s">
        <v>75</v>
      </c>
      <c r="I2499" s="448" t="s">
        <v>4050</v>
      </c>
      <c r="J2499" s="170" t="s">
        <v>1602</v>
      </c>
      <c r="K2499" s="453" t="s">
        <v>4015</v>
      </c>
      <c r="L2499" s="28" t="s">
        <v>50</v>
      </c>
      <c r="M2499" s="226"/>
      <c r="N2499" s="33" t="s">
        <v>271</v>
      </c>
      <c r="O2499" s="506" t="s">
        <v>1302</v>
      </c>
      <c r="P2499" s="340"/>
      <c r="Q2499" s="468"/>
      <c r="R2499" s="468"/>
      <c r="S2499" s="468"/>
      <c r="T2499" s="468"/>
      <c r="U2499" s="468"/>
      <c r="V2499" s="468"/>
      <c r="W2499" s="468"/>
      <c r="X2499" s="468"/>
      <c r="Y2499" s="468"/>
      <c r="Z2499" s="468"/>
      <c r="AA2499" s="468"/>
      <c r="AB2499" s="468"/>
      <c r="AC2499" s="468"/>
      <c r="AD2499" s="468"/>
      <c r="AE2499" s="468"/>
      <c r="AF2499" s="468"/>
      <c r="AG2499" s="468"/>
      <c r="AH2499" s="468"/>
      <c r="AI2499" s="468"/>
    </row>
    <row r="2500">
      <c r="A2500" s="59">
        <v>2506.0</v>
      </c>
      <c r="B2500" s="440">
        <v>46203.0</v>
      </c>
      <c r="C2500" s="26">
        <v>227.0</v>
      </c>
      <c r="D2500" s="507" t="s">
        <v>45</v>
      </c>
      <c r="E2500" s="28" t="s">
        <v>94</v>
      </c>
      <c r="F2500" s="28" t="s">
        <v>95</v>
      </c>
      <c r="G2500" s="28" t="s">
        <v>96</v>
      </c>
      <c r="H2500" s="28" t="s">
        <v>87</v>
      </c>
      <c r="I2500" s="448" t="s">
        <v>4051</v>
      </c>
      <c r="J2500" s="170" t="s">
        <v>1707</v>
      </c>
      <c r="K2500" s="453" t="s">
        <v>4015</v>
      </c>
      <c r="L2500" s="28" t="s">
        <v>50</v>
      </c>
      <c r="M2500" s="226"/>
      <c r="N2500" s="33" t="s">
        <v>271</v>
      </c>
      <c r="O2500" s="506" t="s">
        <v>1302</v>
      </c>
      <c r="P2500" s="340"/>
      <c r="Q2500" s="468"/>
      <c r="R2500" s="468"/>
      <c r="S2500" s="468"/>
      <c r="T2500" s="468"/>
      <c r="U2500" s="468"/>
      <c r="V2500" s="468"/>
      <c r="W2500" s="468"/>
      <c r="X2500" s="468"/>
      <c r="Y2500" s="468"/>
      <c r="Z2500" s="468"/>
      <c r="AA2500" s="468"/>
      <c r="AB2500" s="468"/>
      <c r="AC2500" s="468"/>
      <c r="AD2500" s="468"/>
      <c r="AE2500" s="468"/>
      <c r="AF2500" s="468"/>
      <c r="AG2500" s="468"/>
      <c r="AH2500" s="468"/>
      <c r="AI2500" s="468"/>
    </row>
    <row r="2501">
      <c r="A2501" s="23">
        <v>2507.0</v>
      </c>
      <c r="B2501" s="440">
        <v>46203.0</v>
      </c>
      <c r="C2501" s="26">
        <v>227.0</v>
      </c>
      <c r="D2501" s="507" t="s">
        <v>45</v>
      </c>
      <c r="E2501" s="28" t="s">
        <v>94</v>
      </c>
      <c r="F2501" s="28" t="s">
        <v>95</v>
      </c>
      <c r="G2501" s="28" t="s">
        <v>96</v>
      </c>
      <c r="H2501" s="28" t="s">
        <v>87</v>
      </c>
      <c r="I2501" s="448" t="s">
        <v>4052</v>
      </c>
      <c r="J2501" s="170" t="s">
        <v>4053</v>
      </c>
      <c r="K2501" s="453" t="s">
        <v>4015</v>
      </c>
      <c r="L2501" s="28" t="s">
        <v>50</v>
      </c>
      <c r="M2501" s="226"/>
      <c r="N2501" s="33" t="s">
        <v>271</v>
      </c>
      <c r="O2501" s="506" t="s">
        <v>1302</v>
      </c>
      <c r="P2501" s="340"/>
      <c r="Q2501" s="468"/>
      <c r="R2501" s="468"/>
      <c r="S2501" s="468"/>
      <c r="T2501" s="468"/>
      <c r="U2501" s="468"/>
      <c r="V2501" s="468"/>
      <c r="W2501" s="468"/>
      <c r="X2501" s="468"/>
      <c r="Y2501" s="468"/>
      <c r="Z2501" s="468"/>
      <c r="AA2501" s="468"/>
      <c r="AB2501" s="468"/>
      <c r="AC2501" s="468"/>
      <c r="AD2501" s="468"/>
      <c r="AE2501" s="468"/>
      <c r="AF2501" s="468"/>
      <c r="AG2501" s="468"/>
      <c r="AH2501" s="468"/>
      <c r="AI2501" s="468"/>
    </row>
    <row r="2502">
      <c r="A2502" s="23">
        <v>2508.0</v>
      </c>
      <c r="B2502" s="440">
        <v>46203.0</v>
      </c>
      <c r="C2502" s="26">
        <v>227.0</v>
      </c>
      <c r="D2502" s="507" t="s">
        <v>45</v>
      </c>
      <c r="E2502" s="28" t="s">
        <v>94</v>
      </c>
      <c r="F2502" s="28" t="s">
        <v>95</v>
      </c>
      <c r="G2502" s="28" t="s">
        <v>96</v>
      </c>
      <c r="H2502" s="28" t="s">
        <v>87</v>
      </c>
      <c r="I2502" s="448" t="s">
        <v>4054</v>
      </c>
      <c r="J2502" s="170" t="s">
        <v>4055</v>
      </c>
      <c r="K2502" s="453" t="s">
        <v>4015</v>
      </c>
      <c r="L2502" s="28" t="s">
        <v>50</v>
      </c>
      <c r="M2502" s="226"/>
      <c r="N2502" s="33" t="s">
        <v>271</v>
      </c>
      <c r="O2502" s="506" t="s">
        <v>1302</v>
      </c>
      <c r="P2502" s="340"/>
      <c r="Q2502" s="468"/>
      <c r="R2502" s="468"/>
      <c r="S2502" s="468"/>
      <c r="T2502" s="468"/>
      <c r="U2502" s="468"/>
      <c r="V2502" s="468"/>
      <c r="W2502" s="468"/>
      <c r="X2502" s="468"/>
      <c r="Y2502" s="468"/>
      <c r="Z2502" s="468"/>
      <c r="AA2502" s="468"/>
      <c r="AB2502" s="468"/>
      <c r="AC2502" s="468"/>
      <c r="AD2502" s="468"/>
      <c r="AE2502" s="468"/>
      <c r="AF2502" s="468"/>
      <c r="AG2502" s="468"/>
      <c r="AH2502" s="468"/>
      <c r="AI2502" s="468"/>
    </row>
    <row r="2503">
      <c r="A2503" s="59">
        <v>2509.0</v>
      </c>
      <c r="B2503" s="440">
        <v>46203.0</v>
      </c>
      <c r="C2503" s="26">
        <v>227.0</v>
      </c>
      <c r="D2503" s="507" t="s">
        <v>45</v>
      </c>
      <c r="E2503" s="28" t="s">
        <v>94</v>
      </c>
      <c r="F2503" s="28" t="s">
        <v>95</v>
      </c>
      <c r="G2503" s="28" t="s">
        <v>96</v>
      </c>
      <c r="H2503" s="28" t="s">
        <v>43</v>
      </c>
      <c r="I2503" s="448" t="s">
        <v>4056</v>
      </c>
      <c r="J2503" s="170" t="s">
        <v>4057</v>
      </c>
      <c r="K2503" s="453" t="s">
        <v>4015</v>
      </c>
      <c r="L2503" s="28" t="s">
        <v>50</v>
      </c>
      <c r="M2503" s="226"/>
      <c r="N2503" s="33" t="s">
        <v>271</v>
      </c>
      <c r="O2503" s="506" t="s">
        <v>1302</v>
      </c>
      <c r="P2503" s="340"/>
      <c r="Q2503" s="468"/>
      <c r="R2503" s="468"/>
      <c r="S2503" s="468"/>
      <c r="T2503" s="468"/>
      <c r="U2503" s="468"/>
      <c r="V2503" s="468"/>
      <c r="W2503" s="468"/>
      <c r="X2503" s="468"/>
      <c r="Y2503" s="468"/>
      <c r="Z2503" s="468"/>
      <c r="AA2503" s="468"/>
      <c r="AB2503" s="468"/>
      <c r="AC2503" s="468"/>
      <c r="AD2503" s="468"/>
      <c r="AE2503" s="468"/>
      <c r="AF2503" s="468"/>
      <c r="AG2503" s="468"/>
      <c r="AH2503" s="468"/>
      <c r="AI2503" s="468"/>
    </row>
    <row r="2504">
      <c r="A2504" s="23">
        <v>2510.0</v>
      </c>
      <c r="B2504" s="440">
        <v>46203.0</v>
      </c>
      <c r="C2504" s="26">
        <v>227.0</v>
      </c>
      <c r="D2504" s="507" t="s">
        <v>45</v>
      </c>
      <c r="E2504" s="28" t="s">
        <v>94</v>
      </c>
      <c r="F2504" s="28" t="s">
        <v>95</v>
      </c>
      <c r="G2504" s="28" t="s">
        <v>96</v>
      </c>
      <c r="H2504" s="28" t="s">
        <v>81</v>
      </c>
      <c r="I2504" s="448" t="s">
        <v>4058</v>
      </c>
      <c r="J2504" s="170" t="s">
        <v>4059</v>
      </c>
      <c r="K2504" s="453" t="s">
        <v>4015</v>
      </c>
      <c r="L2504" s="28" t="s">
        <v>50</v>
      </c>
      <c r="M2504" s="226"/>
      <c r="N2504" s="33" t="s">
        <v>271</v>
      </c>
      <c r="O2504" s="506" t="s">
        <v>1302</v>
      </c>
      <c r="P2504" s="340"/>
      <c r="Q2504" s="468"/>
      <c r="R2504" s="468"/>
      <c r="S2504" s="468"/>
      <c r="T2504" s="468"/>
      <c r="U2504" s="468"/>
      <c r="V2504" s="468"/>
      <c r="W2504" s="468"/>
      <c r="X2504" s="468"/>
      <c r="Y2504" s="468"/>
      <c r="Z2504" s="468"/>
      <c r="AA2504" s="468"/>
      <c r="AB2504" s="468"/>
      <c r="AC2504" s="468"/>
      <c r="AD2504" s="468"/>
      <c r="AE2504" s="468"/>
      <c r="AF2504" s="468"/>
      <c r="AG2504" s="468"/>
      <c r="AH2504" s="468"/>
      <c r="AI2504" s="468"/>
    </row>
    <row r="2505">
      <c r="A2505" s="23">
        <v>2511.0</v>
      </c>
      <c r="B2505" s="440">
        <v>46203.0</v>
      </c>
      <c r="C2505" s="26">
        <v>227.0</v>
      </c>
      <c r="D2505" s="507" t="s">
        <v>45</v>
      </c>
      <c r="E2505" s="28" t="s">
        <v>94</v>
      </c>
      <c r="F2505" s="28" t="s">
        <v>95</v>
      </c>
      <c r="G2505" s="28" t="s">
        <v>96</v>
      </c>
      <c r="H2505" s="28" t="s">
        <v>81</v>
      </c>
      <c r="I2505" s="448" t="s">
        <v>4060</v>
      </c>
      <c r="J2505" s="170" t="s">
        <v>3060</v>
      </c>
      <c r="K2505" s="453" t="s">
        <v>4015</v>
      </c>
      <c r="L2505" s="28" t="s">
        <v>76</v>
      </c>
      <c r="M2505" s="226"/>
      <c r="N2505" s="33" t="s">
        <v>271</v>
      </c>
      <c r="O2505" s="506" t="s">
        <v>1302</v>
      </c>
      <c r="P2505" s="340"/>
      <c r="Q2505" s="468"/>
      <c r="R2505" s="468"/>
      <c r="S2505" s="468"/>
      <c r="T2505" s="468"/>
      <c r="U2505" s="468"/>
      <c r="V2505" s="468"/>
      <c r="W2505" s="468"/>
      <c r="X2505" s="468"/>
      <c r="Y2505" s="468"/>
      <c r="Z2505" s="468"/>
      <c r="AA2505" s="468"/>
      <c r="AB2505" s="468"/>
      <c r="AC2505" s="468"/>
      <c r="AD2505" s="468"/>
      <c r="AE2505" s="468"/>
      <c r="AF2505" s="468"/>
      <c r="AG2505" s="468"/>
      <c r="AH2505" s="468"/>
      <c r="AI2505" s="468"/>
    </row>
    <row r="2506">
      <c r="A2506" s="59">
        <v>2512.0</v>
      </c>
      <c r="B2506" s="440">
        <v>46203.0</v>
      </c>
      <c r="C2506" s="26">
        <v>227.0</v>
      </c>
      <c r="D2506" s="507" t="s">
        <v>45</v>
      </c>
      <c r="E2506" s="28" t="s">
        <v>94</v>
      </c>
      <c r="F2506" s="28" t="s">
        <v>95</v>
      </c>
      <c r="G2506" s="28" t="s">
        <v>96</v>
      </c>
      <c r="H2506" s="28" t="s">
        <v>75</v>
      </c>
      <c r="I2506" s="448" t="s">
        <v>4061</v>
      </c>
      <c r="J2506" s="170" t="s">
        <v>2211</v>
      </c>
      <c r="K2506" s="453" t="s">
        <v>4015</v>
      </c>
      <c r="L2506" s="28" t="s">
        <v>50</v>
      </c>
      <c r="M2506" s="226"/>
      <c r="N2506" s="33" t="s">
        <v>271</v>
      </c>
      <c r="O2506" s="506" t="s">
        <v>1302</v>
      </c>
      <c r="P2506" s="340"/>
      <c r="Q2506" s="468"/>
      <c r="R2506" s="468"/>
      <c r="S2506" s="468"/>
      <c r="T2506" s="468"/>
      <c r="U2506" s="468"/>
      <c r="V2506" s="468"/>
      <c r="W2506" s="468"/>
      <c r="X2506" s="468"/>
      <c r="Y2506" s="468"/>
      <c r="Z2506" s="468"/>
      <c r="AA2506" s="468"/>
      <c r="AB2506" s="468"/>
      <c r="AC2506" s="468"/>
      <c r="AD2506" s="468"/>
      <c r="AE2506" s="468"/>
      <c r="AF2506" s="468"/>
      <c r="AG2506" s="468"/>
      <c r="AH2506" s="468"/>
      <c r="AI2506" s="468"/>
    </row>
    <row r="2507">
      <c r="A2507" s="23">
        <v>2513.0</v>
      </c>
      <c r="B2507" s="440">
        <v>46203.0</v>
      </c>
      <c r="C2507" s="26">
        <v>227.0</v>
      </c>
      <c r="D2507" s="507" t="s">
        <v>45</v>
      </c>
      <c r="E2507" s="28" t="s">
        <v>94</v>
      </c>
      <c r="F2507" s="28" t="s">
        <v>95</v>
      </c>
      <c r="G2507" s="28" t="s">
        <v>96</v>
      </c>
      <c r="H2507" s="28" t="s">
        <v>75</v>
      </c>
      <c r="I2507" s="448" t="s">
        <v>4062</v>
      </c>
      <c r="J2507" s="170" t="s">
        <v>2276</v>
      </c>
      <c r="K2507" s="453" t="s">
        <v>4015</v>
      </c>
      <c r="L2507" s="28" t="s">
        <v>50</v>
      </c>
      <c r="M2507" s="226"/>
      <c r="N2507" s="33" t="s">
        <v>271</v>
      </c>
      <c r="O2507" s="506" t="s">
        <v>1302</v>
      </c>
      <c r="P2507" s="340"/>
      <c r="Q2507" s="468"/>
      <c r="R2507" s="468"/>
      <c r="S2507" s="468"/>
      <c r="T2507" s="468"/>
      <c r="U2507" s="468"/>
      <c r="V2507" s="468"/>
      <c r="W2507" s="468"/>
      <c r="X2507" s="468"/>
      <c r="Y2507" s="468"/>
      <c r="Z2507" s="468"/>
      <c r="AA2507" s="468"/>
      <c r="AB2507" s="468"/>
      <c r="AC2507" s="468"/>
      <c r="AD2507" s="468"/>
      <c r="AE2507" s="468"/>
      <c r="AF2507" s="468"/>
      <c r="AG2507" s="468"/>
      <c r="AH2507" s="468"/>
      <c r="AI2507" s="468"/>
    </row>
    <row r="2508">
      <c r="A2508" s="23">
        <v>2514.0</v>
      </c>
      <c r="B2508" s="440">
        <v>46203.0</v>
      </c>
      <c r="C2508" s="26">
        <v>227.0</v>
      </c>
      <c r="D2508" s="507" t="s">
        <v>45</v>
      </c>
      <c r="E2508" s="28" t="s">
        <v>94</v>
      </c>
      <c r="F2508" s="28" t="s">
        <v>95</v>
      </c>
      <c r="G2508" s="28" t="s">
        <v>96</v>
      </c>
      <c r="H2508" s="28" t="s">
        <v>98</v>
      </c>
      <c r="I2508" s="448" t="s">
        <v>4063</v>
      </c>
      <c r="J2508" s="170" t="s">
        <v>4064</v>
      </c>
      <c r="K2508" s="453" t="s">
        <v>4021</v>
      </c>
      <c r="L2508" s="28" t="s">
        <v>50</v>
      </c>
      <c r="M2508" s="226"/>
      <c r="N2508" s="33" t="s">
        <v>271</v>
      </c>
      <c r="O2508" s="506" t="s">
        <v>1302</v>
      </c>
      <c r="P2508" s="340"/>
      <c r="Q2508" s="468"/>
      <c r="R2508" s="468"/>
      <c r="S2508" s="468"/>
      <c r="T2508" s="468"/>
      <c r="U2508" s="468"/>
      <c r="V2508" s="468"/>
      <c r="W2508" s="468"/>
      <c r="X2508" s="468"/>
      <c r="Y2508" s="468"/>
      <c r="Z2508" s="468"/>
      <c r="AA2508" s="468"/>
      <c r="AB2508" s="468"/>
      <c r="AC2508" s="468"/>
      <c r="AD2508" s="468"/>
      <c r="AE2508" s="468"/>
      <c r="AF2508" s="468"/>
      <c r="AG2508" s="468"/>
      <c r="AH2508" s="468"/>
      <c r="AI2508" s="468"/>
    </row>
    <row r="2509">
      <c r="A2509" s="59">
        <v>2515.0</v>
      </c>
      <c r="B2509" s="440">
        <v>46203.0</v>
      </c>
      <c r="C2509" s="26">
        <v>227.0</v>
      </c>
      <c r="D2509" s="507" t="s">
        <v>45</v>
      </c>
      <c r="E2509" s="28" t="s">
        <v>94</v>
      </c>
      <c r="F2509" s="28" t="s">
        <v>95</v>
      </c>
      <c r="G2509" s="28" t="s">
        <v>96</v>
      </c>
      <c r="H2509" s="28" t="s">
        <v>87</v>
      </c>
      <c r="I2509" s="448" t="s">
        <v>4065</v>
      </c>
      <c r="J2509" s="170" t="s">
        <v>4066</v>
      </c>
      <c r="K2509" s="453" t="s">
        <v>4021</v>
      </c>
      <c r="L2509" s="28" t="s">
        <v>50</v>
      </c>
      <c r="M2509" s="226"/>
      <c r="N2509" s="33" t="s">
        <v>271</v>
      </c>
      <c r="O2509" s="506" t="s">
        <v>1302</v>
      </c>
      <c r="P2509" s="340"/>
      <c r="Q2509" s="468"/>
      <c r="R2509" s="468"/>
      <c r="S2509" s="468"/>
      <c r="T2509" s="468"/>
      <c r="U2509" s="468"/>
      <c r="V2509" s="468"/>
      <c r="W2509" s="468"/>
      <c r="X2509" s="468"/>
      <c r="Y2509" s="468"/>
      <c r="Z2509" s="468"/>
      <c r="AA2509" s="468"/>
      <c r="AB2509" s="468"/>
      <c r="AC2509" s="468"/>
      <c r="AD2509" s="468"/>
      <c r="AE2509" s="468"/>
      <c r="AF2509" s="468"/>
      <c r="AG2509" s="468"/>
      <c r="AH2509" s="468"/>
      <c r="AI2509" s="468"/>
    </row>
    <row r="2510">
      <c r="A2510" s="23">
        <v>2516.0</v>
      </c>
      <c r="B2510" s="440">
        <v>46203.0</v>
      </c>
      <c r="C2510" s="26">
        <v>227.0</v>
      </c>
      <c r="D2510" s="507" t="s">
        <v>45</v>
      </c>
      <c r="E2510" s="28" t="s">
        <v>94</v>
      </c>
      <c r="F2510" s="28" t="s">
        <v>95</v>
      </c>
      <c r="G2510" s="28" t="s">
        <v>96</v>
      </c>
      <c r="H2510" s="28" t="s">
        <v>43</v>
      </c>
      <c r="I2510" s="448" t="s">
        <v>4067</v>
      </c>
      <c r="J2510" s="170" t="s">
        <v>4068</v>
      </c>
      <c r="K2510" s="453" t="s">
        <v>4021</v>
      </c>
      <c r="L2510" s="28" t="s">
        <v>50</v>
      </c>
      <c r="M2510" s="226"/>
      <c r="N2510" s="33" t="s">
        <v>271</v>
      </c>
      <c r="O2510" s="506" t="s">
        <v>1302</v>
      </c>
      <c r="P2510" s="340"/>
      <c r="Q2510" s="468"/>
      <c r="R2510" s="468"/>
      <c r="S2510" s="468"/>
      <c r="T2510" s="468"/>
      <c r="U2510" s="468"/>
      <c r="V2510" s="468"/>
      <c r="W2510" s="468"/>
      <c r="X2510" s="468"/>
      <c r="Y2510" s="468"/>
      <c r="Z2510" s="468"/>
      <c r="AA2510" s="468"/>
      <c r="AB2510" s="468"/>
      <c r="AC2510" s="468"/>
      <c r="AD2510" s="468"/>
      <c r="AE2510" s="468"/>
      <c r="AF2510" s="468"/>
      <c r="AG2510" s="468"/>
      <c r="AH2510" s="468"/>
      <c r="AI2510" s="468"/>
    </row>
    <row r="2511">
      <c r="A2511" s="23">
        <v>2517.0</v>
      </c>
      <c r="B2511" s="440">
        <v>46203.0</v>
      </c>
      <c r="C2511" s="26">
        <v>227.0</v>
      </c>
      <c r="D2511" s="507" t="s">
        <v>45</v>
      </c>
      <c r="E2511" s="28" t="s">
        <v>94</v>
      </c>
      <c r="F2511" s="28" t="s">
        <v>95</v>
      </c>
      <c r="G2511" s="28" t="s">
        <v>96</v>
      </c>
      <c r="H2511" s="28" t="s">
        <v>81</v>
      </c>
      <c r="I2511" s="448" t="s">
        <v>4069</v>
      </c>
      <c r="J2511" s="170" t="s">
        <v>4070</v>
      </c>
      <c r="K2511" s="453" t="s">
        <v>4015</v>
      </c>
      <c r="L2511" s="28" t="s">
        <v>50</v>
      </c>
      <c r="M2511" s="226"/>
      <c r="N2511" s="33" t="s">
        <v>271</v>
      </c>
      <c r="O2511" s="506" t="s">
        <v>1302</v>
      </c>
      <c r="P2511" s="340"/>
      <c r="Q2511" s="468"/>
      <c r="R2511" s="468"/>
      <c r="S2511" s="468"/>
      <c r="T2511" s="468"/>
      <c r="U2511" s="468"/>
      <c r="V2511" s="468"/>
      <c r="W2511" s="468"/>
      <c r="X2511" s="468"/>
      <c r="Y2511" s="468"/>
      <c r="Z2511" s="468"/>
      <c r="AA2511" s="468"/>
      <c r="AB2511" s="468"/>
      <c r="AC2511" s="468"/>
      <c r="AD2511" s="468"/>
      <c r="AE2511" s="468"/>
      <c r="AF2511" s="468"/>
      <c r="AG2511" s="468"/>
      <c r="AH2511" s="468"/>
      <c r="AI2511" s="468"/>
    </row>
    <row r="2512">
      <c r="A2512" s="59">
        <v>2518.0</v>
      </c>
      <c r="B2512" s="440">
        <v>46203.0</v>
      </c>
      <c r="C2512" s="26">
        <v>227.0</v>
      </c>
      <c r="D2512" s="507" t="s">
        <v>45</v>
      </c>
      <c r="E2512" s="28" t="s">
        <v>94</v>
      </c>
      <c r="F2512" s="28" t="s">
        <v>95</v>
      </c>
      <c r="G2512" s="28" t="s">
        <v>96</v>
      </c>
      <c r="H2512" s="28" t="s">
        <v>98</v>
      </c>
      <c r="I2512" s="448" t="s">
        <v>4071</v>
      </c>
      <c r="J2512" s="170" t="s">
        <v>4072</v>
      </c>
      <c r="K2512" s="453" t="s">
        <v>4015</v>
      </c>
      <c r="L2512" s="28" t="s">
        <v>76</v>
      </c>
      <c r="M2512" s="448" t="s">
        <v>4016</v>
      </c>
      <c r="N2512" s="33" t="s">
        <v>271</v>
      </c>
      <c r="O2512" s="506" t="s">
        <v>1302</v>
      </c>
      <c r="P2512" s="340"/>
      <c r="Q2512" s="468"/>
      <c r="R2512" s="468"/>
      <c r="S2512" s="468"/>
      <c r="T2512" s="468"/>
      <c r="U2512" s="468"/>
      <c r="V2512" s="468"/>
      <c r="W2512" s="468"/>
      <c r="X2512" s="468"/>
      <c r="Y2512" s="468"/>
      <c r="Z2512" s="468"/>
      <c r="AA2512" s="468"/>
      <c r="AB2512" s="468"/>
      <c r="AC2512" s="468"/>
      <c r="AD2512" s="468"/>
      <c r="AE2512" s="468"/>
      <c r="AF2512" s="468"/>
      <c r="AG2512" s="468"/>
      <c r="AH2512" s="468"/>
      <c r="AI2512" s="468"/>
    </row>
    <row r="2513">
      <c r="A2513" s="23">
        <v>2519.0</v>
      </c>
      <c r="B2513" s="440">
        <v>46203.0</v>
      </c>
      <c r="C2513" s="26">
        <v>227.0</v>
      </c>
      <c r="D2513" s="507" t="s">
        <v>45</v>
      </c>
      <c r="E2513" s="28" t="s">
        <v>94</v>
      </c>
      <c r="F2513" s="28" t="s">
        <v>95</v>
      </c>
      <c r="G2513" s="28" t="s">
        <v>96</v>
      </c>
      <c r="H2513" s="28" t="s">
        <v>43</v>
      </c>
      <c r="I2513" s="448" t="s">
        <v>4073</v>
      </c>
      <c r="J2513" s="170" t="s">
        <v>4074</v>
      </c>
      <c r="K2513" s="453" t="s">
        <v>4021</v>
      </c>
      <c r="L2513" s="28" t="s">
        <v>50</v>
      </c>
      <c r="M2513" s="226"/>
      <c r="N2513" s="33" t="s">
        <v>271</v>
      </c>
      <c r="O2513" s="506" t="s">
        <v>1302</v>
      </c>
      <c r="P2513" s="340"/>
      <c r="Q2513" s="468"/>
      <c r="R2513" s="468"/>
      <c r="S2513" s="468"/>
      <c r="T2513" s="468"/>
      <c r="U2513" s="468"/>
      <c r="V2513" s="468"/>
      <c r="W2513" s="468"/>
      <c r="X2513" s="468"/>
      <c r="Y2513" s="468"/>
      <c r="Z2513" s="468"/>
      <c r="AA2513" s="468"/>
      <c r="AB2513" s="468"/>
      <c r="AC2513" s="468"/>
      <c r="AD2513" s="468"/>
      <c r="AE2513" s="468"/>
      <c r="AF2513" s="468"/>
      <c r="AG2513" s="468"/>
      <c r="AH2513" s="468"/>
      <c r="AI2513" s="468"/>
    </row>
    <row r="2514">
      <c r="A2514" s="23">
        <v>2520.0</v>
      </c>
      <c r="B2514" s="440">
        <v>46203.0</v>
      </c>
      <c r="C2514" s="26">
        <v>227.0</v>
      </c>
      <c r="D2514" s="507" t="s">
        <v>45</v>
      </c>
      <c r="E2514" s="28" t="s">
        <v>94</v>
      </c>
      <c r="F2514" s="28" t="s">
        <v>95</v>
      </c>
      <c r="G2514" s="28" t="s">
        <v>96</v>
      </c>
      <c r="H2514" s="28" t="s">
        <v>98</v>
      </c>
      <c r="I2514" s="448" t="s">
        <v>4075</v>
      </c>
      <c r="J2514" s="170" t="s">
        <v>4076</v>
      </c>
      <c r="K2514" s="453" t="s">
        <v>4021</v>
      </c>
      <c r="L2514" s="28" t="s">
        <v>50</v>
      </c>
      <c r="M2514" s="226"/>
      <c r="N2514" s="33" t="s">
        <v>271</v>
      </c>
      <c r="O2514" s="506" t="s">
        <v>1302</v>
      </c>
      <c r="P2514" s="340"/>
      <c r="Q2514" s="468"/>
      <c r="R2514" s="468"/>
      <c r="S2514" s="468"/>
      <c r="T2514" s="468"/>
      <c r="U2514" s="468"/>
      <c r="V2514" s="468"/>
      <c r="W2514" s="468"/>
      <c r="X2514" s="468"/>
      <c r="Y2514" s="468"/>
      <c r="Z2514" s="468"/>
      <c r="AA2514" s="468"/>
      <c r="AB2514" s="468"/>
      <c r="AC2514" s="468"/>
      <c r="AD2514" s="468"/>
      <c r="AE2514" s="468"/>
      <c r="AF2514" s="468"/>
      <c r="AG2514" s="468"/>
      <c r="AH2514" s="468"/>
      <c r="AI2514" s="468"/>
    </row>
    <row r="2515">
      <c r="A2515" s="59">
        <v>2521.0</v>
      </c>
      <c r="B2515" s="440">
        <v>46203.0</v>
      </c>
      <c r="C2515" s="26">
        <v>227.0</v>
      </c>
      <c r="D2515" s="507" t="s">
        <v>45</v>
      </c>
      <c r="E2515" s="28" t="s">
        <v>94</v>
      </c>
      <c r="F2515" s="28" t="s">
        <v>95</v>
      </c>
      <c r="G2515" s="28" t="s">
        <v>96</v>
      </c>
      <c r="H2515" s="28" t="s">
        <v>87</v>
      </c>
      <c r="I2515" s="448" t="s">
        <v>4077</v>
      </c>
      <c r="J2515" s="170" t="s">
        <v>1707</v>
      </c>
      <c r="K2515" s="453" t="s">
        <v>4015</v>
      </c>
      <c r="L2515" s="28" t="s">
        <v>50</v>
      </c>
      <c r="M2515" s="226"/>
      <c r="N2515" s="33" t="s">
        <v>271</v>
      </c>
      <c r="O2515" s="506" t="s">
        <v>1302</v>
      </c>
      <c r="P2515" s="340"/>
      <c r="Q2515" s="468"/>
      <c r="R2515" s="468"/>
      <c r="S2515" s="468"/>
      <c r="T2515" s="468"/>
      <c r="U2515" s="468"/>
      <c r="V2515" s="468"/>
      <c r="W2515" s="468"/>
      <c r="X2515" s="468"/>
      <c r="Y2515" s="468"/>
      <c r="Z2515" s="468"/>
      <c r="AA2515" s="468"/>
      <c r="AB2515" s="468"/>
      <c r="AC2515" s="468"/>
      <c r="AD2515" s="468"/>
      <c r="AE2515" s="468"/>
      <c r="AF2515" s="468"/>
      <c r="AG2515" s="468"/>
      <c r="AH2515" s="468"/>
      <c r="AI2515" s="468"/>
    </row>
    <row r="2516">
      <c r="A2516" s="23">
        <v>2522.0</v>
      </c>
      <c r="B2516" s="440">
        <v>46203.0</v>
      </c>
      <c r="C2516" s="26">
        <v>227.0</v>
      </c>
      <c r="D2516" s="507" t="s">
        <v>45</v>
      </c>
      <c r="E2516" s="28" t="s">
        <v>94</v>
      </c>
      <c r="F2516" s="28" t="s">
        <v>95</v>
      </c>
      <c r="G2516" s="28" t="s">
        <v>96</v>
      </c>
      <c r="H2516" s="28" t="s">
        <v>98</v>
      </c>
      <c r="I2516" s="448" t="s">
        <v>4078</v>
      </c>
      <c r="J2516" s="170" t="s">
        <v>4064</v>
      </c>
      <c r="K2516" s="453" t="s">
        <v>4021</v>
      </c>
      <c r="L2516" s="28" t="s">
        <v>50</v>
      </c>
      <c r="M2516" s="226"/>
      <c r="N2516" s="33" t="s">
        <v>271</v>
      </c>
      <c r="O2516" s="506" t="s">
        <v>1302</v>
      </c>
      <c r="P2516" s="340"/>
      <c r="Q2516" s="468"/>
      <c r="R2516" s="468"/>
      <c r="S2516" s="468"/>
      <c r="T2516" s="468"/>
      <c r="U2516" s="468"/>
      <c r="V2516" s="468"/>
      <c r="W2516" s="468"/>
      <c r="X2516" s="468"/>
      <c r="Y2516" s="468"/>
      <c r="Z2516" s="468"/>
      <c r="AA2516" s="468"/>
      <c r="AB2516" s="468"/>
      <c r="AC2516" s="468"/>
      <c r="AD2516" s="468"/>
      <c r="AE2516" s="468"/>
      <c r="AF2516" s="468"/>
      <c r="AG2516" s="468"/>
      <c r="AH2516" s="468"/>
      <c r="AI2516" s="468"/>
    </row>
    <row r="2517">
      <c r="A2517" s="23">
        <v>2523.0</v>
      </c>
      <c r="B2517" s="440">
        <v>46203.0</v>
      </c>
      <c r="C2517" s="26">
        <v>227.0</v>
      </c>
      <c r="D2517" s="507" t="s">
        <v>45</v>
      </c>
      <c r="E2517" s="28" t="s">
        <v>94</v>
      </c>
      <c r="F2517" s="28" t="s">
        <v>95</v>
      </c>
      <c r="G2517" s="28" t="s">
        <v>96</v>
      </c>
      <c r="H2517" s="28" t="s">
        <v>207</v>
      </c>
      <c r="I2517" s="448" t="s">
        <v>4079</v>
      </c>
      <c r="J2517" s="170" t="s">
        <v>4057</v>
      </c>
      <c r="K2517" s="453" t="s">
        <v>4021</v>
      </c>
      <c r="L2517" s="28" t="s">
        <v>50</v>
      </c>
      <c r="M2517" s="226"/>
      <c r="N2517" s="33" t="s">
        <v>271</v>
      </c>
      <c r="O2517" s="506" t="s">
        <v>1302</v>
      </c>
      <c r="P2517" s="340"/>
      <c r="Q2517" s="468"/>
      <c r="R2517" s="468"/>
      <c r="S2517" s="468"/>
      <c r="T2517" s="468"/>
      <c r="U2517" s="468"/>
      <c r="V2517" s="468"/>
      <c r="W2517" s="468"/>
      <c r="X2517" s="468"/>
      <c r="Y2517" s="468"/>
      <c r="Z2517" s="468"/>
      <c r="AA2517" s="468"/>
      <c r="AB2517" s="468"/>
      <c r="AC2517" s="468"/>
      <c r="AD2517" s="468"/>
      <c r="AE2517" s="468"/>
      <c r="AF2517" s="468"/>
      <c r="AG2517" s="468"/>
      <c r="AH2517" s="468"/>
      <c r="AI2517" s="468"/>
    </row>
    <row r="2518">
      <c r="A2518" s="59">
        <v>2524.0</v>
      </c>
      <c r="B2518" s="440">
        <v>46203.0</v>
      </c>
      <c r="C2518" s="26">
        <v>227.0</v>
      </c>
      <c r="D2518" s="507" t="s">
        <v>45</v>
      </c>
      <c r="E2518" s="28" t="s">
        <v>94</v>
      </c>
      <c r="F2518" s="28" t="s">
        <v>95</v>
      </c>
      <c r="G2518" s="28" t="s">
        <v>96</v>
      </c>
      <c r="H2518" s="28" t="s">
        <v>81</v>
      </c>
      <c r="I2518" s="448" t="s">
        <v>4080</v>
      </c>
      <c r="J2518" s="170" t="s">
        <v>4081</v>
      </c>
      <c r="K2518" s="453" t="s">
        <v>4015</v>
      </c>
      <c r="L2518" s="28" t="s">
        <v>50</v>
      </c>
      <c r="M2518" s="226"/>
      <c r="N2518" s="33" t="s">
        <v>271</v>
      </c>
      <c r="O2518" s="506" t="s">
        <v>1302</v>
      </c>
      <c r="P2518" s="340"/>
      <c r="Q2518" s="468"/>
      <c r="R2518" s="468"/>
      <c r="S2518" s="468"/>
      <c r="T2518" s="468"/>
      <c r="U2518" s="468"/>
      <c r="V2518" s="468"/>
      <c r="W2518" s="468"/>
      <c r="X2518" s="468"/>
      <c r="Y2518" s="468"/>
      <c r="Z2518" s="468"/>
      <c r="AA2518" s="468"/>
      <c r="AB2518" s="468"/>
      <c r="AC2518" s="468"/>
      <c r="AD2518" s="468"/>
      <c r="AE2518" s="468"/>
      <c r="AF2518" s="468"/>
      <c r="AG2518" s="468"/>
      <c r="AH2518" s="468"/>
      <c r="AI2518" s="468"/>
    </row>
    <row r="2519">
      <c r="A2519" s="23">
        <v>2525.0</v>
      </c>
      <c r="B2519" s="440">
        <v>46203.0</v>
      </c>
      <c r="C2519" s="26">
        <v>227.0</v>
      </c>
      <c r="D2519" s="507" t="s">
        <v>45</v>
      </c>
      <c r="E2519" s="28" t="s">
        <v>94</v>
      </c>
      <c r="F2519" s="28" t="s">
        <v>95</v>
      </c>
      <c r="G2519" s="28" t="s">
        <v>96</v>
      </c>
      <c r="H2519" s="28" t="s">
        <v>81</v>
      </c>
      <c r="I2519" s="448" t="s">
        <v>4082</v>
      </c>
      <c r="J2519" s="170" t="s">
        <v>4081</v>
      </c>
      <c r="K2519" s="453" t="s">
        <v>4015</v>
      </c>
      <c r="L2519" s="28" t="s">
        <v>50</v>
      </c>
      <c r="M2519" s="226"/>
      <c r="N2519" s="33" t="s">
        <v>271</v>
      </c>
      <c r="O2519" s="506" t="s">
        <v>1302</v>
      </c>
      <c r="P2519" s="340"/>
      <c r="Q2519" s="468"/>
      <c r="R2519" s="468"/>
      <c r="S2519" s="468"/>
      <c r="T2519" s="468"/>
      <c r="U2519" s="468"/>
      <c r="V2519" s="468"/>
      <c r="W2519" s="468"/>
      <c r="X2519" s="468"/>
      <c r="Y2519" s="468"/>
      <c r="Z2519" s="468"/>
      <c r="AA2519" s="468"/>
      <c r="AB2519" s="468"/>
      <c r="AC2519" s="468"/>
      <c r="AD2519" s="468"/>
      <c r="AE2519" s="468"/>
      <c r="AF2519" s="468"/>
      <c r="AG2519" s="468"/>
      <c r="AH2519" s="468"/>
      <c r="AI2519" s="468"/>
    </row>
    <row r="2520">
      <c r="A2520" s="23">
        <v>2526.0</v>
      </c>
      <c r="B2520" s="440">
        <v>46203.0</v>
      </c>
      <c r="C2520" s="26">
        <v>227.0</v>
      </c>
      <c r="D2520" s="507" t="s">
        <v>45</v>
      </c>
      <c r="E2520" s="28" t="s">
        <v>94</v>
      </c>
      <c r="F2520" s="28" t="s">
        <v>95</v>
      </c>
      <c r="G2520" s="28" t="s">
        <v>96</v>
      </c>
      <c r="H2520" s="28" t="s">
        <v>98</v>
      </c>
      <c r="I2520" s="448" t="s">
        <v>4083</v>
      </c>
      <c r="J2520" s="170" t="s">
        <v>2309</v>
      </c>
      <c r="K2520" s="453" t="s">
        <v>4015</v>
      </c>
      <c r="L2520" s="28" t="s">
        <v>76</v>
      </c>
      <c r="M2520" s="448" t="s">
        <v>4016</v>
      </c>
      <c r="N2520" s="33" t="s">
        <v>271</v>
      </c>
      <c r="O2520" s="506" t="s">
        <v>1302</v>
      </c>
      <c r="P2520" s="340"/>
      <c r="Q2520" s="468"/>
      <c r="R2520" s="468"/>
      <c r="S2520" s="468"/>
      <c r="T2520" s="468"/>
      <c r="U2520" s="468"/>
      <c r="V2520" s="468"/>
      <c r="W2520" s="468"/>
      <c r="X2520" s="468"/>
      <c r="Y2520" s="468"/>
      <c r="Z2520" s="468"/>
      <c r="AA2520" s="468"/>
      <c r="AB2520" s="468"/>
      <c r="AC2520" s="468"/>
      <c r="AD2520" s="468"/>
      <c r="AE2520" s="468"/>
      <c r="AF2520" s="468"/>
      <c r="AG2520" s="468"/>
      <c r="AH2520" s="468"/>
      <c r="AI2520" s="468"/>
    </row>
    <row r="2521">
      <c r="A2521" s="59">
        <v>2527.0</v>
      </c>
      <c r="B2521" s="440">
        <v>46203.0</v>
      </c>
      <c r="C2521" s="26">
        <v>227.0</v>
      </c>
      <c r="D2521" s="507" t="s">
        <v>45</v>
      </c>
      <c r="E2521" s="28" t="s">
        <v>94</v>
      </c>
      <c r="F2521" s="28" t="s">
        <v>95</v>
      </c>
      <c r="G2521" s="28" t="s">
        <v>4084</v>
      </c>
      <c r="H2521" s="28" t="s">
        <v>75</v>
      </c>
      <c r="I2521" s="448" t="s">
        <v>4085</v>
      </c>
      <c r="J2521" s="170" t="s">
        <v>4039</v>
      </c>
      <c r="K2521" s="453" t="s">
        <v>4021</v>
      </c>
      <c r="L2521" s="28" t="s">
        <v>50</v>
      </c>
      <c r="M2521" s="264" t="s">
        <v>4040</v>
      </c>
      <c r="N2521" s="33" t="s">
        <v>271</v>
      </c>
      <c r="O2521" s="506" t="s">
        <v>1302</v>
      </c>
      <c r="P2521" s="340"/>
      <c r="Q2521" s="468"/>
      <c r="R2521" s="468"/>
      <c r="S2521" s="468"/>
      <c r="T2521" s="468"/>
      <c r="U2521" s="468"/>
      <c r="V2521" s="468"/>
      <c r="W2521" s="468"/>
      <c r="X2521" s="468"/>
      <c r="Y2521" s="468"/>
      <c r="Z2521" s="468"/>
      <c r="AA2521" s="468"/>
      <c r="AB2521" s="468"/>
      <c r="AC2521" s="468"/>
      <c r="AD2521" s="468"/>
      <c r="AE2521" s="468"/>
      <c r="AF2521" s="468"/>
      <c r="AG2521" s="468"/>
      <c r="AH2521" s="468"/>
      <c r="AI2521" s="468"/>
    </row>
    <row r="2522">
      <c r="A2522" s="23">
        <v>2528.0</v>
      </c>
      <c r="B2522" s="440">
        <v>46203.0</v>
      </c>
      <c r="C2522" s="26">
        <v>227.0</v>
      </c>
      <c r="D2522" s="507" t="s">
        <v>45</v>
      </c>
      <c r="E2522" s="28" t="s">
        <v>94</v>
      </c>
      <c r="F2522" s="28" t="s">
        <v>95</v>
      </c>
      <c r="G2522" s="28" t="s">
        <v>4084</v>
      </c>
      <c r="H2522" s="28" t="s">
        <v>75</v>
      </c>
      <c r="I2522" s="421" t="s">
        <v>4086</v>
      </c>
      <c r="J2522" s="170" t="s">
        <v>4042</v>
      </c>
      <c r="K2522" s="453" t="s">
        <v>4021</v>
      </c>
      <c r="L2522" s="28" t="s">
        <v>50</v>
      </c>
      <c r="M2522" s="264" t="s">
        <v>4040</v>
      </c>
      <c r="N2522" s="33" t="s">
        <v>271</v>
      </c>
      <c r="O2522" s="506" t="s">
        <v>1302</v>
      </c>
      <c r="P2522" s="340"/>
      <c r="Q2522" s="468"/>
      <c r="R2522" s="468"/>
      <c r="S2522" s="468"/>
      <c r="T2522" s="468"/>
      <c r="U2522" s="468"/>
      <c r="V2522" s="468"/>
      <c r="W2522" s="468"/>
      <c r="X2522" s="468"/>
      <c r="Y2522" s="468"/>
      <c r="Z2522" s="468"/>
      <c r="AA2522" s="468"/>
      <c r="AB2522" s="468"/>
      <c r="AC2522" s="468"/>
      <c r="AD2522" s="468"/>
      <c r="AE2522" s="468"/>
      <c r="AF2522" s="468"/>
      <c r="AG2522" s="468"/>
      <c r="AH2522" s="468"/>
      <c r="AI2522" s="468"/>
    </row>
    <row r="2523">
      <c r="A2523" s="23">
        <v>2529.0</v>
      </c>
      <c r="B2523" s="440">
        <v>46203.0</v>
      </c>
      <c r="C2523" s="26">
        <v>227.0</v>
      </c>
      <c r="D2523" s="507" t="s">
        <v>45</v>
      </c>
      <c r="E2523" s="28" t="s">
        <v>94</v>
      </c>
      <c r="F2523" s="28" t="s">
        <v>95</v>
      </c>
      <c r="G2523" s="28" t="s">
        <v>4084</v>
      </c>
      <c r="H2523" s="28" t="s">
        <v>233</v>
      </c>
      <c r="I2523" s="448" t="s">
        <v>4033</v>
      </c>
      <c r="J2523" s="170" t="s">
        <v>4034</v>
      </c>
      <c r="K2523" s="453" t="s">
        <v>4015</v>
      </c>
      <c r="L2523" s="28" t="s">
        <v>50</v>
      </c>
      <c r="M2523" s="448" t="s">
        <v>4016</v>
      </c>
      <c r="N2523" s="33" t="s">
        <v>271</v>
      </c>
      <c r="O2523" s="506" t="s">
        <v>1302</v>
      </c>
      <c r="P2523" s="340"/>
      <c r="Q2523" s="468"/>
      <c r="R2523" s="468"/>
      <c r="S2523" s="468"/>
      <c r="T2523" s="468"/>
      <c r="U2523" s="468"/>
      <c r="V2523" s="468"/>
      <c r="W2523" s="468"/>
      <c r="X2523" s="468"/>
      <c r="Y2523" s="468"/>
      <c r="Z2523" s="468"/>
      <c r="AA2523" s="468"/>
      <c r="AB2523" s="468"/>
      <c r="AC2523" s="468"/>
      <c r="AD2523" s="468"/>
      <c r="AE2523" s="468"/>
      <c r="AF2523" s="468"/>
      <c r="AG2523" s="468"/>
      <c r="AH2523" s="468"/>
      <c r="AI2523" s="468"/>
    </row>
    <row r="2524">
      <c r="A2524" s="59">
        <v>2530.0</v>
      </c>
      <c r="B2524" s="440">
        <v>46203.0</v>
      </c>
      <c r="C2524" s="26">
        <v>227.0</v>
      </c>
      <c r="D2524" s="507" t="s">
        <v>45</v>
      </c>
      <c r="E2524" s="28" t="s">
        <v>94</v>
      </c>
      <c r="F2524" s="28" t="s">
        <v>95</v>
      </c>
      <c r="G2524" s="28" t="s">
        <v>4084</v>
      </c>
      <c r="H2524" s="28" t="s">
        <v>98</v>
      </c>
      <c r="I2524" s="448" t="s">
        <v>2223</v>
      </c>
      <c r="J2524" s="170" t="s">
        <v>3012</v>
      </c>
      <c r="K2524" s="453" t="s">
        <v>4015</v>
      </c>
      <c r="L2524" s="28" t="s">
        <v>50</v>
      </c>
      <c r="M2524" s="448" t="s">
        <v>4016</v>
      </c>
      <c r="N2524" s="33" t="s">
        <v>271</v>
      </c>
      <c r="O2524" s="506" t="s">
        <v>1302</v>
      </c>
      <c r="P2524" s="340"/>
      <c r="Q2524" s="468"/>
      <c r="R2524" s="468"/>
      <c r="S2524" s="468"/>
      <c r="T2524" s="468"/>
      <c r="U2524" s="468"/>
      <c r="V2524" s="468"/>
      <c r="W2524" s="468"/>
      <c r="X2524" s="468"/>
      <c r="Y2524" s="468"/>
      <c r="Z2524" s="468"/>
      <c r="AA2524" s="468"/>
      <c r="AB2524" s="468"/>
      <c r="AC2524" s="468"/>
      <c r="AD2524" s="468"/>
      <c r="AE2524" s="468"/>
      <c r="AF2524" s="468"/>
      <c r="AG2524" s="468"/>
      <c r="AH2524" s="468"/>
      <c r="AI2524" s="468"/>
    </row>
    <row r="2525">
      <c r="A2525" s="23">
        <v>2531.0</v>
      </c>
      <c r="B2525" s="440">
        <v>46203.0</v>
      </c>
      <c r="C2525" s="26">
        <v>227.0</v>
      </c>
      <c r="D2525" s="507" t="s">
        <v>45</v>
      </c>
      <c r="E2525" s="28" t="s">
        <v>94</v>
      </c>
      <c r="F2525" s="28" t="s">
        <v>95</v>
      </c>
      <c r="G2525" s="28" t="s">
        <v>4084</v>
      </c>
      <c r="H2525" s="28" t="s">
        <v>87</v>
      </c>
      <c r="I2525" s="448" t="s">
        <v>4087</v>
      </c>
      <c r="J2525" s="170" t="s">
        <v>4088</v>
      </c>
      <c r="K2525" s="453" t="s">
        <v>4015</v>
      </c>
      <c r="L2525" s="28" t="s">
        <v>50</v>
      </c>
      <c r="M2525" s="226"/>
      <c r="N2525" s="33" t="s">
        <v>271</v>
      </c>
      <c r="O2525" s="506" t="s">
        <v>1302</v>
      </c>
      <c r="P2525" s="340"/>
      <c r="Q2525" s="468"/>
      <c r="R2525" s="468"/>
      <c r="S2525" s="468"/>
      <c r="T2525" s="468"/>
      <c r="U2525" s="468"/>
      <c r="V2525" s="468"/>
      <c r="W2525" s="468"/>
      <c r="X2525" s="468"/>
      <c r="Y2525" s="468"/>
      <c r="Z2525" s="468"/>
      <c r="AA2525" s="468"/>
      <c r="AB2525" s="468"/>
      <c r="AC2525" s="468"/>
      <c r="AD2525" s="468"/>
      <c r="AE2525" s="468"/>
      <c r="AF2525" s="468"/>
      <c r="AG2525" s="468"/>
      <c r="AH2525" s="468"/>
      <c r="AI2525" s="468"/>
    </row>
    <row r="2526">
      <c r="A2526" s="23">
        <v>2532.0</v>
      </c>
      <c r="B2526" s="440">
        <v>46203.0</v>
      </c>
      <c r="C2526" s="26">
        <v>227.0</v>
      </c>
      <c r="D2526" s="507" t="s">
        <v>45</v>
      </c>
      <c r="E2526" s="28" t="s">
        <v>94</v>
      </c>
      <c r="F2526" s="28" t="s">
        <v>95</v>
      </c>
      <c r="G2526" s="28" t="s">
        <v>4084</v>
      </c>
      <c r="H2526" s="28" t="s">
        <v>207</v>
      </c>
      <c r="I2526" s="448" t="s">
        <v>4089</v>
      </c>
      <c r="J2526" s="245" t="s">
        <v>4090</v>
      </c>
      <c r="K2526" s="453" t="s">
        <v>4021</v>
      </c>
      <c r="L2526" s="28" t="s">
        <v>50</v>
      </c>
      <c r="M2526" s="226"/>
      <c r="N2526" s="33" t="s">
        <v>271</v>
      </c>
      <c r="O2526" s="506" t="s">
        <v>1302</v>
      </c>
      <c r="P2526" s="340"/>
      <c r="Q2526" s="468"/>
      <c r="R2526" s="468"/>
      <c r="S2526" s="468"/>
      <c r="T2526" s="468"/>
      <c r="U2526" s="468"/>
      <c r="V2526" s="468"/>
      <c r="W2526" s="468"/>
      <c r="X2526" s="468"/>
      <c r="Y2526" s="468"/>
      <c r="Z2526" s="468"/>
      <c r="AA2526" s="468"/>
      <c r="AB2526" s="468"/>
      <c r="AC2526" s="468"/>
      <c r="AD2526" s="468"/>
      <c r="AE2526" s="468"/>
      <c r="AF2526" s="468"/>
      <c r="AG2526" s="468"/>
      <c r="AH2526" s="468"/>
      <c r="AI2526" s="468"/>
    </row>
    <row r="2527">
      <c r="A2527" s="59">
        <v>2533.0</v>
      </c>
      <c r="B2527" s="440">
        <v>46203.0</v>
      </c>
      <c r="C2527" s="26">
        <v>227.0</v>
      </c>
      <c r="D2527" s="507" t="s">
        <v>45</v>
      </c>
      <c r="E2527" s="28" t="s">
        <v>94</v>
      </c>
      <c r="F2527" s="28" t="s">
        <v>95</v>
      </c>
      <c r="G2527" s="28" t="s">
        <v>4084</v>
      </c>
      <c r="H2527" s="28" t="s">
        <v>98</v>
      </c>
      <c r="I2527" s="448" t="s">
        <v>4091</v>
      </c>
      <c r="J2527" s="170" t="s">
        <v>4064</v>
      </c>
      <c r="K2527" s="453" t="s">
        <v>4021</v>
      </c>
      <c r="L2527" s="28" t="s">
        <v>50</v>
      </c>
      <c r="M2527" s="226"/>
      <c r="N2527" s="33" t="s">
        <v>271</v>
      </c>
      <c r="O2527" s="506" t="s">
        <v>1302</v>
      </c>
      <c r="P2527" s="340"/>
      <c r="Q2527" s="468"/>
      <c r="R2527" s="468"/>
      <c r="S2527" s="468"/>
      <c r="T2527" s="468"/>
      <c r="U2527" s="468"/>
      <c r="V2527" s="468"/>
      <c r="W2527" s="468"/>
      <c r="X2527" s="468"/>
      <c r="Y2527" s="468"/>
      <c r="Z2527" s="468"/>
      <c r="AA2527" s="468"/>
      <c r="AB2527" s="468"/>
      <c r="AC2527" s="468"/>
      <c r="AD2527" s="468"/>
      <c r="AE2527" s="468"/>
      <c r="AF2527" s="468"/>
      <c r="AG2527" s="468"/>
      <c r="AH2527" s="468"/>
      <c r="AI2527" s="468"/>
    </row>
    <row r="2528">
      <c r="A2528" s="23">
        <v>2534.0</v>
      </c>
      <c r="B2528" s="440">
        <v>46203.0</v>
      </c>
      <c r="C2528" s="26">
        <v>227.0</v>
      </c>
      <c r="D2528" s="507" t="s">
        <v>45</v>
      </c>
      <c r="E2528" s="28" t="s">
        <v>94</v>
      </c>
      <c r="F2528" s="28" t="s">
        <v>95</v>
      </c>
      <c r="G2528" s="28" t="s">
        <v>4084</v>
      </c>
      <c r="H2528" s="28" t="s">
        <v>207</v>
      </c>
      <c r="I2528" s="448" t="s">
        <v>4092</v>
      </c>
      <c r="J2528" s="170" t="s">
        <v>4093</v>
      </c>
      <c r="K2528" s="453" t="s">
        <v>4021</v>
      </c>
      <c r="L2528" s="28" t="s">
        <v>50</v>
      </c>
      <c r="M2528" s="226"/>
      <c r="N2528" s="33" t="s">
        <v>271</v>
      </c>
      <c r="O2528" s="506" t="s">
        <v>1302</v>
      </c>
      <c r="P2528" s="340"/>
      <c r="Q2528" s="468"/>
      <c r="R2528" s="468"/>
      <c r="S2528" s="468"/>
      <c r="T2528" s="468"/>
      <c r="U2528" s="468"/>
      <c r="V2528" s="468"/>
      <c r="W2528" s="468"/>
      <c r="X2528" s="468"/>
      <c r="Y2528" s="468"/>
      <c r="Z2528" s="468"/>
      <c r="AA2528" s="468"/>
      <c r="AB2528" s="468"/>
      <c r="AC2528" s="468"/>
      <c r="AD2528" s="468"/>
      <c r="AE2528" s="468"/>
      <c r="AF2528" s="468"/>
      <c r="AG2528" s="468"/>
      <c r="AH2528" s="468"/>
      <c r="AI2528" s="468"/>
    </row>
    <row r="2529">
      <c r="A2529" s="23">
        <v>2535.0</v>
      </c>
      <c r="B2529" s="440">
        <v>46203.0</v>
      </c>
      <c r="C2529" s="26">
        <v>227.0</v>
      </c>
      <c r="D2529" s="507" t="s">
        <v>45</v>
      </c>
      <c r="E2529" s="28" t="s">
        <v>94</v>
      </c>
      <c r="F2529" s="28" t="s">
        <v>95</v>
      </c>
      <c r="G2529" s="28" t="s">
        <v>4084</v>
      </c>
      <c r="H2529" s="28" t="s">
        <v>233</v>
      </c>
      <c r="I2529" s="448" t="s">
        <v>4094</v>
      </c>
      <c r="J2529" s="170" t="s">
        <v>4095</v>
      </c>
      <c r="K2529" s="453" t="s">
        <v>4021</v>
      </c>
      <c r="L2529" s="28" t="s">
        <v>50</v>
      </c>
      <c r="M2529" s="226"/>
      <c r="N2529" s="33" t="s">
        <v>271</v>
      </c>
      <c r="O2529" s="506" t="s">
        <v>1302</v>
      </c>
      <c r="P2529" s="340"/>
      <c r="Q2529" s="468"/>
      <c r="R2529" s="468"/>
      <c r="S2529" s="468"/>
      <c r="T2529" s="468"/>
      <c r="U2529" s="468"/>
      <c r="V2529" s="468"/>
      <c r="W2529" s="468"/>
      <c r="X2529" s="468"/>
      <c r="Y2529" s="468"/>
      <c r="Z2529" s="468"/>
      <c r="AA2529" s="468"/>
      <c r="AB2529" s="468"/>
      <c r="AC2529" s="468"/>
      <c r="AD2529" s="468"/>
      <c r="AE2529" s="468"/>
      <c r="AF2529" s="468"/>
      <c r="AG2529" s="468"/>
      <c r="AH2529" s="468"/>
      <c r="AI2529" s="468"/>
    </row>
    <row r="2530">
      <c r="A2530" s="59">
        <v>2536.0</v>
      </c>
      <c r="B2530" s="440">
        <v>46203.0</v>
      </c>
      <c r="C2530" s="26">
        <v>227.0</v>
      </c>
      <c r="D2530" s="507" t="s">
        <v>45</v>
      </c>
      <c r="E2530" s="28" t="s">
        <v>94</v>
      </c>
      <c r="F2530" s="28" t="s">
        <v>95</v>
      </c>
      <c r="G2530" s="28" t="s">
        <v>4084</v>
      </c>
      <c r="H2530" s="28" t="s">
        <v>233</v>
      </c>
      <c r="I2530" s="448" t="s">
        <v>4096</v>
      </c>
      <c r="J2530" s="170" t="s">
        <v>4095</v>
      </c>
      <c r="K2530" s="453" t="s">
        <v>4021</v>
      </c>
      <c r="L2530" s="28" t="s">
        <v>50</v>
      </c>
      <c r="M2530" s="226"/>
      <c r="N2530" s="33" t="s">
        <v>271</v>
      </c>
      <c r="O2530" s="506" t="s">
        <v>1302</v>
      </c>
      <c r="P2530" s="340"/>
      <c r="Q2530" s="468"/>
      <c r="R2530" s="468"/>
      <c r="S2530" s="468"/>
      <c r="T2530" s="468"/>
      <c r="U2530" s="468"/>
      <c r="V2530" s="468"/>
      <c r="W2530" s="468"/>
      <c r="X2530" s="468"/>
      <c r="Y2530" s="468"/>
      <c r="Z2530" s="468"/>
      <c r="AA2530" s="468"/>
      <c r="AB2530" s="468"/>
      <c r="AC2530" s="468"/>
      <c r="AD2530" s="468"/>
      <c r="AE2530" s="468"/>
      <c r="AF2530" s="468"/>
      <c r="AG2530" s="468"/>
      <c r="AH2530" s="468"/>
      <c r="AI2530" s="468"/>
    </row>
    <row r="2531">
      <c r="A2531" s="23">
        <v>2537.0</v>
      </c>
      <c r="B2531" s="440">
        <v>46203.0</v>
      </c>
      <c r="C2531" s="26">
        <v>227.0</v>
      </c>
      <c r="D2531" s="507" t="s">
        <v>45</v>
      </c>
      <c r="E2531" s="28" t="s">
        <v>94</v>
      </c>
      <c r="F2531" s="28" t="s">
        <v>95</v>
      </c>
      <c r="G2531" s="28" t="s">
        <v>4084</v>
      </c>
      <c r="H2531" s="28" t="s">
        <v>98</v>
      </c>
      <c r="I2531" s="448" t="s">
        <v>4097</v>
      </c>
      <c r="J2531" s="170" t="s">
        <v>4064</v>
      </c>
      <c r="K2531" s="453" t="s">
        <v>4021</v>
      </c>
      <c r="L2531" s="28" t="s">
        <v>50</v>
      </c>
      <c r="M2531" s="226"/>
      <c r="N2531" s="33" t="s">
        <v>271</v>
      </c>
      <c r="O2531" s="506" t="s">
        <v>1302</v>
      </c>
      <c r="P2531" s="340"/>
      <c r="Q2531" s="468"/>
      <c r="R2531" s="468"/>
      <c r="S2531" s="468"/>
      <c r="T2531" s="468"/>
      <c r="U2531" s="468"/>
      <c r="V2531" s="468"/>
      <c r="W2531" s="468"/>
      <c r="X2531" s="468"/>
      <c r="Y2531" s="468"/>
      <c r="Z2531" s="468"/>
      <c r="AA2531" s="468"/>
      <c r="AB2531" s="468"/>
      <c r="AC2531" s="468"/>
      <c r="AD2531" s="468"/>
      <c r="AE2531" s="468"/>
      <c r="AF2531" s="468"/>
      <c r="AG2531" s="468"/>
      <c r="AH2531" s="468"/>
      <c r="AI2531" s="468"/>
    </row>
    <row r="2532">
      <c r="A2532" s="23">
        <v>2538.0</v>
      </c>
      <c r="B2532" s="440">
        <v>46203.0</v>
      </c>
      <c r="C2532" s="26">
        <v>227.0</v>
      </c>
      <c r="D2532" s="507" t="s">
        <v>45</v>
      </c>
      <c r="E2532" s="28" t="s">
        <v>94</v>
      </c>
      <c r="F2532" s="28" t="s">
        <v>95</v>
      </c>
      <c r="G2532" s="28" t="s">
        <v>4084</v>
      </c>
      <c r="H2532" s="28" t="s">
        <v>87</v>
      </c>
      <c r="I2532" s="448" t="s">
        <v>4098</v>
      </c>
      <c r="J2532" s="170" t="s">
        <v>1707</v>
      </c>
      <c r="K2532" s="453" t="s">
        <v>4015</v>
      </c>
      <c r="L2532" s="28" t="s">
        <v>50</v>
      </c>
      <c r="M2532" s="226"/>
      <c r="N2532" s="33" t="s">
        <v>271</v>
      </c>
      <c r="O2532" s="506" t="s">
        <v>1302</v>
      </c>
      <c r="P2532" s="340"/>
      <c r="Q2532" s="468"/>
      <c r="R2532" s="468"/>
      <c r="S2532" s="468"/>
      <c r="T2532" s="468"/>
      <c r="U2532" s="468"/>
      <c r="V2532" s="468"/>
      <c r="W2532" s="468"/>
      <c r="X2532" s="468"/>
      <c r="Y2532" s="468"/>
      <c r="Z2532" s="468"/>
      <c r="AA2532" s="468"/>
      <c r="AB2532" s="468"/>
      <c r="AC2532" s="468"/>
      <c r="AD2532" s="468"/>
      <c r="AE2532" s="468"/>
      <c r="AF2532" s="468"/>
      <c r="AG2532" s="468"/>
      <c r="AH2532" s="468"/>
      <c r="AI2532" s="468"/>
    </row>
    <row r="2533">
      <c r="A2533" s="59">
        <v>2539.0</v>
      </c>
      <c r="B2533" s="440">
        <v>46203.0</v>
      </c>
      <c r="C2533" s="26">
        <v>227.0</v>
      </c>
      <c r="D2533" s="507" t="s">
        <v>45</v>
      </c>
      <c r="E2533" s="28" t="s">
        <v>94</v>
      </c>
      <c r="F2533" s="28" t="s">
        <v>95</v>
      </c>
      <c r="G2533" s="28" t="s">
        <v>4099</v>
      </c>
      <c r="H2533" s="28" t="s">
        <v>98</v>
      </c>
      <c r="I2533" s="448" t="s">
        <v>4100</v>
      </c>
      <c r="J2533" s="170" t="s">
        <v>4101</v>
      </c>
      <c r="K2533" s="453" t="s">
        <v>4015</v>
      </c>
      <c r="L2533" s="28" t="s">
        <v>50</v>
      </c>
      <c r="M2533" s="226"/>
      <c r="N2533" s="33" t="s">
        <v>271</v>
      </c>
      <c r="O2533" s="506" t="s">
        <v>1302</v>
      </c>
      <c r="P2533" s="340"/>
      <c r="Q2533" s="468"/>
      <c r="R2533" s="468"/>
      <c r="S2533" s="468"/>
      <c r="T2533" s="468"/>
      <c r="U2533" s="468"/>
      <c r="V2533" s="468"/>
      <c r="W2533" s="468"/>
      <c r="X2533" s="468"/>
      <c r="Y2533" s="468"/>
      <c r="Z2533" s="468"/>
      <c r="AA2533" s="468"/>
      <c r="AB2533" s="468"/>
      <c r="AC2533" s="468"/>
      <c r="AD2533" s="468"/>
      <c r="AE2533" s="468"/>
      <c r="AF2533" s="468"/>
      <c r="AG2533" s="468"/>
      <c r="AH2533" s="468"/>
      <c r="AI2533" s="468"/>
    </row>
    <row r="2534">
      <c r="A2534" s="23">
        <v>2540.0</v>
      </c>
      <c r="B2534" s="440">
        <v>46203.0</v>
      </c>
      <c r="C2534" s="26">
        <v>227.0</v>
      </c>
      <c r="D2534" s="507" t="s">
        <v>45</v>
      </c>
      <c r="E2534" s="28" t="s">
        <v>94</v>
      </c>
      <c r="F2534" s="28" t="s">
        <v>95</v>
      </c>
      <c r="G2534" s="28" t="s">
        <v>4099</v>
      </c>
      <c r="H2534" s="28" t="s">
        <v>207</v>
      </c>
      <c r="I2534" s="448" t="s">
        <v>4102</v>
      </c>
      <c r="J2534" s="170" t="s">
        <v>4093</v>
      </c>
      <c r="K2534" s="453" t="s">
        <v>4015</v>
      </c>
      <c r="L2534" s="28" t="s">
        <v>50</v>
      </c>
      <c r="M2534" s="226"/>
      <c r="N2534" s="33" t="s">
        <v>271</v>
      </c>
      <c r="O2534" s="506" t="s">
        <v>1302</v>
      </c>
      <c r="P2534" s="340"/>
      <c r="Q2534" s="468"/>
      <c r="R2534" s="468"/>
      <c r="S2534" s="468"/>
      <c r="T2534" s="468"/>
      <c r="U2534" s="468"/>
      <c r="V2534" s="468"/>
      <c r="W2534" s="468"/>
      <c r="X2534" s="468"/>
      <c r="Y2534" s="468"/>
      <c r="Z2534" s="468"/>
      <c r="AA2534" s="468"/>
      <c r="AB2534" s="468"/>
      <c r="AC2534" s="468"/>
      <c r="AD2534" s="468"/>
      <c r="AE2534" s="468"/>
      <c r="AF2534" s="468"/>
      <c r="AG2534" s="468"/>
      <c r="AH2534" s="468"/>
      <c r="AI2534" s="468"/>
    </row>
    <row r="2535">
      <c r="A2535" s="23">
        <v>2541.0</v>
      </c>
      <c r="B2535" s="440">
        <v>46203.0</v>
      </c>
      <c r="C2535" s="26">
        <v>227.0</v>
      </c>
      <c r="D2535" s="507" t="s">
        <v>45</v>
      </c>
      <c r="E2535" s="28" t="s">
        <v>94</v>
      </c>
      <c r="F2535" s="28" t="s">
        <v>95</v>
      </c>
      <c r="G2535" s="28" t="s">
        <v>4099</v>
      </c>
      <c r="H2535" s="28" t="s">
        <v>194</v>
      </c>
      <c r="I2535" s="448" t="s">
        <v>4103</v>
      </c>
      <c r="J2535" s="170" t="s">
        <v>4104</v>
      </c>
      <c r="K2535" s="453" t="s">
        <v>4021</v>
      </c>
      <c r="L2535" s="28" t="s">
        <v>50</v>
      </c>
      <c r="M2535" s="226"/>
      <c r="N2535" s="33" t="s">
        <v>271</v>
      </c>
      <c r="O2535" s="506" t="s">
        <v>1302</v>
      </c>
      <c r="P2535" s="340"/>
      <c r="Q2535" s="468"/>
      <c r="R2535" s="468"/>
      <c r="S2535" s="468"/>
      <c r="T2535" s="468"/>
      <c r="U2535" s="468"/>
      <c r="V2535" s="468"/>
      <c r="W2535" s="468"/>
      <c r="X2535" s="468"/>
      <c r="Y2535" s="468"/>
      <c r="Z2535" s="468"/>
      <c r="AA2535" s="468"/>
      <c r="AB2535" s="468"/>
      <c r="AC2535" s="468"/>
      <c r="AD2535" s="468"/>
      <c r="AE2535" s="468"/>
      <c r="AF2535" s="468"/>
      <c r="AG2535" s="468"/>
      <c r="AH2535" s="468"/>
      <c r="AI2535" s="468"/>
    </row>
    <row r="2536">
      <c r="A2536" s="59">
        <v>2542.0</v>
      </c>
      <c r="B2536" s="440">
        <v>46203.0</v>
      </c>
      <c r="C2536" s="26">
        <v>227.0</v>
      </c>
      <c r="D2536" s="507" t="s">
        <v>45</v>
      </c>
      <c r="E2536" s="28" t="s">
        <v>94</v>
      </c>
      <c r="F2536" s="28" t="s">
        <v>95</v>
      </c>
      <c r="G2536" s="28" t="s">
        <v>4099</v>
      </c>
      <c r="H2536" s="28" t="s">
        <v>233</v>
      </c>
      <c r="I2536" s="448" t="s">
        <v>4105</v>
      </c>
      <c r="J2536" s="170" t="s">
        <v>2208</v>
      </c>
      <c r="K2536" s="453" t="s">
        <v>4021</v>
      </c>
      <c r="L2536" s="28" t="s">
        <v>50</v>
      </c>
      <c r="M2536" s="226"/>
      <c r="N2536" s="33" t="s">
        <v>271</v>
      </c>
      <c r="O2536" s="506" t="s">
        <v>1302</v>
      </c>
      <c r="P2536" s="340"/>
      <c r="Q2536" s="468"/>
      <c r="R2536" s="468"/>
      <c r="S2536" s="468"/>
      <c r="T2536" s="468"/>
      <c r="U2536" s="468"/>
      <c r="V2536" s="468"/>
      <c r="W2536" s="468"/>
      <c r="X2536" s="468"/>
      <c r="Y2536" s="468"/>
      <c r="Z2536" s="468"/>
      <c r="AA2536" s="468"/>
      <c r="AB2536" s="468"/>
      <c r="AC2536" s="468"/>
      <c r="AD2536" s="468"/>
      <c r="AE2536" s="468"/>
      <c r="AF2536" s="468"/>
      <c r="AG2536" s="468"/>
      <c r="AH2536" s="468"/>
      <c r="AI2536" s="468"/>
    </row>
    <row r="2537">
      <c r="A2537" s="23">
        <v>2543.0</v>
      </c>
      <c r="B2537" s="440">
        <v>46203.0</v>
      </c>
      <c r="C2537" s="26">
        <v>227.0</v>
      </c>
      <c r="D2537" s="507" t="s">
        <v>45</v>
      </c>
      <c r="E2537" s="28" t="s">
        <v>94</v>
      </c>
      <c r="F2537" s="28" t="s">
        <v>95</v>
      </c>
      <c r="G2537" s="28" t="s">
        <v>4099</v>
      </c>
      <c r="H2537" s="28" t="s">
        <v>233</v>
      </c>
      <c r="I2537" s="448" t="s">
        <v>4033</v>
      </c>
      <c r="J2537" s="170" t="s">
        <v>4034</v>
      </c>
      <c r="K2537" s="453" t="s">
        <v>4015</v>
      </c>
      <c r="L2537" s="28" t="s">
        <v>50</v>
      </c>
      <c r="M2537" s="448" t="s">
        <v>4016</v>
      </c>
      <c r="N2537" s="33" t="s">
        <v>271</v>
      </c>
      <c r="O2537" s="506" t="s">
        <v>1302</v>
      </c>
      <c r="P2537" s="340"/>
      <c r="Q2537" s="468"/>
      <c r="R2537" s="468"/>
      <c r="S2537" s="468"/>
      <c r="T2537" s="468"/>
      <c r="U2537" s="468"/>
      <c r="V2537" s="468"/>
      <c r="W2537" s="468"/>
      <c r="X2537" s="468"/>
      <c r="Y2537" s="468"/>
      <c r="Z2537" s="468"/>
      <c r="AA2537" s="468"/>
      <c r="AB2537" s="468"/>
      <c r="AC2537" s="468"/>
      <c r="AD2537" s="468"/>
      <c r="AE2537" s="468"/>
      <c r="AF2537" s="468"/>
      <c r="AG2537" s="468"/>
      <c r="AH2537" s="468"/>
      <c r="AI2537" s="468"/>
    </row>
    <row r="2538">
      <c r="A2538" s="23">
        <v>2544.0</v>
      </c>
      <c r="B2538" s="440">
        <v>46203.0</v>
      </c>
      <c r="C2538" s="26">
        <v>227.0</v>
      </c>
      <c r="D2538" s="507" t="s">
        <v>45</v>
      </c>
      <c r="E2538" s="28" t="s">
        <v>94</v>
      </c>
      <c r="F2538" s="28" t="s">
        <v>95</v>
      </c>
      <c r="G2538" s="28" t="s">
        <v>4099</v>
      </c>
      <c r="H2538" s="28" t="s">
        <v>87</v>
      </c>
      <c r="I2538" s="448" t="s">
        <v>4106</v>
      </c>
      <c r="J2538" s="170" t="s">
        <v>2253</v>
      </c>
      <c r="K2538" s="453" t="s">
        <v>4015</v>
      </c>
      <c r="L2538" s="28" t="s">
        <v>50</v>
      </c>
      <c r="M2538" s="226"/>
      <c r="N2538" s="33" t="s">
        <v>271</v>
      </c>
      <c r="O2538" s="506" t="s">
        <v>1302</v>
      </c>
      <c r="P2538" s="340"/>
      <c r="Q2538" s="468"/>
      <c r="R2538" s="468"/>
      <c r="S2538" s="468"/>
      <c r="T2538" s="468"/>
      <c r="U2538" s="468"/>
      <c r="V2538" s="468"/>
      <c r="W2538" s="468"/>
      <c r="X2538" s="468"/>
      <c r="Y2538" s="468"/>
      <c r="Z2538" s="468"/>
      <c r="AA2538" s="468"/>
      <c r="AB2538" s="468"/>
      <c r="AC2538" s="468"/>
      <c r="AD2538" s="468"/>
      <c r="AE2538" s="468"/>
      <c r="AF2538" s="468"/>
      <c r="AG2538" s="468"/>
      <c r="AH2538" s="468"/>
      <c r="AI2538" s="468"/>
    </row>
    <row r="2539">
      <c r="A2539" s="59">
        <v>2545.0</v>
      </c>
      <c r="B2539" s="440">
        <v>46203.0</v>
      </c>
      <c r="C2539" s="26">
        <v>227.0</v>
      </c>
      <c r="D2539" s="507" t="s">
        <v>45</v>
      </c>
      <c r="E2539" s="28" t="s">
        <v>94</v>
      </c>
      <c r="F2539" s="28" t="s">
        <v>95</v>
      </c>
      <c r="G2539" s="28" t="s">
        <v>4099</v>
      </c>
      <c r="H2539" s="28" t="s">
        <v>87</v>
      </c>
      <c r="I2539" s="448" t="s">
        <v>4107</v>
      </c>
      <c r="J2539" s="170" t="s">
        <v>3017</v>
      </c>
      <c r="K2539" s="453" t="s">
        <v>4021</v>
      </c>
      <c r="L2539" s="28" t="s">
        <v>50</v>
      </c>
      <c r="M2539" s="226"/>
      <c r="N2539" s="33" t="s">
        <v>271</v>
      </c>
      <c r="O2539" s="506" t="s">
        <v>1302</v>
      </c>
      <c r="P2539" s="340"/>
      <c r="Q2539" s="468"/>
      <c r="R2539" s="468"/>
      <c r="S2539" s="468"/>
      <c r="T2539" s="468"/>
      <c r="U2539" s="468"/>
      <c r="V2539" s="468"/>
      <c r="W2539" s="468"/>
      <c r="X2539" s="468"/>
      <c r="Y2539" s="468"/>
      <c r="Z2539" s="468"/>
      <c r="AA2539" s="468"/>
      <c r="AB2539" s="468"/>
      <c r="AC2539" s="468"/>
      <c r="AD2539" s="468"/>
      <c r="AE2539" s="468"/>
      <c r="AF2539" s="468"/>
      <c r="AG2539" s="468"/>
      <c r="AH2539" s="468"/>
      <c r="AI2539" s="468"/>
    </row>
    <row r="2540">
      <c r="A2540" s="23">
        <v>2546.0</v>
      </c>
      <c r="B2540" s="440">
        <v>46203.0</v>
      </c>
      <c r="C2540" s="26">
        <v>227.0</v>
      </c>
      <c r="D2540" s="507" t="s">
        <v>45</v>
      </c>
      <c r="E2540" s="28" t="s">
        <v>94</v>
      </c>
      <c r="F2540" s="28" t="s">
        <v>95</v>
      </c>
      <c r="G2540" s="28" t="s">
        <v>4099</v>
      </c>
      <c r="H2540" s="28" t="s">
        <v>207</v>
      </c>
      <c r="I2540" s="448" t="s">
        <v>4108</v>
      </c>
      <c r="J2540" s="170" t="s">
        <v>4057</v>
      </c>
      <c r="K2540" s="453" t="s">
        <v>4021</v>
      </c>
      <c r="L2540" s="28" t="s">
        <v>50</v>
      </c>
      <c r="M2540" s="226"/>
      <c r="N2540" s="33" t="s">
        <v>271</v>
      </c>
      <c r="O2540" s="506" t="s">
        <v>1302</v>
      </c>
      <c r="P2540" s="340"/>
      <c r="Q2540" s="468"/>
      <c r="R2540" s="468"/>
      <c r="S2540" s="468"/>
      <c r="T2540" s="468"/>
      <c r="U2540" s="468"/>
      <c r="V2540" s="468"/>
      <c r="W2540" s="468"/>
      <c r="X2540" s="468"/>
      <c r="Y2540" s="468"/>
      <c r="Z2540" s="468"/>
      <c r="AA2540" s="468"/>
      <c r="AB2540" s="468"/>
      <c r="AC2540" s="468"/>
      <c r="AD2540" s="468"/>
      <c r="AE2540" s="468"/>
      <c r="AF2540" s="468"/>
      <c r="AG2540" s="468"/>
      <c r="AH2540" s="468"/>
      <c r="AI2540" s="468"/>
    </row>
    <row r="2541">
      <c r="A2541" s="23">
        <v>2547.0</v>
      </c>
      <c r="B2541" s="440">
        <v>46203.0</v>
      </c>
      <c r="C2541" s="26">
        <v>227.0</v>
      </c>
      <c r="D2541" s="507" t="s">
        <v>45</v>
      </c>
      <c r="E2541" s="28" t="s">
        <v>94</v>
      </c>
      <c r="F2541" s="28" t="s">
        <v>95</v>
      </c>
      <c r="G2541" s="28" t="s">
        <v>4099</v>
      </c>
      <c r="H2541" s="28" t="s">
        <v>207</v>
      </c>
      <c r="I2541" s="448" t="s">
        <v>4109</v>
      </c>
      <c r="J2541" s="170" t="s">
        <v>4057</v>
      </c>
      <c r="K2541" s="453" t="s">
        <v>4021</v>
      </c>
      <c r="L2541" s="28" t="s">
        <v>50</v>
      </c>
      <c r="M2541" s="226"/>
      <c r="N2541" s="33" t="s">
        <v>271</v>
      </c>
      <c r="O2541" s="506" t="s">
        <v>1302</v>
      </c>
      <c r="P2541" s="340"/>
      <c r="Q2541" s="468"/>
      <c r="R2541" s="468"/>
      <c r="S2541" s="468"/>
      <c r="T2541" s="468"/>
      <c r="U2541" s="468"/>
      <c r="V2541" s="468"/>
      <c r="W2541" s="468"/>
      <c r="X2541" s="468"/>
      <c r="Y2541" s="468"/>
      <c r="Z2541" s="468"/>
      <c r="AA2541" s="468"/>
      <c r="AB2541" s="468"/>
      <c r="AC2541" s="468"/>
      <c r="AD2541" s="468"/>
      <c r="AE2541" s="468"/>
      <c r="AF2541" s="468"/>
      <c r="AG2541" s="468"/>
      <c r="AH2541" s="468"/>
      <c r="AI2541" s="468"/>
    </row>
    <row r="2542">
      <c r="A2542" s="59">
        <v>2548.0</v>
      </c>
      <c r="B2542" s="440">
        <v>46203.0</v>
      </c>
      <c r="C2542" s="26">
        <v>227.0</v>
      </c>
      <c r="D2542" s="507" t="s">
        <v>45</v>
      </c>
      <c r="E2542" s="28" t="s">
        <v>94</v>
      </c>
      <c r="F2542" s="28" t="s">
        <v>95</v>
      </c>
      <c r="G2542" s="28" t="s">
        <v>4099</v>
      </c>
      <c r="H2542" s="28" t="s">
        <v>98</v>
      </c>
      <c r="I2542" s="448" t="s">
        <v>4110</v>
      </c>
      <c r="J2542" s="170" t="s">
        <v>2309</v>
      </c>
      <c r="K2542" s="453" t="s">
        <v>4021</v>
      </c>
      <c r="L2542" s="28" t="s">
        <v>50</v>
      </c>
      <c r="M2542" s="226"/>
      <c r="N2542" s="33" t="s">
        <v>271</v>
      </c>
      <c r="O2542" s="506" t="s">
        <v>1302</v>
      </c>
      <c r="P2542" s="340"/>
      <c r="Q2542" s="468"/>
      <c r="R2542" s="468"/>
      <c r="S2542" s="468"/>
      <c r="T2542" s="468"/>
      <c r="U2542" s="468"/>
      <c r="V2542" s="468"/>
      <c r="W2542" s="468"/>
      <c r="X2542" s="468"/>
      <c r="Y2542" s="468"/>
      <c r="Z2542" s="468"/>
      <c r="AA2542" s="468"/>
      <c r="AB2542" s="468"/>
      <c r="AC2542" s="468"/>
      <c r="AD2542" s="468"/>
      <c r="AE2542" s="468"/>
      <c r="AF2542" s="468"/>
      <c r="AG2542" s="468"/>
      <c r="AH2542" s="468"/>
      <c r="AI2542" s="468"/>
    </row>
    <row r="2543">
      <c r="A2543" s="23">
        <v>2549.0</v>
      </c>
      <c r="B2543" s="440">
        <v>46203.0</v>
      </c>
      <c r="C2543" s="26">
        <v>227.0</v>
      </c>
      <c r="D2543" s="507" t="s">
        <v>45</v>
      </c>
      <c r="E2543" s="28" t="s">
        <v>94</v>
      </c>
      <c r="F2543" s="28" t="s">
        <v>95</v>
      </c>
      <c r="G2543" s="28" t="s">
        <v>4099</v>
      </c>
      <c r="H2543" s="28" t="s">
        <v>194</v>
      </c>
      <c r="I2543" s="448" t="s">
        <v>4111</v>
      </c>
      <c r="J2543" s="170" t="s">
        <v>4112</v>
      </c>
      <c r="K2543" s="453" t="s">
        <v>4021</v>
      </c>
      <c r="L2543" s="28" t="s">
        <v>50</v>
      </c>
      <c r="M2543" s="226"/>
      <c r="N2543" s="33" t="s">
        <v>271</v>
      </c>
      <c r="O2543" s="506" t="s">
        <v>1302</v>
      </c>
      <c r="P2543" s="340"/>
      <c r="Q2543" s="468"/>
      <c r="R2543" s="468"/>
      <c r="S2543" s="468"/>
      <c r="T2543" s="468"/>
      <c r="U2543" s="468"/>
      <c r="V2543" s="468"/>
      <c r="W2543" s="468"/>
      <c r="X2543" s="468"/>
      <c r="Y2543" s="468"/>
      <c r="Z2543" s="468"/>
      <c r="AA2543" s="468"/>
      <c r="AB2543" s="468"/>
      <c r="AC2543" s="468"/>
      <c r="AD2543" s="468"/>
      <c r="AE2543" s="468"/>
      <c r="AF2543" s="468"/>
      <c r="AG2543" s="468"/>
      <c r="AH2543" s="468"/>
      <c r="AI2543" s="468"/>
    </row>
    <row r="2544">
      <c r="A2544" s="23">
        <v>2550.0</v>
      </c>
      <c r="B2544" s="440">
        <v>46203.0</v>
      </c>
      <c r="C2544" s="26">
        <v>227.0</v>
      </c>
      <c r="D2544" s="507" t="s">
        <v>45</v>
      </c>
      <c r="E2544" s="28" t="s">
        <v>94</v>
      </c>
      <c r="F2544" s="28" t="s">
        <v>95</v>
      </c>
      <c r="G2544" s="28" t="s">
        <v>4099</v>
      </c>
      <c r="H2544" s="28" t="s">
        <v>43</v>
      </c>
      <c r="I2544" s="448" t="s">
        <v>4113</v>
      </c>
      <c r="J2544" s="170" t="s">
        <v>4114</v>
      </c>
      <c r="K2544" s="453" t="s">
        <v>4021</v>
      </c>
      <c r="L2544" s="28" t="s">
        <v>50</v>
      </c>
      <c r="M2544" s="226"/>
      <c r="N2544" s="33" t="s">
        <v>271</v>
      </c>
      <c r="O2544" s="506" t="s">
        <v>1302</v>
      </c>
      <c r="P2544" s="340"/>
      <c r="Q2544" s="468"/>
      <c r="R2544" s="468"/>
      <c r="S2544" s="468"/>
      <c r="T2544" s="468"/>
      <c r="U2544" s="468"/>
      <c r="V2544" s="468"/>
      <c r="W2544" s="468"/>
      <c r="X2544" s="468"/>
      <c r="Y2544" s="468"/>
      <c r="Z2544" s="468"/>
      <c r="AA2544" s="468"/>
      <c r="AB2544" s="468"/>
      <c r="AC2544" s="468"/>
      <c r="AD2544" s="468"/>
      <c r="AE2544" s="468"/>
      <c r="AF2544" s="468"/>
      <c r="AG2544" s="468"/>
      <c r="AH2544" s="468"/>
      <c r="AI2544" s="468"/>
    </row>
    <row r="2545">
      <c r="A2545" s="59">
        <v>2551.0</v>
      </c>
      <c r="B2545" s="440">
        <v>46203.0</v>
      </c>
      <c r="C2545" s="26">
        <v>227.0</v>
      </c>
      <c r="D2545" s="507" t="s">
        <v>45</v>
      </c>
      <c r="E2545" s="28" t="s">
        <v>94</v>
      </c>
      <c r="F2545" s="28" t="s">
        <v>95</v>
      </c>
      <c r="G2545" s="28" t="s">
        <v>4099</v>
      </c>
      <c r="H2545" s="28" t="s">
        <v>87</v>
      </c>
      <c r="I2545" s="448" t="s">
        <v>4115</v>
      </c>
      <c r="J2545" s="170" t="s">
        <v>4116</v>
      </c>
      <c r="K2545" s="453" t="s">
        <v>4015</v>
      </c>
      <c r="L2545" s="28" t="s">
        <v>50</v>
      </c>
      <c r="M2545" s="226"/>
      <c r="N2545" s="33" t="s">
        <v>271</v>
      </c>
      <c r="O2545" s="506" t="s">
        <v>1302</v>
      </c>
      <c r="P2545" s="340"/>
      <c r="Q2545" s="468"/>
      <c r="R2545" s="468"/>
      <c r="S2545" s="468"/>
      <c r="T2545" s="468"/>
      <c r="U2545" s="468"/>
      <c r="V2545" s="468"/>
      <c r="W2545" s="468"/>
      <c r="X2545" s="468"/>
      <c r="Y2545" s="468"/>
      <c r="Z2545" s="468"/>
      <c r="AA2545" s="468"/>
      <c r="AB2545" s="468"/>
      <c r="AC2545" s="468"/>
      <c r="AD2545" s="468"/>
      <c r="AE2545" s="468"/>
      <c r="AF2545" s="468"/>
      <c r="AG2545" s="468"/>
      <c r="AH2545" s="468"/>
      <c r="AI2545" s="468"/>
    </row>
    <row r="2546">
      <c r="A2546" s="23">
        <v>2552.0</v>
      </c>
      <c r="B2546" s="440">
        <v>46203.0</v>
      </c>
      <c r="C2546" s="26">
        <v>227.0</v>
      </c>
      <c r="D2546" s="507" t="s">
        <v>45</v>
      </c>
      <c r="E2546" s="28" t="s">
        <v>94</v>
      </c>
      <c r="F2546" s="28" t="s">
        <v>95</v>
      </c>
      <c r="G2546" s="28" t="s">
        <v>4099</v>
      </c>
      <c r="H2546" s="28" t="s">
        <v>207</v>
      </c>
      <c r="I2546" s="448" t="s">
        <v>4117</v>
      </c>
      <c r="J2546" s="170" t="s">
        <v>4057</v>
      </c>
      <c r="K2546" s="453" t="s">
        <v>4021</v>
      </c>
      <c r="L2546" s="28" t="s">
        <v>50</v>
      </c>
      <c r="M2546" s="226"/>
      <c r="N2546" s="33" t="s">
        <v>271</v>
      </c>
      <c r="O2546" s="506" t="s">
        <v>1302</v>
      </c>
      <c r="P2546" s="340"/>
      <c r="Q2546" s="468"/>
      <c r="R2546" s="468"/>
      <c r="S2546" s="468"/>
      <c r="T2546" s="468"/>
      <c r="U2546" s="468"/>
      <c r="V2546" s="468"/>
      <c r="W2546" s="468"/>
      <c r="X2546" s="468"/>
      <c r="Y2546" s="468"/>
      <c r="Z2546" s="468"/>
      <c r="AA2546" s="468"/>
      <c r="AB2546" s="468"/>
      <c r="AC2546" s="468"/>
      <c r="AD2546" s="468"/>
      <c r="AE2546" s="468"/>
      <c r="AF2546" s="468"/>
      <c r="AG2546" s="468"/>
      <c r="AH2546" s="468"/>
      <c r="AI2546" s="468"/>
    </row>
    <row r="2547">
      <c r="A2547" s="23">
        <v>2553.0</v>
      </c>
      <c r="B2547" s="440">
        <v>46203.0</v>
      </c>
      <c r="C2547" s="26">
        <v>227.0</v>
      </c>
      <c r="D2547" s="507" t="s">
        <v>45</v>
      </c>
      <c r="E2547" s="28" t="s">
        <v>94</v>
      </c>
      <c r="F2547" s="28" t="s">
        <v>95</v>
      </c>
      <c r="G2547" s="28" t="s">
        <v>4099</v>
      </c>
      <c r="H2547" s="28" t="s">
        <v>87</v>
      </c>
      <c r="I2547" s="448" t="s">
        <v>4118</v>
      </c>
      <c r="J2547" s="170" t="s">
        <v>4116</v>
      </c>
      <c r="K2547" s="453" t="s">
        <v>4015</v>
      </c>
      <c r="L2547" s="28" t="s">
        <v>50</v>
      </c>
      <c r="M2547" s="226"/>
      <c r="N2547" s="33" t="s">
        <v>271</v>
      </c>
      <c r="O2547" s="506" t="s">
        <v>1302</v>
      </c>
      <c r="P2547" s="340"/>
      <c r="Q2547" s="468"/>
      <c r="R2547" s="468"/>
      <c r="S2547" s="468"/>
      <c r="T2547" s="468"/>
      <c r="U2547" s="468"/>
      <c r="V2547" s="468"/>
      <c r="W2547" s="468"/>
      <c r="X2547" s="468"/>
      <c r="Y2547" s="468"/>
      <c r="Z2547" s="468"/>
      <c r="AA2547" s="468"/>
      <c r="AB2547" s="468"/>
      <c r="AC2547" s="468"/>
      <c r="AD2547" s="468"/>
      <c r="AE2547" s="468"/>
      <c r="AF2547" s="468"/>
      <c r="AG2547" s="468"/>
      <c r="AH2547" s="468"/>
      <c r="AI2547" s="468"/>
    </row>
    <row r="2548">
      <c r="A2548" s="59">
        <v>2554.0</v>
      </c>
      <c r="B2548" s="440">
        <v>46203.0</v>
      </c>
      <c r="C2548" s="26">
        <v>227.0</v>
      </c>
      <c r="D2548" s="507" t="s">
        <v>45</v>
      </c>
      <c r="E2548" s="28" t="s">
        <v>94</v>
      </c>
      <c r="F2548" s="28" t="s">
        <v>95</v>
      </c>
      <c r="G2548" s="28" t="s">
        <v>4099</v>
      </c>
      <c r="H2548" s="28" t="s">
        <v>207</v>
      </c>
      <c r="I2548" s="448" t="s">
        <v>4119</v>
      </c>
      <c r="J2548" s="170" t="s">
        <v>4057</v>
      </c>
      <c r="K2548" s="453" t="s">
        <v>4015</v>
      </c>
      <c r="L2548" s="28" t="s">
        <v>50</v>
      </c>
      <c r="M2548" s="226"/>
      <c r="N2548" s="33" t="s">
        <v>271</v>
      </c>
      <c r="O2548" s="506" t="s">
        <v>1302</v>
      </c>
      <c r="P2548" s="340"/>
      <c r="Q2548" s="468"/>
      <c r="R2548" s="468"/>
      <c r="S2548" s="468"/>
      <c r="T2548" s="468"/>
      <c r="U2548" s="468"/>
      <c r="V2548" s="468"/>
      <c r="W2548" s="468"/>
      <c r="X2548" s="468"/>
      <c r="Y2548" s="468"/>
      <c r="Z2548" s="468"/>
      <c r="AA2548" s="468"/>
      <c r="AB2548" s="468"/>
      <c r="AC2548" s="468"/>
      <c r="AD2548" s="468"/>
      <c r="AE2548" s="468"/>
      <c r="AF2548" s="468"/>
      <c r="AG2548" s="468"/>
      <c r="AH2548" s="468"/>
      <c r="AI2548" s="468"/>
    </row>
    <row r="2549">
      <c r="A2549" s="23">
        <v>2555.0</v>
      </c>
      <c r="B2549" s="440">
        <v>46203.0</v>
      </c>
      <c r="C2549" s="26">
        <v>227.0</v>
      </c>
      <c r="D2549" s="507" t="s">
        <v>45</v>
      </c>
      <c r="E2549" s="28" t="s">
        <v>94</v>
      </c>
      <c r="F2549" s="28" t="s">
        <v>95</v>
      </c>
      <c r="G2549" s="28" t="s">
        <v>4099</v>
      </c>
      <c r="H2549" s="28" t="s">
        <v>75</v>
      </c>
      <c r="I2549" s="448" t="s">
        <v>4120</v>
      </c>
      <c r="J2549" s="170" t="s">
        <v>4121</v>
      </c>
      <c r="K2549" s="453" t="s">
        <v>4015</v>
      </c>
      <c r="L2549" s="28" t="s">
        <v>50</v>
      </c>
      <c r="M2549" s="448" t="s">
        <v>4122</v>
      </c>
      <c r="N2549" s="33" t="s">
        <v>271</v>
      </c>
      <c r="O2549" s="506" t="s">
        <v>1302</v>
      </c>
      <c r="P2549" s="340"/>
      <c r="Q2549" s="468"/>
      <c r="R2549" s="468"/>
      <c r="S2549" s="468"/>
      <c r="T2549" s="468"/>
      <c r="U2549" s="468"/>
      <c r="V2549" s="468"/>
      <c r="W2549" s="468"/>
      <c r="X2549" s="468"/>
      <c r="Y2549" s="468"/>
      <c r="Z2549" s="468"/>
      <c r="AA2549" s="468"/>
      <c r="AB2549" s="468"/>
      <c r="AC2549" s="468"/>
      <c r="AD2549" s="468"/>
      <c r="AE2549" s="468"/>
      <c r="AF2549" s="468"/>
      <c r="AG2549" s="468"/>
      <c r="AH2549" s="468"/>
      <c r="AI2549" s="468"/>
    </row>
    <row r="2550">
      <c r="A2550" s="23">
        <v>2556.0</v>
      </c>
      <c r="B2550" s="440">
        <v>46203.0</v>
      </c>
      <c r="C2550" s="26">
        <v>227.0</v>
      </c>
      <c r="D2550" s="507" t="s">
        <v>45</v>
      </c>
      <c r="E2550" s="28" t="s">
        <v>94</v>
      </c>
      <c r="F2550" s="28" t="s">
        <v>95</v>
      </c>
      <c r="G2550" s="28" t="s">
        <v>4099</v>
      </c>
      <c r="H2550" s="28" t="s">
        <v>98</v>
      </c>
      <c r="I2550" s="448" t="s">
        <v>4123</v>
      </c>
      <c r="J2550" s="170" t="s">
        <v>2309</v>
      </c>
      <c r="K2550" s="453" t="s">
        <v>4015</v>
      </c>
      <c r="L2550" s="28" t="s">
        <v>50</v>
      </c>
      <c r="M2550" s="226"/>
      <c r="N2550" s="33" t="s">
        <v>271</v>
      </c>
      <c r="O2550" s="506" t="s">
        <v>1302</v>
      </c>
      <c r="P2550" s="340"/>
      <c r="Q2550" s="468"/>
      <c r="R2550" s="468"/>
      <c r="S2550" s="468"/>
      <c r="T2550" s="468"/>
      <c r="U2550" s="468"/>
      <c r="V2550" s="468"/>
      <c r="W2550" s="468"/>
      <c r="X2550" s="468"/>
      <c r="Y2550" s="468"/>
      <c r="Z2550" s="468"/>
      <c r="AA2550" s="468"/>
      <c r="AB2550" s="468"/>
      <c r="AC2550" s="468"/>
      <c r="AD2550" s="468"/>
      <c r="AE2550" s="468"/>
      <c r="AF2550" s="468"/>
      <c r="AG2550" s="468"/>
      <c r="AH2550" s="468"/>
      <c r="AI2550" s="468"/>
    </row>
    <row r="2551">
      <c r="A2551" s="59">
        <v>2557.0</v>
      </c>
      <c r="B2551" s="440">
        <v>46203.0</v>
      </c>
      <c r="C2551" s="26">
        <v>227.0</v>
      </c>
      <c r="D2551" s="507" t="s">
        <v>45</v>
      </c>
      <c r="E2551" s="28" t="s">
        <v>94</v>
      </c>
      <c r="F2551" s="28" t="s">
        <v>95</v>
      </c>
      <c r="G2551" s="28" t="s">
        <v>4099</v>
      </c>
      <c r="H2551" s="28" t="s">
        <v>75</v>
      </c>
      <c r="I2551" s="448" t="s">
        <v>4124</v>
      </c>
      <c r="J2551" s="170" t="s">
        <v>4125</v>
      </c>
      <c r="K2551" s="453" t="s">
        <v>4015</v>
      </c>
      <c r="L2551" s="28" t="s">
        <v>50</v>
      </c>
      <c r="M2551" s="453" t="s">
        <v>4126</v>
      </c>
      <c r="N2551" s="33" t="s">
        <v>271</v>
      </c>
      <c r="O2551" s="506" t="s">
        <v>1302</v>
      </c>
      <c r="P2551" s="340"/>
      <c r="Q2551" s="468"/>
      <c r="R2551" s="468"/>
      <c r="S2551" s="468"/>
      <c r="T2551" s="468"/>
      <c r="U2551" s="468"/>
      <c r="V2551" s="468"/>
      <c r="W2551" s="468"/>
      <c r="X2551" s="468"/>
      <c r="Y2551" s="468"/>
      <c r="Z2551" s="468"/>
      <c r="AA2551" s="468"/>
      <c r="AB2551" s="468"/>
      <c r="AC2551" s="468"/>
      <c r="AD2551" s="468"/>
      <c r="AE2551" s="468"/>
      <c r="AF2551" s="468"/>
      <c r="AG2551" s="468"/>
      <c r="AH2551" s="468"/>
      <c r="AI2551" s="468"/>
    </row>
    <row r="2552">
      <c r="A2552" s="23">
        <v>2558.0</v>
      </c>
      <c r="B2552" s="440">
        <v>46203.0</v>
      </c>
      <c r="C2552" s="26">
        <v>227.0</v>
      </c>
      <c r="D2552" s="507" t="s">
        <v>45</v>
      </c>
      <c r="E2552" s="28" t="s">
        <v>94</v>
      </c>
      <c r="F2552" s="28" t="s">
        <v>95</v>
      </c>
      <c r="G2552" s="28" t="s">
        <v>4099</v>
      </c>
      <c r="H2552" s="28" t="s">
        <v>87</v>
      </c>
      <c r="I2552" s="448" t="s">
        <v>4127</v>
      </c>
      <c r="J2552" s="170" t="s">
        <v>2253</v>
      </c>
      <c r="K2552" s="453" t="s">
        <v>4015</v>
      </c>
      <c r="L2552" s="28" t="s">
        <v>50</v>
      </c>
      <c r="M2552" s="453" t="s">
        <v>4128</v>
      </c>
      <c r="N2552" s="33" t="s">
        <v>271</v>
      </c>
      <c r="O2552" s="506" t="s">
        <v>1302</v>
      </c>
      <c r="P2552" s="340"/>
      <c r="Q2552" s="468"/>
      <c r="R2552" s="468"/>
      <c r="S2552" s="468"/>
      <c r="T2552" s="468"/>
      <c r="U2552" s="468"/>
      <c r="V2552" s="468"/>
      <c r="W2552" s="468"/>
      <c r="X2552" s="468"/>
      <c r="Y2552" s="468"/>
      <c r="Z2552" s="468"/>
      <c r="AA2552" s="468"/>
      <c r="AB2552" s="468"/>
      <c r="AC2552" s="468"/>
      <c r="AD2552" s="468"/>
      <c r="AE2552" s="468"/>
      <c r="AF2552" s="468"/>
      <c r="AG2552" s="468"/>
      <c r="AH2552" s="468"/>
      <c r="AI2552" s="468"/>
    </row>
    <row r="2553">
      <c r="A2553" s="23">
        <v>2561.0</v>
      </c>
      <c r="B2553" s="440">
        <v>46203.0</v>
      </c>
      <c r="C2553" s="26">
        <v>228.0</v>
      </c>
      <c r="D2553" s="507" t="s">
        <v>111</v>
      </c>
      <c r="E2553" s="28" t="s">
        <v>94</v>
      </c>
      <c r="F2553" s="28" t="s">
        <v>95</v>
      </c>
      <c r="G2553" s="28" t="s">
        <v>96</v>
      </c>
      <c r="H2553" s="28" t="s">
        <v>75</v>
      </c>
      <c r="I2553" s="548" t="s">
        <v>4129</v>
      </c>
      <c r="J2553" s="592" t="s">
        <v>141</v>
      </c>
      <c r="K2553" s="453" t="s">
        <v>4015</v>
      </c>
      <c r="L2553" s="28" t="s">
        <v>50</v>
      </c>
      <c r="M2553" s="226"/>
      <c r="N2553" s="33" t="s">
        <v>271</v>
      </c>
      <c r="O2553" s="36" t="s">
        <v>592</v>
      </c>
      <c r="P2553" s="340"/>
      <c r="Q2553" s="468"/>
      <c r="R2553" s="468"/>
      <c r="S2553" s="468"/>
      <c r="T2553" s="468"/>
      <c r="U2553" s="468"/>
      <c r="V2553" s="468"/>
      <c r="W2553" s="468"/>
      <c r="X2553" s="468"/>
      <c r="Y2553" s="468"/>
      <c r="Z2553" s="468"/>
      <c r="AA2553" s="468"/>
      <c r="AB2553" s="468"/>
      <c r="AC2553" s="468"/>
      <c r="AD2553" s="468"/>
      <c r="AE2553" s="468"/>
      <c r="AF2553" s="468"/>
      <c r="AG2553" s="468"/>
      <c r="AH2553" s="468"/>
      <c r="AI2553" s="468"/>
    </row>
    <row r="2554">
      <c r="A2554" s="23">
        <v>2562.0</v>
      </c>
      <c r="B2554" s="440">
        <v>46203.0</v>
      </c>
      <c r="C2554" s="26">
        <v>228.0</v>
      </c>
      <c r="D2554" s="507" t="s">
        <v>111</v>
      </c>
      <c r="E2554" s="28" t="s">
        <v>94</v>
      </c>
      <c r="F2554" s="28" t="s">
        <v>95</v>
      </c>
      <c r="G2554" s="28" t="s">
        <v>96</v>
      </c>
      <c r="H2554" s="28" t="s">
        <v>87</v>
      </c>
      <c r="I2554" s="548" t="s">
        <v>4130</v>
      </c>
      <c r="J2554" s="592" t="s">
        <v>4131</v>
      </c>
      <c r="K2554" s="453" t="s">
        <v>4015</v>
      </c>
      <c r="L2554" s="28" t="s">
        <v>50</v>
      </c>
      <c r="M2554" s="226"/>
      <c r="N2554" s="33" t="s">
        <v>271</v>
      </c>
      <c r="O2554" s="36" t="s">
        <v>592</v>
      </c>
      <c r="P2554" s="340"/>
      <c r="Q2554" s="468"/>
      <c r="R2554" s="468"/>
      <c r="S2554" s="468"/>
      <c r="T2554" s="468"/>
      <c r="U2554" s="468"/>
      <c r="V2554" s="468"/>
      <c r="W2554" s="468"/>
      <c r="X2554" s="468"/>
      <c r="Y2554" s="468"/>
      <c r="Z2554" s="468"/>
      <c r="AA2554" s="468"/>
      <c r="AB2554" s="468"/>
      <c r="AC2554" s="468"/>
      <c r="AD2554" s="468"/>
      <c r="AE2554" s="468"/>
      <c r="AF2554" s="468"/>
      <c r="AG2554" s="468"/>
      <c r="AH2554" s="468"/>
      <c r="AI2554" s="468"/>
    </row>
    <row r="2555">
      <c r="A2555" s="59">
        <v>2563.0</v>
      </c>
      <c r="B2555" s="440">
        <v>46203.0</v>
      </c>
      <c r="C2555" s="26">
        <v>228.0</v>
      </c>
      <c r="D2555" s="507" t="s">
        <v>111</v>
      </c>
      <c r="E2555" s="28" t="s">
        <v>94</v>
      </c>
      <c r="F2555" s="28" t="s">
        <v>95</v>
      </c>
      <c r="G2555" s="28" t="s">
        <v>96</v>
      </c>
      <c r="H2555" s="28" t="s">
        <v>81</v>
      </c>
      <c r="I2555" s="548" t="s">
        <v>4132</v>
      </c>
      <c r="J2555" s="592" t="s">
        <v>2771</v>
      </c>
      <c r="K2555" s="453" t="s">
        <v>4015</v>
      </c>
      <c r="L2555" s="28" t="s">
        <v>76</v>
      </c>
      <c r="M2555" s="226"/>
      <c r="N2555" s="33" t="s">
        <v>271</v>
      </c>
      <c r="O2555" s="36" t="s">
        <v>592</v>
      </c>
      <c r="P2555" s="340"/>
      <c r="Q2555" s="468"/>
      <c r="R2555" s="468"/>
      <c r="S2555" s="468"/>
      <c r="T2555" s="468"/>
      <c r="U2555" s="468"/>
      <c r="V2555" s="468"/>
      <c r="W2555" s="468"/>
      <c r="X2555" s="468"/>
      <c r="Y2555" s="468"/>
      <c r="Z2555" s="468"/>
      <c r="AA2555" s="468"/>
      <c r="AB2555" s="468"/>
      <c r="AC2555" s="468"/>
      <c r="AD2555" s="468"/>
      <c r="AE2555" s="468"/>
      <c r="AF2555" s="468"/>
      <c r="AG2555" s="468"/>
      <c r="AH2555" s="468"/>
      <c r="AI2555" s="468"/>
    </row>
    <row r="2556">
      <c r="A2556" s="23">
        <v>2564.0</v>
      </c>
      <c r="B2556" s="440">
        <v>46203.0</v>
      </c>
      <c r="C2556" s="26">
        <v>228.0</v>
      </c>
      <c r="D2556" s="507" t="s">
        <v>111</v>
      </c>
      <c r="E2556" s="28" t="s">
        <v>94</v>
      </c>
      <c r="F2556" s="28" t="s">
        <v>95</v>
      </c>
      <c r="G2556" s="28" t="s">
        <v>96</v>
      </c>
      <c r="H2556" s="28" t="s">
        <v>81</v>
      </c>
      <c r="I2556" s="548" t="s">
        <v>4133</v>
      </c>
      <c r="J2556" s="592" t="s">
        <v>1190</v>
      </c>
      <c r="K2556" s="453" t="s">
        <v>4015</v>
      </c>
      <c r="L2556" s="28" t="s">
        <v>76</v>
      </c>
      <c r="M2556" s="226"/>
      <c r="N2556" s="33" t="s">
        <v>271</v>
      </c>
      <c r="O2556" s="36" t="s">
        <v>592</v>
      </c>
      <c r="P2556" s="226"/>
      <c r="Q2556" s="468"/>
      <c r="R2556" s="468"/>
      <c r="S2556" s="468"/>
      <c r="T2556" s="468"/>
      <c r="U2556" s="468"/>
      <c r="V2556" s="468"/>
      <c r="W2556" s="468"/>
      <c r="X2556" s="468"/>
      <c r="Y2556" s="468"/>
      <c r="Z2556" s="468"/>
      <c r="AA2556" s="468"/>
      <c r="AB2556" s="468"/>
      <c r="AC2556" s="468"/>
      <c r="AD2556" s="468"/>
      <c r="AE2556" s="468"/>
      <c r="AF2556" s="468"/>
      <c r="AG2556" s="468"/>
      <c r="AH2556" s="468"/>
      <c r="AI2556" s="468"/>
    </row>
    <row r="2557">
      <c r="A2557" s="23">
        <v>2565.0</v>
      </c>
      <c r="B2557" s="440">
        <v>46203.0</v>
      </c>
      <c r="C2557" s="26">
        <v>228.0</v>
      </c>
      <c r="D2557" s="507" t="s">
        <v>111</v>
      </c>
      <c r="E2557" s="28" t="s">
        <v>94</v>
      </c>
      <c r="F2557" s="28" t="s">
        <v>95</v>
      </c>
      <c r="G2557" s="28" t="s">
        <v>96</v>
      </c>
      <c r="H2557" s="28" t="s">
        <v>87</v>
      </c>
      <c r="I2557" s="548" t="s">
        <v>4134</v>
      </c>
      <c r="J2557" s="592" t="s">
        <v>2249</v>
      </c>
      <c r="K2557" s="453" t="s">
        <v>4015</v>
      </c>
      <c r="L2557" s="28" t="s">
        <v>76</v>
      </c>
      <c r="M2557" s="226"/>
      <c r="N2557" s="33" t="s">
        <v>271</v>
      </c>
      <c r="O2557" s="36" t="s">
        <v>592</v>
      </c>
      <c r="P2557" s="340"/>
      <c r="Q2557" s="468"/>
      <c r="R2557" s="468"/>
      <c r="S2557" s="468"/>
      <c r="T2557" s="468"/>
      <c r="U2557" s="468"/>
      <c r="V2557" s="468"/>
      <c r="W2557" s="468"/>
      <c r="X2557" s="468"/>
      <c r="Y2557" s="468"/>
      <c r="Z2557" s="468"/>
      <c r="AA2557" s="468"/>
      <c r="AB2557" s="468"/>
      <c r="AC2557" s="468"/>
      <c r="AD2557" s="468"/>
      <c r="AE2557" s="468"/>
      <c r="AF2557" s="468"/>
      <c r="AG2557" s="468"/>
      <c r="AH2557" s="468"/>
      <c r="AI2557" s="468"/>
    </row>
    <row r="2558">
      <c r="A2558" s="59">
        <v>2566.0</v>
      </c>
      <c r="B2558" s="440">
        <v>46203.0</v>
      </c>
      <c r="C2558" s="26">
        <v>228.0</v>
      </c>
      <c r="D2558" s="507" t="s">
        <v>111</v>
      </c>
      <c r="E2558" s="28" t="s">
        <v>94</v>
      </c>
      <c r="F2558" s="28" t="s">
        <v>95</v>
      </c>
      <c r="G2558" s="28" t="s">
        <v>96</v>
      </c>
      <c r="H2558" s="28" t="s">
        <v>81</v>
      </c>
      <c r="I2558" s="548" t="s">
        <v>4135</v>
      </c>
      <c r="J2558" s="592" t="s">
        <v>2282</v>
      </c>
      <c r="K2558" s="453" t="s">
        <v>4015</v>
      </c>
      <c r="L2558" s="28" t="s">
        <v>76</v>
      </c>
      <c r="M2558" s="226"/>
      <c r="N2558" s="33" t="s">
        <v>271</v>
      </c>
      <c r="O2558" s="36" t="s">
        <v>592</v>
      </c>
      <c r="P2558" s="340"/>
      <c r="Q2558" s="468"/>
      <c r="R2558" s="468"/>
      <c r="S2558" s="468"/>
      <c r="T2558" s="468"/>
      <c r="U2558" s="468"/>
      <c r="V2558" s="468"/>
      <c r="W2558" s="468"/>
      <c r="X2558" s="468"/>
      <c r="Y2558" s="468"/>
      <c r="Z2558" s="468"/>
      <c r="AA2558" s="468"/>
      <c r="AB2558" s="468"/>
      <c r="AC2558" s="468"/>
      <c r="AD2558" s="468"/>
      <c r="AE2558" s="468"/>
      <c r="AF2558" s="468"/>
      <c r="AG2558" s="468"/>
      <c r="AH2558" s="468"/>
      <c r="AI2558" s="468"/>
    </row>
    <row r="2559">
      <c r="A2559" s="23">
        <v>2567.0</v>
      </c>
      <c r="B2559" s="440">
        <v>46203.0</v>
      </c>
      <c r="C2559" s="26">
        <v>228.0</v>
      </c>
      <c r="D2559" s="507" t="s">
        <v>111</v>
      </c>
      <c r="E2559" s="28" t="s">
        <v>94</v>
      </c>
      <c r="F2559" s="28" t="s">
        <v>95</v>
      </c>
      <c r="G2559" s="28" t="s">
        <v>96</v>
      </c>
      <c r="H2559" s="28" t="s">
        <v>81</v>
      </c>
      <c r="I2559" s="548" t="s">
        <v>1175</v>
      </c>
      <c r="J2559" s="592" t="s">
        <v>3041</v>
      </c>
      <c r="K2559" s="453" t="s">
        <v>4015</v>
      </c>
      <c r="L2559" s="28" t="s">
        <v>76</v>
      </c>
      <c r="M2559" s="226"/>
      <c r="N2559" s="33" t="s">
        <v>271</v>
      </c>
      <c r="O2559" s="36" t="s">
        <v>592</v>
      </c>
      <c r="P2559" s="340"/>
      <c r="Q2559" s="468"/>
      <c r="R2559" s="468"/>
      <c r="S2559" s="468"/>
      <c r="T2559" s="468"/>
      <c r="U2559" s="468"/>
      <c r="V2559" s="468"/>
      <c r="W2559" s="468"/>
      <c r="X2559" s="468"/>
      <c r="Y2559" s="468"/>
      <c r="Z2559" s="468"/>
      <c r="AA2559" s="468"/>
      <c r="AB2559" s="468"/>
      <c r="AC2559" s="468"/>
      <c r="AD2559" s="468"/>
      <c r="AE2559" s="468"/>
      <c r="AF2559" s="468"/>
      <c r="AG2559" s="468"/>
      <c r="AH2559" s="468"/>
      <c r="AI2559" s="468"/>
    </row>
    <row r="2560">
      <c r="A2560" s="23">
        <v>2568.0</v>
      </c>
      <c r="B2560" s="440">
        <v>46203.0</v>
      </c>
      <c r="C2560" s="26">
        <v>228.0</v>
      </c>
      <c r="D2560" s="507" t="s">
        <v>111</v>
      </c>
      <c r="E2560" s="28" t="s">
        <v>94</v>
      </c>
      <c r="F2560" s="28" t="s">
        <v>95</v>
      </c>
      <c r="G2560" s="28" t="s">
        <v>96</v>
      </c>
      <c r="H2560" s="28" t="s">
        <v>81</v>
      </c>
      <c r="I2560" s="548" t="s">
        <v>4136</v>
      </c>
      <c r="J2560" s="592" t="s">
        <v>1249</v>
      </c>
      <c r="K2560" s="453" t="s">
        <v>4015</v>
      </c>
      <c r="L2560" s="28" t="s">
        <v>76</v>
      </c>
      <c r="M2560" s="226"/>
      <c r="N2560" s="33" t="s">
        <v>271</v>
      </c>
      <c r="O2560" s="36" t="s">
        <v>592</v>
      </c>
      <c r="P2560" s="340"/>
      <c r="Q2560" s="468"/>
      <c r="R2560" s="468"/>
      <c r="S2560" s="468"/>
      <c r="T2560" s="468"/>
      <c r="U2560" s="468"/>
      <c r="V2560" s="468"/>
      <c r="W2560" s="468"/>
      <c r="X2560" s="468"/>
      <c r="Y2560" s="468"/>
      <c r="Z2560" s="468"/>
      <c r="AA2560" s="468"/>
      <c r="AB2560" s="468"/>
      <c r="AC2560" s="468"/>
      <c r="AD2560" s="468"/>
      <c r="AE2560" s="468"/>
      <c r="AF2560" s="468"/>
      <c r="AG2560" s="468"/>
      <c r="AH2560" s="468"/>
      <c r="AI2560" s="468"/>
    </row>
    <row r="2561">
      <c r="A2561" s="59">
        <v>2569.0</v>
      </c>
      <c r="B2561" s="440">
        <v>46203.0</v>
      </c>
      <c r="C2561" s="26">
        <v>228.0</v>
      </c>
      <c r="D2561" s="507" t="s">
        <v>111</v>
      </c>
      <c r="E2561" s="28" t="s">
        <v>94</v>
      </c>
      <c r="F2561" s="28" t="s">
        <v>95</v>
      </c>
      <c r="G2561" s="28" t="s">
        <v>96</v>
      </c>
      <c r="H2561" s="28" t="s">
        <v>81</v>
      </c>
      <c r="I2561" s="548" t="s">
        <v>4137</v>
      </c>
      <c r="J2561" s="592" t="s">
        <v>1249</v>
      </c>
      <c r="K2561" s="453" t="s">
        <v>4015</v>
      </c>
      <c r="L2561" s="28" t="s">
        <v>76</v>
      </c>
      <c r="M2561" s="226"/>
      <c r="N2561" s="33" t="s">
        <v>271</v>
      </c>
      <c r="O2561" s="36" t="s">
        <v>592</v>
      </c>
      <c r="P2561" s="49"/>
      <c r="Q2561" s="468"/>
      <c r="R2561" s="468"/>
      <c r="S2561" s="468"/>
      <c r="T2561" s="468"/>
      <c r="U2561" s="468"/>
      <c r="V2561" s="468"/>
      <c r="W2561" s="468"/>
      <c r="X2561" s="468"/>
      <c r="Y2561" s="468"/>
      <c r="Z2561" s="468"/>
      <c r="AA2561" s="468"/>
      <c r="AB2561" s="468"/>
      <c r="AC2561" s="468"/>
      <c r="AD2561" s="468"/>
      <c r="AE2561" s="468"/>
      <c r="AF2561" s="468"/>
      <c r="AG2561" s="468"/>
      <c r="AH2561" s="468"/>
      <c r="AI2561" s="468"/>
    </row>
    <row r="2562">
      <c r="A2562" s="23">
        <v>2570.0</v>
      </c>
      <c r="B2562" s="440">
        <v>46203.0</v>
      </c>
      <c r="C2562" s="26">
        <v>228.0</v>
      </c>
      <c r="D2562" s="507" t="s">
        <v>111</v>
      </c>
      <c r="E2562" s="28" t="s">
        <v>94</v>
      </c>
      <c r="F2562" s="28" t="s">
        <v>95</v>
      </c>
      <c r="G2562" s="28" t="s">
        <v>4084</v>
      </c>
      <c r="H2562" s="28" t="s">
        <v>81</v>
      </c>
      <c r="I2562" s="548" t="s">
        <v>4138</v>
      </c>
      <c r="J2562" s="592" t="s">
        <v>2771</v>
      </c>
      <c r="K2562" s="453" t="s">
        <v>4015</v>
      </c>
      <c r="L2562" s="28" t="s">
        <v>76</v>
      </c>
      <c r="M2562" s="226"/>
      <c r="N2562" s="33" t="s">
        <v>271</v>
      </c>
      <c r="O2562" s="36" t="s">
        <v>592</v>
      </c>
      <c r="P2562" s="49"/>
      <c r="Q2562" s="468"/>
      <c r="R2562" s="468"/>
      <c r="S2562" s="468"/>
      <c r="T2562" s="468"/>
      <c r="U2562" s="468"/>
      <c r="V2562" s="468"/>
      <c r="W2562" s="468"/>
      <c r="X2562" s="468"/>
      <c r="Y2562" s="468"/>
      <c r="Z2562" s="468"/>
      <c r="AA2562" s="468"/>
      <c r="AB2562" s="468"/>
      <c r="AC2562" s="468"/>
      <c r="AD2562" s="468"/>
      <c r="AE2562" s="468"/>
      <c r="AF2562" s="468"/>
      <c r="AG2562" s="468"/>
      <c r="AH2562" s="468"/>
      <c r="AI2562" s="468"/>
    </row>
    <row r="2563">
      <c r="A2563" s="23">
        <v>2571.0</v>
      </c>
      <c r="B2563" s="440">
        <v>46203.0</v>
      </c>
      <c r="C2563" s="26">
        <v>228.0</v>
      </c>
      <c r="D2563" s="507" t="s">
        <v>111</v>
      </c>
      <c r="E2563" s="28" t="s">
        <v>94</v>
      </c>
      <c r="F2563" s="28" t="s">
        <v>95</v>
      </c>
      <c r="G2563" s="28" t="s">
        <v>4084</v>
      </c>
      <c r="H2563" s="28" t="s">
        <v>98</v>
      </c>
      <c r="I2563" s="548" t="s">
        <v>4139</v>
      </c>
      <c r="J2563" s="592" t="s">
        <v>4140</v>
      </c>
      <c r="K2563" s="453" t="s">
        <v>4015</v>
      </c>
      <c r="L2563" s="28" t="s">
        <v>50</v>
      </c>
      <c r="M2563" s="226"/>
      <c r="N2563" s="33" t="s">
        <v>271</v>
      </c>
      <c r="O2563" s="36" t="s">
        <v>592</v>
      </c>
      <c r="P2563" s="49"/>
      <c r="Q2563" s="468"/>
      <c r="R2563" s="468"/>
      <c r="S2563" s="468"/>
      <c r="T2563" s="468"/>
      <c r="U2563" s="468"/>
      <c r="V2563" s="468"/>
      <c r="W2563" s="468"/>
      <c r="X2563" s="468"/>
      <c r="Y2563" s="468"/>
      <c r="Z2563" s="468"/>
      <c r="AA2563" s="468"/>
      <c r="AB2563" s="468"/>
      <c r="AC2563" s="468"/>
      <c r="AD2563" s="468"/>
      <c r="AE2563" s="468"/>
      <c r="AF2563" s="468"/>
      <c r="AG2563" s="468"/>
      <c r="AH2563" s="468"/>
      <c r="AI2563" s="468"/>
    </row>
    <row r="2564">
      <c r="A2564" s="59">
        <v>2572.0</v>
      </c>
      <c r="B2564" s="440">
        <v>46203.0</v>
      </c>
      <c r="C2564" s="26">
        <v>228.0</v>
      </c>
      <c r="D2564" s="507" t="s">
        <v>111</v>
      </c>
      <c r="E2564" s="28" t="s">
        <v>94</v>
      </c>
      <c r="F2564" s="28" t="s">
        <v>95</v>
      </c>
      <c r="G2564" s="28" t="s">
        <v>4084</v>
      </c>
      <c r="H2564" s="28" t="s">
        <v>75</v>
      </c>
      <c r="I2564" s="548" t="s">
        <v>4141</v>
      </c>
      <c r="J2564" s="592" t="s">
        <v>2289</v>
      </c>
      <c r="K2564" s="453" t="s">
        <v>4015</v>
      </c>
      <c r="L2564" s="28" t="s">
        <v>76</v>
      </c>
      <c r="M2564" s="226"/>
      <c r="N2564" s="33" t="s">
        <v>271</v>
      </c>
      <c r="O2564" s="36" t="s">
        <v>592</v>
      </c>
      <c r="P2564" s="49"/>
      <c r="Q2564" s="468"/>
      <c r="R2564" s="468"/>
      <c r="S2564" s="468"/>
      <c r="T2564" s="468"/>
      <c r="U2564" s="468"/>
      <c r="V2564" s="468"/>
      <c r="W2564" s="468"/>
      <c r="X2564" s="468"/>
      <c r="Y2564" s="468"/>
      <c r="Z2564" s="468"/>
      <c r="AA2564" s="468"/>
      <c r="AB2564" s="468"/>
      <c r="AC2564" s="468"/>
      <c r="AD2564" s="468"/>
      <c r="AE2564" s="468"/>
      <c r="AF2564" s="468"/>
      <c r="AG2564" s="468"/>
      <c r="AH2564" s="468"/>
      <c r="AI2564" s="468"/>
    </row>
    <row r="2565">
      <c r="A2565" s="23">
        <v>2573.0</v>
      </c>
      <c r="B2565" s="440">
        <v>46203.0</v>
      </c>
      <c r="C2565" s="26">
        <v>228.0</v>
      </c>
      <c r="D2565" s="507" t="s">
        <v>111</v>
      </c>
      <c r="E2565" s="28" t="s">
        <v>94</v>
      </c>
      <c r="F2565" s="28" t="s">
        <v>95</v>
      </c>
      <c r="G2565" s="28" t="s">
        <v>4084</v>
      </c>
      <c r="H2565" s="28" t="s">
        <v>75</v>
      </c>
      <c r="I2565" s="548" t="s">
        <v>4142</v>
      </c>
      <c r="J2565" s="592" t="s">
        <v>2141</v>
      </c>
      <c r="K2565" s="453" t="s">
        <v>4015</v>
      </c>
      <c r="L2565" s="28" t="s">
        <v>76</v>
      </c>
      <c r="M2565" s="226"/>
      <c r="N2565" s="33" t="s">
        <v>271</v>
      </c>
      <c r="O2565" s="36" t="s">
        <v>592</v>
      </c>
      <c r="P2565" s="49"/>
      <c r="Q2565" s="468"/>
      <c r="R2565" s="468"/>
      <c r="S2565" s="468"/>
      <c r="T2565" s="468"/>
      <c r="U2565" s="468"/>
      <c r="V2565" s="468"/>
      <c r="W2565" s="468"/>
      <c r="X2565" s="468"/>
      <c r="Y2565" s="468"/>
      <c r="Z2565" s="468"/>
      <c r="AA2565" s="468"/>
      <c r="AB2565" s="468"/>
      <c r="AC2565" s="468"/>
      <c r="AD2565" s="468"/>
      <c r="AE2565" s="468"/>
      <c r="AF2565" s="468"/>
      <c r="AG2565" s="468"/>
      <c r="AH2565" s="468"/>
      <c r="AI2565" s="468"/>
    </row>
    <row r="2566">
      <c r="A2566" s="23">
        <v>2574.0</v>
      </c>
      <c r="B2566" s="440">
        <v>46203.0</v>
      </c>
      <c r="C2566" s="26">
        <v>228.0</v>
      </c>
      <c r="D2566" s="507" t="s">
        <v>111</v>
      </c>
      <c r="E2566" s="28" t="s">
        <v>94</v>
      </c>
      <c r="F2566" s="28" t="s">
        <v>95</v>
      </c>
      <c r="G2566" s="28" t="s">
        <v>4099</v>
      </c>
      <c r="H2566" s="28" t="s">
        <v>87</v>
      </c>
      <c r="I2566" s="548" t="s">
        <v>4143</v>
      </c>
      <c r="J2566" s="592" t="s">
        <v>2368</v>
      </c>
      <c r="K2566" s="453" t="s">
        <v>4015</v>
      </c>
      <c r="L2566" s="28" t="s">
        <v>76</v>
      </c>
      <c r="M2566" s="226"/>
      <c r="N2566" s="33" t="s">
        <v>271</v>
      </c>
      <c r="O2566" s="36" t="s">
        <v>592</v>
      </c>
      <c r="P2566" s="49"/>
      <c r="Q2566" s="468"/>
      <c r="R2566" s="468"/>
      <c r="S2566" s="468"/>
      <c r="T2566" s="468"/>
      <c r="U2566" s="468"/>
      <c r="V2566" s="468"/>
      <c r="W2566" s="468"/>
      <c r="X2566" s="468"/>
      <c r="Y2566" s="468"/>
      <c r="Z2566" s="468"/>
      <c r="AA2566" s="468"/>
      <c r="AB2566" s="468"/>
      <c r="AC2566" s="468"/>
      <c r="AD2566" s="468"/>
      <c r="AE2566" s="468"/>
      <c r="AF2566" s="468"/>
      <c r="AG2566" s="468"/>
      <c r="AH2566" s="468"/>
      <c r="AI2566" s="468"/>
    </row>
    <row r="2567">
      <c r="A2567" s="59">
        <v>2575.0</v>
      </c>
      <c r="B2567" s="440">
        <v>46203.0</v>
      </c>
      <c r="C2567" s="26">
        <v>228.0</v>
      </c>
      <c r="D2567" s="507" t="s">
        <v>111</v>
      </c>
      <c r="E2567" s="28" t="s">
        <v>94</v>
      </c>
      <c r="F2567" s="28" t="s">
        <v>95</v>
      </c>
      <c r="G2567" s="28" t="s">
        <v>4099</v>
      </c>
      <c r="H2567" s="28" t="s">
        <v>81</v>
      </c>
      <c r="I2567" s="548" t="s">
        <v>4144</v>
      </c>
      <c r="J2567" s="592" t="s">
        <v>4145</v>
      </c>
      <c r="K2567" s="453" t="s">
        <v>4015</v>
      </c>
      <c r="L2567" s="28" t="s">
        <v>76</v>
      </c>
      <c r="M2567" s="226"/>
      <c r="N2567" s="33" t="s">
        <v>271</v>
      </c>
      <c r="O2567" s="36" t="s">
        <v>592</v>
      </c>
      <c r="P2567" s="49"/>
      <c r="Q2567" s="468"/>
      <c r="R2567" s="468"/>
      <c r="S2567" s="468"/>
      <c r="T2567" s="468"/>
      <c r="U2567" s="468"/>
      <c r="V2567" s="468"/>
      <c r="W2567" s="468"/>
      <c r="X2567" s="468"/>
      <c r="Y2567" s="468"/>
      <c r="Z2567" s="468"/>
      <c r="AA2567" s="468"/>
      <c r="AB2567" s="468"/>
      <c r="AC2567" s="468"/>
      <c r="AD2567" s="468"/>
      <c r="AE2567" s="468"/>
      <c r="AF2567" s="468"/>
      <c r="AG2567" s="468"/>
      <c r="AH2567" s="468"/>
      <c r="AI2567" s="468"/>
    </row>
    <row r="2568">
      <c r="A2568" s="23">
        <v>2576.0</v>
      </c>
      <c r="B2568" s="440">
        <v>46203.0</v>
      </c>
      <c r="C2568" s="26">
        <v>228.0</v>
      </c>
      <c r="D2568" s="507" t="s">
        <v>111</v>
      </c>
      <c r="E2568" s="28" t="s">
        <v>94</v>
      </c>
      <c r="F2568" s="28" t="s">
        <v>95</v>
      </c>
      <c r="G2568" s="28" t="s">
        <v>4099</v>
      </c>
      <c r="H2568" s="28" t="s">
        <v>75</v>
      </c>
      <c r="I2568" s="548" t="s">
        <v>1187</v>
      </c>
      <c r="J2568" s="592" t="s">
        <v>1188</v>
      </c>
      <c r="K2568" s="453" t="s">
        <v>4015</v>
      </c>
      <c r="L2568" s="28" t="s">
        <v>76</v>
      </c>
      <c r="M2568" s="226"/>
      <c r="N2568" s="33" t="s">
        <v>271</v>
      </c>
      <c r="O2568" s="36" t="s">
        <v>592</v>
      </c>
      <c r="P2568" s="49"/>
      <c r="Q2568" s="468"/>
      <c r="R2568" s="468"/>
      <c r="S2568" s="468"/>
      <c r="T2568" s="468"/>
      <c r="U2568" s="468"/>
      <c r="V2568" s="468"/>
      <c r="W2568" s="468"/>
      <c r="X2568" s="468"/>
      <c r="Y2568" s="468"/>
      <c r="Z2568" s="468"/>
      <c r="AA2568" s="468"/>
      <c r="AB2568" s="468"/>
      <c r="AC2568" s="468"/>
      <c r="AD2568" s="468"/>
      <c r="AE2568" s="468"/>
      <c r="AF2568" s="468"/>
      <c r="AG2568" s="468"/>
      <c r="AH2568" s="468"/>
      <c r="AI2568" s="468"/>
    </row>
    <row r="2569">
      <c r="A2569" s="23">
        <v>2577.0</v>
      </c>
      <c r="B2569" s="440">
        <v>46203.0</v>
      </c>
      <c r="C2569" s="26">
        <v>228.0</v>
      </c>
      <c r="D2569" s="507" t="s">
        <v>111</v>
      </c>
      <c r="E2569" s="28" t="s">
        <v>94</v>
      </c>
      <c r="F2569" s="28" t="s">
        <v>95</v>
      </c>
      <c r="G2569" s="28" t="s">
        <v>4099</v>
      </c>
      <c r="H2569" s="28" t="s">
        <v>87</v>
      </c>
      <c r="I2569" s="548" t="s">
        <v>4146</v>
      </c>
      <c r="J2569" s="592" t="s">
        <v>2253</v>
      </c>
      <c r="K2569" s="453" t="s">
        <v>4015</v>
      </c>
      <c r="L2569" s="28" t="s">
        <v>50</v>
      </c>
      <c r="M2569" s="226"/>
      <c r="N2569" s="33" t="s">
        <v>271</v>
      </c>
      <c r="O2569" s="36" t="s">
        <v>592</v>
      </c>
      <c r="P2569" s="49"/>
      <c r="Q2569" s="468"/>
      <c r="R2569" s="468"/>
      <c r="S2569" s="468"/>
      <c r="T2569" s="468"/>
      <c r="U2569" s="468"/>
      <c r="V2569" s="468"/>
      <c r="W2569" s="468"/>
      <c r="X2569" s="468"/>
      <c r="Y2569" s="468"/>
      <c r="Z2569" s="468"/>
      <c r="AA2569" s="468"/>
      <c r="AB2569" s="468"/>
      <c r="AC2569" s="468"/>
      <c r="AD2569" s="468"/>
      <c r="AE2569" s="468"/>
      <c r="AF2569" s="468"/>
      <c r="AG2569" s="468"/>
      <c r="AH2569" s="468"/>
      <c r="AI2569" s="468"/>
    </row>
    <row r="2570">
      <c r="A2570" s="59">
        <v>2578.0</v>
      </c>
      <c r="B2570" s="440">
        <v>46203.0</v>
      </c>
      <c r="C2570" s="26">
        <v>228.0</v>
      </c>
      <c r="D2570" s="507" t="s">
        <v>111</v>
      </c>
      <c r="E2570" s="28" t="s">
        <v>94</v>
      </c>
      <c r="F2570" s="28" t="s">
        <v>95</v>
      </c>
      <c r="G2570" s="28" t="s">
        <v>4099</v>
      </c>
      <c r="H2570" s="28" t="s">
        <v>81</v>
      </c>
      <c r="I2570" s="548" t="s">
        <v>4135</v>
      </c>
      <c r="J2570" s="592" t="s">
        <v>2282</v>
      </c>
      <c r="K2570" s="453" t="s">
        <v>4015</v>
      </c>
      <c r="L2570" s="28" t="s">
        <v>76</v>
      </c>
      <c r="M2570" s="226"/>
      <c r="N2570" s="33" t="s">
        <v>271</v>
      </c>
      <c r="O2570" s="36" t="s">
        <v>592</v>
      </c>
      <c r="P2570" s="49"/>
      <c r="Q2570" s="468"/>
      <c r="R2570" s="468"/>
      <c r="S2570" s="468"/>
      <c r="T2570" s="468"/>
      <c r="U2570" s="468"/>
      <c r="V2570" s="468"/>
      <c r="W2570" s="468"/>
      <c r="X2570" s="468"/>
      <c r="Y2570" s="468"/>
      <c r="Z2570" s="468"/>
      <c r="AA2570" s="468"/>
      <c r="AB2570" s="468"/>
      <c r="AC2570" s="468"/>
      <c r="AD2570" s="468"/>
      <c r="AE2570" s="468"/>
      <c r="AF2570" s="468"/>
      <c r="AG2570" s="468"/>
      <c r="AH2570" s="468"/>
      <c r="AI2570" s="468"/>
    </row>
    <row r="2571">
      <c r="A2571" s="23">
        <v>2579.0</v>
      </c>
      <c r="B2571" s="440">
        <v>46203.0</v>
      </c>
      <c r="C2571" s="26">
        <v>228.0</v>
      </c>
      <c r="D2571" s="507" t="s">
        <v>111</v>
      </c>
      <c r="E2571" s="28" t="s">
        <v>94</v>
      </c>
      <c r="F2571" s="28" t="s">
        <v>95</v>
      </c>
      <c r="G2571" s="28" t="s">
        <v>4099</v>
      </c>
      <c r="H2571" s="28" t="s">
        <v>81</v>
      </c>
      <c r="I2571" s="548" t="s">
        <v>4147</v>
      </c>
      <c r="J2571" s="592" t="s">
        <v>3041</v>
      </c>
      <c r="K2571" s="453" t="s">
        <v>4015</v>
      </c>
      <c r="L2571" s="28" t="s">
        <v>76</v>
      </c>
      <c r="M2571" s="226"/>
      <c r="N2571" s="33" t="s">
        <v>271</v>
      </c>
      <c r="O2571" s="36" t="s">
        <v>592</v>
      </c>
      <c r="P2571" s="49"/>
      <c r="Q2571" s="468"/>
      <c r="R2571" s="468"/>
      <c r="S2571" s="468"/>
      <c r="T2571" s="468"/>
      <c r="U2571" s="468"/>
      <c r="V2571" s="468"/>
      <c r="W2571" s="468"/>
      <c r="X2571" s="468"/>
      <c r="Y2571" s="468"/>
      <c r="Z2571" s="468"/>
      <c r="AA2571" s="468"/>
      <c r="AB2571" s="468"/>
      <c r="AC2571" s="468"/>
      <c r="AD2571" s="468"/>
      <c r="AE2571" s="468"/>
      <c r="AF2571" s="468"/>
      <c r="AG2571" s="468"/>
      <c r="AH2571" s="468"/>
      <c r="AI2571" s="468"/>
    </row>
    <row r="2572">
      <c r="A2572" s="23">
        <v>2580.0</v>
      </c>
      <c r="B2572" s="440">
        <v>46203.0</v>
      </c>
      <c r="C2572" s="26">
        <v>228.0</v>
      </c>
      <c r="D2572" s="507" t="s">
        <v>111</v>
      </c>
      <c r="E2572" s="28" t="s">
        <v>94</v>
      </c>
      <c r="F2572" s="28" t="s">
        <v>95</v>
      </c>
      <c r="G2572" s="28" t="s">
        <v>4099</v>
      </c>
      <c r="H2572" s="28" t="s">
        <v>81</v>
      </c>
      <c r="I2572" s="548" t="s">
        <v>4136</v>
      </c>
      <c r="J2572" s="592" t="s">
        <v>1249</v>
      </c>
      <c r="K2572" s="453" t="s">
        <v>4015</v>
      </c>
      <c r="L2572" s="28" t="s">
        <v>76</v>
      </c>
      <c r="M2572" s="226"/>
      <c r="N2572" s="33" t="s">
        <v>271</v>
      </c>
      <c r="O2572" s="36" t="s">
        <v>592</v>
      </c>
      <c r="P2572" s="49"/>
      <c r="Q2572" s="468"/>
      <c r="R2572" s="468"/>
      <c r="S2572" s="468"/>
      <c r="T2572" s="468"/>
      <c r="U2572" s="468"/>
      <c r="V2572" s="468"/>
      <c r="W2572" s="468"/>
      <c r="X2572" s="468"/>
      <c r="Y2572" s="468"/>
      <c r="Z2572" s="468"/>
      <c r="AA2572" s="468"/>
      <c r="AB2572" s="468"/>
      <c r="AC2572" s="468"/>
      <c r="AD2572" s="468"/>
      <c r="AE2572" s="468"/>
      <c r="AF2572" s="468"/>
      <c r="AG2572" s="468"/>
      <c r="AH2572" s="468"/>
      <c r="AI2572" s="468"/>
    </row>
    <row r="2573">
      <c r="A2573" s="59">
        <v>2581.0</v>
      </c>
      <c r="B2573" s="440">
        <v>46203.0</v>
      </c>
      <c r="C2573" s="26">
        <v>228.0</v>
      </c>
      <c r="D2573" s="507" t="s">
        <v>111</v>
      </c>
      <c r="E2573" s="28" t="s">
        <v>94</v>
      </c>
      <c r="F2573" s="28" t="s">
        <v>95</v>
      </c>
      <c r="G2573" s="28" t="s">
        <v>4099</v>
      </c>
      <c r="H2573" s="28" t="s">
        <v>81</v>
      </c>
      <c r="I2573" s="548" t="s">
        <v>4137</v>
      </c>
      <c r="J2573" s="592" t="s">
        <v>1249</v>
      </c>
      <c r="K2573" s="453" t="s">
        <v>4015</v>
      </c>
      <c r="L2573" s="28" t="s">
        <v>76</v>
      </c>
      <c r="M2573" s="226"/>
      <c r="N2573" s="33" t="s">
        <v>271</v>
      </c>
      <c r="O2573" s="36" t="s">
        <v>592</v>
      </c>
      <c r="P2573" s="49"/>
      <c r="Q2573" s="468"/>
      <c r="R2573" s="468"/>
      <c r="S2573" s="468"/>
      <c r="T2573" s="468"/>
      <c r="U2573" s="468"/>
      <c r="V2573" s="468"/>
      <c r="W2573" s="468"/>
      <c r="X2573" s="468"/>
      <c r="Y2573" s="468"/>
      <c r="Z2573" s="468"/>
      <c r="AA2573" s="468"/>
      <c r="AB2573" s="468"/>
      <c r="AC2573" s="468"/>
      <c r="AD2573" s="468"/>
      <c r="AE2573" s="468"/>
      <c r="AF2573" s="468"/>
      <c r="AG2573" s="468"/>
      <c r="AH2573" s="468"/>
      <c r="AI2573" s="468"/>
    </row>
    <row r="2574">
      <c r="A2574" s="23">
        <v>2559.0</v>
      </c>
      <c r="B2574" s="440">
        <v>46203.0</v>
      </c>
      <c r="C2574" s="26">
        <v>229.0</v>
      </c>
      <c r="D2574" s="507" t="s">
        <v>39</v>
      </c>
      <c r="E2574" s="28" t="s">
        <v>94</v>
      </c>
      <c r="F2574" s="28" t="s">
        <v>95</v>
      </c>
      <c r="G2574" s="28" t="s">
        <v>96</v>
      </c>
      <c r="H2574" s="28" t="s">
        <v>43</v>
      </c>
      <c r="I2574" s="448" t="s">
        <v>4148</v>
      </c>
      <c r="J2574" s="170" t="s">
        <v>4025</v>
      </c>
      <c r="K2574" s="170" t="s">
        <v>4021</v>
      </c>
      <c r="L2574" s="28" t="s">
        <v>50</v>
      </c>
      <c r="M2574" s="226"/>
      <c r="N2574" s="33" t="s">
        <v>271</v>
      </c>
      <c r="O2574" s="36" t="s">
        <v>4149</v>
      </c>
      <c r="P2574" s="340"/>
      <c r="Q2574" s="468"/>
      <c r="R2574" s="468"/>
      <c r="S2574" s="468"/>
      <c r="T2574" s="468"/>
      <c r="U2574" s="468"/>
      <c r="V2574" s="468"/>
      <c r="W2574" s="468"/>
      <c r="X2574" s="468"/>
      <c r="Y2574" s="468"/>
      <c r="Z2574" s="468"/>
      <c r="AA2574" s="468"/>
      <c r="AB2574" s="468"/>
      <c r="AC2574" s="468"/>
      <c r="AD2574" s="468"/>
      <c r="AE2574" s="468"/>
      <c r="AF2574" s="468"/>
      <c r="AG2574" s="468"/>
      <c r="AH2574" s="468"/>
      <c r="AI2574" s="468"/>
    </row>
    <row r="2575">
      <c r="A2575" s="59">
        <v>2560.0</v>
      </c>
      <c r="B2575" s="440">
        <v>46203.0</v>
      </c>
      <c r="C2575" s="26">
        <v>229.0</v>
      </c>
      <c r="D2575" s="507" t="s">
        <v>39</v>
      </c>
      <c r="E2575" s="28" t="s">
        <v>94</v>
      </c>
      <c r="F2575" s="28" t="s">
        <v>95</v>
      </c>
      <c r="G2575" s="28" t="s">
        <v>96</v>
      </c>
      <c r="H2575" s="28" t="s">
        <v>75</v>
      </c>
      <c r="I2575" s="430" t="s">
        <v>4150</v>
      </c>
      <c r="J2575" s="245" t="s">
        <v>2211</v>
      </c>
      <c r="K2575" s="169" t="s">
        <v>4021</v>
      </c>
      <c r="L2575" s="28" t="s">
        <v>50</v>
      </c>
      <c r="M2575" s="226"/>
      <c r="N2575" s="33" t="s">
        <v>271</v>
      </c>
      <c r="O2575" s="36" t="s">
        <v>4149</v>
      </c>
      <c r="P2575" s="340"/>
      <c r="Q2575" s="468"/>
      <c r="R2575" s="468"/>
      <c r="S2575" s="468"/>
      <c r="T2575" s="468"/>
      <c r="U2575" s="468"/>
      <c r="V2575" s="468"/>
      <c r="W2575" s="468"/>
      <c r="X2575" s="468"/>
      <c r="Y2575" s="468"/>
      <c r="Z2575" s="468"/>
      <c r="AA2575" s="468"/>
      <c r="AB2575" s="468"/>
      <c r="AC2575" s="468"/>
      <c r="AD2575" s="468"/>
      <c r="AE2575" s="468"/>
      <c r="AF2575" s="468"/>
      <c r="AG2575" s="468"/>
      <c r="AH2575" s="468"/>
      <c r="AI2575" s="468"/>
    </row>
    <row r="2576">
      <c r="A2576" s="23">
        <v>2445.0</v>
      </c>
      <c r="B2576" s="440">
        <v>46203.0</v>
      </c>
      <c r="C2576" s="26">
        <v>230.0</v>
      </c>
      <c r="D2576" s="507" t="s">
        <v>39</v>
      </c>
      <c r="E2576" s="28" t="s">
        <v>94</v>
      </c>
      <c r="F2576" s="28" t="s">
        <v>369</v>
      </c>
      <c r="G2576" s="28" t="s">
        <v>369</v>
      </c>
      <c r="H2576" s="28" t="s">
        <v>43</v>
      </c>
      <c r="I2576" s="593" t="s">
        <v>4151</v>
      </c>
      <c r="J2576" s="594" t="s">
        <v>1711</v>
      </c>
      <c r="K2576" s="508">
        <v>46227.0</v>
      </c>
      <c r="L2576" s="28" t="s">
        <v>50</v>
      </c>
      <c r="M2576" s="226"/>
      <c r="N2576" s="33" t="s">
        <v>284</v>
      </c>
      <c r="O2576" s="36" t="s">
        <v>4152</v>
      </c>
      <c r="P2576" s="340"/>
      <c r="Q2576" s="468"/>
      <c r="R2576" s="468"/>
      <c r="S2576" s="468"/>
      <c r="T2576" s="468"/>
      <c r="U2576" s="468"/>
      <c r="V2576" s="468"/>
      <c r="W2576" s="468"/>
      <c r="X2576" s="468"/>
      <c r="Y2576" s="468"/>
      <c r="Z2576" s="468"/>
      <c r="AA2576" s="468"/>
      <c r="AB2576" s="468"/>
      <c r="AC2576" s="468"/>
      <c r="AD2576" s="468"/>
      <c r="AE2576" s="468"/>
      <c r="AF2576" s="468"/>
      <c r="AG2576" s="468"/>
      <c r="AH2576" s="468"/>
      <c r="AI2576" s="468"/>
    </row>
    <row r="2577">
      <c r="A2577" s="59">
        <v>2446.0</v>
      </c>
      <c r="B2577" s="440">
        <v>46203.0</v>
      </c>
      <c r="C2577" s="26">
        <v>230.0</v>
      </c>
      <c r="D2577" s="507" t="s">
        <v>39</v>
      </c>
      <c r="E2577" s="28" t="s">
        <v>94</v>
      </c>
      <c r="F2577" s="28" t="s">
        <v>369</v>
      </c>
      <c r="G2577" s="28" t="s">
        <v>369</v>
      </c>
      <c r="H2577" s="28" t="s">
        <v>87</v>
      </c>
      <c r="I2577" s="593" t="s">
        <v>4153</v>
      </c>
      <c r="J2577" s="594" t="s">
        <v>555</v>
      </c>
      <c r="K2577" s="508">
        <v>46227.0</v>
      </c>
      <c r="L2577" s="28" t="s">
        <v>50</v>
      </c>
      <c r="M2577" s="226"/>
      <c r="N2577" s="33" t="s">
        <v>284</v>
      </c>
      <c r="O2577" s="36" t="s">
        <v>4152</v>
      </c>
      <c r="P2577" s="340"/>
      <c r="Q2577" s="468"/>
      <c r="R2577" s="468"/>
      <c r="S2577" s="468"/>
      <c r="T2577" s="468"/>
      <c r="U2577" s="468"/>
      <c r="V2577" s="468"/>
      <c r="W2577" s="468"/>
      <c r="X2577" s="468"/>
      <c r="Y2577" s="468"/>
      <c r="Z2577" s="468"/>
      <c r="AA2577" s="468"/>
      <c r="AB2577" s="468"/>
      <c r="AC2577" s="468"/>
      <c r="AD2577" s="468"/>
      <c r="AE2577" s="468"/>
      <c r="AF2577" s="468"/>
      <c r="AG2577" s="468"/>
      <c r="AH2577" s="468"/>
      <c r="AI2577" s="468"/>
    </row>
    <row r="2578">
      <c r="A2578" s="23">
        <v>2447.0</v>
      </c>
      <c r="B2578" s="440">
        <v>46203.0</v>
      </c>
      <c r="C2578" s="26">
        <v>230.0</v>
      </c>
      <c r="D2578" s="507" t="s">
        <v>39</v>
      </c>
      <c r="E2578" s="28" t="s">
        <v>94</v>
      </c>
      <c r="F2578" s="28" t="s">
        <v>369</v>
      </c>
      <c r="G2578" s="28" t="s">
        <v>369</v>
      </c>
      <c r="H2578" s="28" t="s">
        <v>87</v>
      </c>
      <c r="I2578" s="593" t="s">
        <v>1713</v>
      </c>
      <c r="J2578" s="592" t="s">
        <v>1714</v>
      </c>
      <c r="K2578" s="508">
        <v>46227.0</v>
      </c>
      <c r="L2578" s="28" t="s">
        <v>50</v>
      </c>
      <c r="M2578" s="226"/>
      <c r="N2578" s="33" t="s">
        <v>284</v>
      </c>
      <c r="O2578" s="36" t="s">
        <v>4152</v>
      </c>
      <c r="P2578" s="340"/>
      <c r="Q2578" s="468"/>
      <c r="R2578" s="468"/>
      <c r="S2578" s="468"/>
      <c r="T2578" s="468"/>
      <c r="U2578" s="468"/>
      <c r="V2578" s="468"/>
      <c r="W2578" s="468"/>
      <c r="X2578" s="468"/>
      <c r="Y2578" s="468"/>
      <c r="Z2578" s="468"/>
      <c r="AA2578" s="468"/>
      <c r="AB2578" s="468"/>
      <c r="AC2578" s="468"/>
      <c r="AD2578" s="468"/>
      <c r="AE2578" s="468"/>
      <c r="AF2578" s="468"/>
      <c r="AG2578" s="468"/>
      <c r="AH2578" s="468"/>
      <c r="AI2578" s="468"/>
    </row>
    <row r="2579">
      <c r="A2579" s="23">
        <v>2448.0</v>
      </c>
      <c r="B2579" s="440">
        <v>46203.0</v>
      </c>
      <c r="C2579" s="26">
        <v>230.0</v>
      </c>
      <c r="D2579" s="507" t="s">
        <v>39</v>
      </c>
      <c r="E2579" s="28" t="s">
        <v>94</v>
      </c>
      <c r="F2579" s="28" t="s">
        <v>369</v>
      </c>
      <c r="G2579" s="28" t="s">
        <v>369</v>
      </c>
      <c r="H2579" s="28" t="s">
        <v>207</v>
      </c>
      <c r="I2579" s="593" t="s">
        <v>1715</v>
      </c>
      <c r="J2579" s="592" t="s">
        <v>1683</v>
      </c>
      <c r="K2579" s="508">
        <v>46227.0</v>
      </c>
      <c r="L2579" s="28" t="s">
        <v>50</v>
      </c>
      <c r="M2579" s="226"/>
      <c r="N2579" s="33" t="s">
        <v>284</v>
      </c>
      <c r="O2579" s="36" t="s">
        <v>4152</v>
      </c>
      <c r="P2579" s="340"/>
      <c r="Q2579" s="468"/>
      <c r="R2579" s="468"/>
      <c r="S2579" s="468"/>
      <c r="T2579" s="468"/>
      <c r="U2579" s="468"/>
      <c r="V2579" s="468"/>
      <c r="W2579" s="468"/>
      <c r="X2579" s="468"/>
      <c r="Y2579" s="468"/>
      <c r="Z2579" s="468"/>
      <c r="AA2579" s="468"/>
      <c r="AB2579" s="468"/>
      <c r="AC2579" s="468"/>
      <c r="AD2579" s="468"/>
      <c r="AE2579" s="468"/>
      <c r="AF2579" s="468"/>
      <c r="AG2579" s="468"/>
      <c r="AH2579" s="468"/>
      <c r="AI2579" s="468"/>
    </row>
    <row r="2580">
      <c r="A2580" s="59">
        <v>2449.0</v>
      </c>
      <c r="B2580" s="440">
        <v>46203.0</v>
      </c>
      <c r="C2580" s="26">
        <v>230.0</v>
      </c>
      <c r="D2580" s="507" t="s">
        <v>39</v>
      </c>
      <c r="E2580" s="28" t="s">
        <v>94</v>
      </c>
      <c r="F2580" s="28" t="s">
        <v>369</v>
      </c>
      <c r="G2580" s="28" t="s">
        <v>369</v>
      </c>
      <c r="H2580" s="28" t="s">
        <v>207</v>
      </c>
      <c r="I2580" s="593" t="s">
        <v>1716</v>
      </c>
      <c r="J2580" s="594" t="s">
        <v>1717</v>
      </c>
      <c r="K2580" s="508">
        <v>46227.0</v>
      </c>
      <c r="L2580" s="28" t="s">
        <v>50</v>
      </c>
      <c r="M2580" s="226"/>
      <c r="N2580" s="33" t="s">
        <v>284</v>
      </c>
      <c r="O2580" s="36" t="s">
        <v>4152</v>
      </c>
      <c r="P2580" s="340"/>
      <c r="Q2580" s="468"/>
      <c r="R2580" s="468"/>
      <c r="S2580" s="468"/>
      <c r="T2580" s="468"/>
      <c r="U2580" s="468"/>
      <c r="V2580" s="468"/>
      <c r="W2580" s="468"/>
      <c r="X2580" s="468"/>
      <c r="Y2580" s="468"/>
      <c r="Z2580" s="468"/>
      <c r="AA2580" s="468"/>
      <c r="AB2580" s="468"/>
      <c r="AC2580" s="468"/>
      <c r="AD2580" s="468"/>
      <c r="AE2580" s="468"/>
      <c r="AF2580" s="468"/>
      <c r="AG2580" s="468"/>
      <c r="AH2580" s="468"/>
      <c r="AI2580" s="468"/>
    </row>
    <row r="2581">
      <c r="A2581" s="23">
        <v>2450.0</v>
      </c>
      <c r="B2581" s="440">
        <v>46203.0</v>
      </c>
      <c r="C2581" s="26">
        <v>230.0</v>
      </c>
      <c r="D2581" s="507" t="s">
        <v>39</v>
      </c>
      <c r="E2581" s="28" t="s">
        <v>94</v>
      </c>
      <c r="F2581" s="28" t="s">
        <v>369</v>
      </c>
      <c r="G2581" s="28" t="s">
        <v>369</v>
      </c>
      <c r="H2581" s="28" t="s">
        <v>207</v>
      </c>
      <c r="I2581" s="593" t="s">
        <v>1687</v>
      </c>
      <c r="J2581" s="592" t="s">
        <v>1688</v>
      </c>
      <c r="K2581" s="508">
        <v>46227.0</v>
      </c>
      <c r="L2581" s="28" t="s">
        <v>50</v>
      </c>
      <c r="M2581" s="226"/>
      <c r="N2581" s="33" t="s">
        <v>284</v>
      </c>
      <c r="O2581" s="36" t="s">
        <v>4152</v>
      </c>
      <c r="P2581" s="340"/>
      <c r="Q2581" s="468"/>
      <c r="R2581" s="468"/>
      <c r="S2581" s="468"/>
      <c r="T2581" s="468"/>
      <c r="U2581" s="468"/>
      <c r="V2581" s="468"/>
      <c r="W2581" s="468"/>
      <c r="X2581" s="468"/>
      <c r="Y2581" s="468"/>
      <c r="Z2581" s="468"/>
      <c r="AA2581" s="468"/>
      <c r="AB2581" s="468"/>
      <c r="AC2581" s="468"/>
      <c r="AD2581" s="468"/>
      <c r="AE2581" s="468"/>
      <c r="AF2581" s="468"/>
      <c r="AG2581" s="468"/>
      <c r="AH2581" s="468"/>
      <c r="AI2581" s="468"/>
    </row>
    <row r="2582">
      <c r="A2582" s="23">
        <v>2451.0</v>
      </c>
      <c r="B2582" s="440">
        <v>46203.0</v>
      </c>
      <c r="C2582" s="26">
        <v>230.0</v>
      </c>
      <c r="D2582" s="507" t="s">
        <v>39</v>
      </c>
      <c r="E2582" s="28" t="s">
        <v>94</v>
      </c>
      <c r="F2582" s="28" t="s">
        <v>369</v>
      </c>
      <c r="G2582" s="28" t="s">
        <v>369</v>
      </c>
      <c r="H2582" s="28" t="s">
        <v>207</v>
      </c>
      <c r="I2582" s="548" t="s">
        <v>1718</v>
      </c>
      <c r="J2582" s="592" t="s">
        <v>1688</v>
      </c>
      <c r="K2582" s="508">
        <v>46227.0</v>
      </c>
      <c r="L2582" s="28" t="s">
        <v>76</v>
      </c>
      <c r="M2582" s="226"/>
      <c r="N2582" s="33" t="s">
        <v>284</v>
      </c>
      <c r="O2582" s="36" t="s">
        <v>4152</v>
      </c>
      <c r="P2582" s="340"/>
      <c r="Q2582" s="468"/>
      <c r="R2582" s="468"/>
      <c r="S2582" s="468"/>
      <c r="T2582" s="468"/>
      <c r="U2582" s="468"/>
      <c r="V2582" s="468"/>
      <c r="W2582" s="468"/>
      <c r="X2582" s="468"/>
      <c r="Y2582" s="468"/>
      <c r="Z2582" s="468"/>
      <c r="AA2582" s="468"/>
      <c r="AB2582" s="468"/>
      <c r="AC2582" s="468"/>
      <c r="AD2582" s="468"/>
      <c r="AE2582" s="468"/>
      <c r="AF2582" s="468"/>
      <c r="AG2582" s="468"/>
      <c r="AH2582" s="468"/>
      <c r="AI2582" s="468"/>
    </row>
    <row r="2583">
      <c r="A2583" s="59">
        <v>2452.0</v>
      </c>
      <c r="B2583" s="440">
        <v>46203.0</v>
      </c>
      <c r="C2583" s="26">
        <v>230.0</v>
      </c>
      <c r="D2583" s="507" t="s">
        <v>39</v>
      </c>
      <c r="E2583" s="28" t="s">
        <v>94</v>
      </c>
      <c r="F2583" s="28" t="s">
        <v>369</v>
      </c>
      <c r="G2583" s="28" t="s">
        <v>369</v>
      </c>
      <c r="H2583" s="28" t="s">
        <v>207</v>
      </c>
      <c r="I2583" s="593" t="s">
        <v>759</v>
      </c>
      <c r="J2583" s="594" t="s">
        <v>1719</v>
      </c>
      <c r="K2583" s="508">
        <v>46227.0</v>
      </c>
      <c r="L2583" s="28" t="s">
        <v>76</v>
      </c>
      <c r="M2583" s="226"/>
      <c r="N2583" s="33" t="s">
        <v>284</v>
      </c>
      <c r="O2583" s="36" t="s">
        <v>4152</v>
      </c>
      <c r="P2583" s="340"/>
      <c r="Q2583" s="468"/>
      <c r="R2583" s="468"/>
      <c r="S2583" s="468"/>
      <c r="T2583" s="468"/>
      <c r="U2583" s="468"/>
      <c r="V2583" s="468"/>
      <c r="W2583" s="468"/>
      <c r="X2583" s="468"/>
      <c r="Y2583" s="468"/>
      <c r="Z2583" s="468"/>
      <c r="AA2583" s="468"/>
      <c r="AB2583" s="468"/>
      <c r="AC2583" s="468"/>
      <c r="AD2583" s="468"/>
      <c r="AE2583" s="468"/>
      <c r="AF2583" s="468"/>
      <c r="AG2583" s="468"/>
      <c r="AH2583" s="468"/>
      <c r="AI2583" s="468"/>
    </row>
    <row r="2584">
      <c r="A2584" s="23">
        <v>2453.0</v>
      </c>
      <c r="B2584" s="440">
        <v>46203.0</v>
      </c>
      <c r="C2584" s="26">
        <v>230.0</v>
      </c>
      <c r="D2584" s="507" t="s">
        <v>39</v>
      </c>
      <c r="E2584" s="28" t="s">
        <v>94</v>
      </c>
      <c r="F2584" s="28" t="s">
        <v>369</v>
      </c>
      <c r="G2584" s="28" t="s">
        <v>369</v>
      </c>
      <c r="H2584" s="28" t="s">
        <v>207</v>
      </c>
      <c r="I2584" s="593" t="s">
        <v>1720</v>
      </c>
      <c r="J2584" s="594" t="s">
        <v>1721</v>
      </c>
      <c r="K2584" s="508">
        <v>46227.0</v>
      </c>
      <c r="L2584" s="28" t="s">
        <v>76</v>
      </c>
      <c r="M2584" s="226"/>
      <c r="N2584" s="33" t="s">
        <v>284</v>
      </c>
      <c r="O2584" s="36" t="s">
        <v>4152</v>
      </c>
      <c r="P2584" s="340"/>
      <c r="Q2584" s="468"/>
      <c r="R2584" s="468"/>
      <c r="S2584" s="468"/>
      <c r="T2584" s="468"/>
      <c r="U2584" s="468"/>
      <c r="V2584" s="468"/>
      <c r="W2584" s="468"/>
      <c r="X2584" s="468"/>
      <c r="Y2584" s="468"/>
      <c r="Z2584" s="468"/>
      <c r="AA2584" s="468"/>
      <c r="AB2584" s="468"/>
      <c r="AC2584" s="468"/>
      <c r="AD2584" s="468"/>
      <c r="AE2584" s="468"/>
      <c r="AF2584" s="468"/>
      <c r="AG2584" s="468"/>
      <c r="AH2584" s="468"/>
      <c r="AI2584" s="468"/>
    </row>
    <row r="2585">
      <c r="A2585" s="23">
        <v>2454.0</v>
      </c>
      <c r="B2585" s="440">
        <v>46203.0</v>
      </c>
      <c r="C2585" s="26">
        <v>230.0</v>
      </c>
      <c r="D2585" s="507" t="s">
        <v>39</v>
      </c>
      <c r="E2585" s="28" t="s">
        <v>94</v>
      </c>
      <c r="F2585" s="28" t="s">
        <v>369</v>
      </c>
      <c r="G2585" s="28" t="s">
        <v>369</v>
      </c>
      <c r="H2585" s="28" t="s">
        <v>207</v>
      </c>
      <c r="I2585" s="593" t="s">
        <v>1722</v>
      </c>
      <c r="J2585" s="592" t="s">
        <v>1723</v>
      </c>
      <c r="K2585" s="508">
        <v>46227.0</v>
      </c>
      <c r="L2585" s="28" t="s">
        <v>76</v>
      </c>
      <c r="M2585" s="226"/>
      <c r="N2585" s="33" t="s">
        <v>284</v>
      </c>
      <c r="O2585" s="36" t="s">
        <v>4152</v>
      </c>
      <c r="P2585" s="340"/>
      <c r="Q2585" s="468"/>
      <c r="R2585" s="468"/>
      <c r="S2585" s="468"/>
      <c r="T2585" s="468"/>
      <c r="U2585" s="468"/>
      <c r="V2585" s="468"/>
      <c r="W2585" s="468"/>
      <c r="X2585" s="468"/>
      <c r="Y2585" s="468"/>
      <c r="Z2585" s="468"/>
      <c r="AA2585" s="468"/>
      <c r="AB2585" s="468"/>
      <c r="AC2585" s="468"/>
      <c r="AD2585" s="468"/>
      <c r="AE2585" s="468"/>
      <c r="AF2585" s="468"/>
      <c r="AG2585" s="468"/>
      <c r="AH2585" s="468"/>
      <c r="AI2585" s="468"/>
    </row>
    <row r="2586">
      <c r="A2586" s="59">
        <v>2455.0</v>
      </c>
      <c r="B2586" s="440">
        <v>46203.0</v>
      </c>
      <c r="C2586" s="26">
        <v>230.0</v>
      </c>
      <c r="D2586" s="507" t="s">
        <v>39</v>
      </c>
      <c r="E2586" s="28" t="s">
        <v>94</v>
      </c>
      <c r="F2586" s="28" t="s">
        <v>369</v>
      </c>
      <c r="G2586" s="28" t="s">
        <v>369</v>
      </c>
      <c r="H2586" s="28" t="s">
        <v>87</v>
      </c>
      <c r="I2586" s="593" t="s">
        <v>4154</v>
      </c>
      <c r="J2586" s="592" t="s">
        <v>1723</v>
      </c>
      <c r="K2586" s="508">
        <v>46227.0</v>
      </c>
      <c r="L2586" s="28" t="s">
        <v>50</v>
      </c>
      <c r="M2586" s="226"/>
      <c r="N2586" s="33" t="s">
        <v>284</v>
      </c>
      <c r="O2586" s="36" t="s">
        <v>4152</v>
      </c>
      <c r="P2586" s="340"/>
      <c r="Q2586" s="468"/>
      <c r="R2586" s="468"/>
      <c r="S2586" s="468"/>
      <c r="T2586" s="468"/>
      <c r="U2586" s="468"/>
      <c r="V2586" s="468"/>
      <c r="W2586" s="468"/>
      <c r="X2586" s="468"/>
      <c r="Y2586" s="468"/>
      <c r="Z2586" s="468"/>
      <c r="AA2586" s="468"/>
      <c r="AB2586" s="468"/>
      <c r="AC2586" s="468"/>
      <c r="AD2586" s="468"/>
      <c r="AE2586" s="468"/>
      <c r="AF2586" s="468"/>
      <c r="AG2586" s="468"/>
      <c r="AH2586" s="468"/>
      <c r="AI2586" s="468"/>
    </row>
    <row r="2587">
      <c r="A2587" s="23">
        <v>2456.0</v>
      </c>
      <c r="B2587" s="440">
        <v>46203.0</v>
      </c>
      <c r="C2587" s="26">
        <v>230.0</v>
      </c>
      <c r="D2587" s="507" t="s">
        <v>39</v>
      </c>
      <c r="E2587" s="28" t="s">
        <v>94</v>
      </c>
      <c r="F2587" s="28" t="s">
        <v>369</v>
      </c>
      <c r="G2587" s="28" t="s">
        <v>369</v>
      </c>
      <c r="H2587" s="28" t="s">
        <v>207</v>
      </c>
      <c r="I2587" s="593" t="s">
        <v>1726</v>
      </c>
      <c r="J2587" s="592" t="s">
        <v>1696</v>
      </c>
      <c r="K2587" s="508">
        <v>46227.0</v>
      </c>
      <c r="L2587" s="28" t="s">
        <v>76</v>
      </c>
      <c r="M2587" s="226"/>
      <c r="N2587" s="33" t="s">
        <v>284</v>
      </c>
      <c r="O2587" s="36" t="s">
        <v>4152</v>
      </c>
      <c r="P2587" s="340"/>
      <c r="Q2587" s="468"/>
      <c r="R2587" s="468"/>
      <c r="S2587" s="468"/>
      <c r="T2587" s="468"/>
      <c r="U2587" s="468"/>
      <c r="V2587" s="468"/>
      <c r="W2587" s="468"/>
      <c r="X2587" s="468"/>
      <c r="Y2587" s="468"/>
      <c r="Z2587" s="468"/>
      <c r="AA2587" s="468"/>
      <c r="AB2587" s="468"/>
      <c r="AC2587" s="468"/>
      <c r="AD2587" s="468"/>
      <c r="AE2587" s="468"/>
      <c r="AF2587" s="468"/>
      <c r="AG2587" s="468"/>
      <c r="AH2587" s="468"/>
      <c r="AI2587" s="468"/>
    </row>
    <row r="2588">
      <c r="A2588" s="23">
        <v>2457.0</v>
      </c>
      <c r="B2588" s="440">
        <v>46203.0</v>
      </c>
      <c r="C2588" s="26">
        <v>230.0</v>
      </c>
      <c r="D2588" s="507" t="s">
        <v>39</v>
      </c>
      <c r="E2588" s="28" t="s">
        <v>94</v>
      </c>
      <c r="F2588" s="28" t="s">
        <v>369</v>
      </c>
      <c r="G2588" s="28" t="s">
        <v>369</v>
      </c>
      <c r="H2588" s="28" t="s">
        <v>207</v>
      </c>
      <c r="I2588" s="593" t="s">
        <v>4155</v>
      </c>
      <c r="J2588" s="594" t="s">
        <v>2243</v>
      </c>
      <c r="K2588" s="508">
        <v>46227.0</v>
      </c>
      <c r="L2588" s="28" t="s">
        <v>50</v>
      </c>
      <c r="M2588" s="226"/>
      <c r="N2588" s="33" t="s">
        <v>284</v>
      </c>
      <c r="O2588" s="36" t="s">
        <v>4152</v>
      </c>
      <c r="P2588" s="340"/>
      <c r="Q2588" s="468"/>
      <c r="R2588" s="468"/>
      <c r="S2588" s="468"/>
      <c r="T2588" s="468"/>
      <c r="U2588" s="468"/>
      <c r="V2588" s="468"/>
      <c r="W2588" s="468"/>
      <c r="X2588" s="468"/>
      <c r="Y2588" s="468"/>
      <c r="Z2588" s="468"/>
      <c r="AA2588" s="468"/>
      <c r="AB2588" s="468"/>
      <c r="AC2588" s="468"/>
      <c r="AD2588" s="468"/>
      <c r="AE2588" s="468"/>
      <c r="AF2588" s="468"/>
      <c r="AG2588" s="468"/>
      <c r="AH2588" s="468"/>
      <c r="AI2588" s="468"/>
    </row>
    <row r="2589">
      <c r="A2589" s="59">
        <v>2458.0</v>
      </c>
      <c r="B2589" s="440">
        <v>46203.0</v>
      </c>
      <c r="C2589" s="26">
        <v>230.0</v>
      </c>
      <c r="D2589" s="507" t="s">
        <v>39</v>
      </c>
      <c r="E2589" s="28" t="s">
        <v>94</v>
      </c>
      <c r="F2589" s="28" t="s">
        <v>369</v>
      </c>
      <c r="G2589" s="28" t="s">
        <v>369</v>
      </c>
      <c r="H2589" s="28" t="s">
        <v>81</v>
      </c>
      <c r="I2589" s="548" t="s">
        <v>1698</v>
      </c>
      <c r="J2589" s="592" t="s">
        <v>1691</v>
      </c>
      <c r="K2589" s="508">
        <v>46227.0</v>
      </c>
      <c r="L2589" s="28" t="s">
        <v>76</v>
      </c>
      <c r="M2589" s="226"/>
      <c r="N2589" s="33" t="s">
        <v>284</v>
      </c>
      <c r="O2589" s="36" t="s">
        <v>4152</v>
      </c>
      <c r="P2589" s="340"/>
      <c r="Q2589" s="468"/>
      <c r="R2589" s="468"/>
      <c r="S2589" s="468"/>
      <c r="T2589" s="468"/>
      <c r="U2589" s="468"/>
      <c r="V2589" s="468"/>
      <c r="W2589" s="468"/>
      <c r="X2589" s="468"/>
      <c r="Y2589" s="468"/>
      <c r="Z2589" s="468"/>
      <c r="AA2589" s="468"/>
      <c r="AB2589" s="468"/>
      <c r="AC2589" s="468"/>
      <c r="AD2589" s="468"/>
      <c r="AE2589" s="468"/>
      <c r="AF2589" s="468"/>
      <c r="AG2589" s="468"/>
      <c r="AH2589" s="468"/>
      <c r="AI2589" s="468"/>
    </row>
    <row r="2590">
      <c r="A2590" s="23">
        <v>2459.0</v>
      </c>
      <c r="B2590" s="440">
        <v>46203.0</v>
      </c>
      <c r="C2590" s="26">
        <v>231.0</v>
      </c>
      <c r="D2590" s="507" t="s">
        <v>39</v>
      </c>
      <c r="E2590" s="28" t="s">
        <v>94</v>
      </c>
      <c r="F2590" s="28" t="s">
        <v>369</v>
      </c>
      <c r="G2590" s="28" t="s">
        <v>369</v>
      </c>
      <c r="H2590" s="28" t="s">
        <v>207</v>
      </c>
      <c r="I2590" s="593" t="s">
        <v>4156</v>
      </c>
      <c r="J2590" s="592" t="s">
        <v>2427</v>
      </c>
      <c r="K2590" s="441">
        <v>46225.0</v>
      </c>
      <c r="L2590" s="28" t="s">
        <v>50</v>
      </c>
      <c r="M2590" s="226"/>
      <c r="N2590" s="33" t="s">
        <v>284</v>
      </c>
      <c r="O2590" s="36" t="s">
        <v>4157</v>
      </c>
      <c r="P2590" s="340"/>
      <c r="Q2590" s="468"/>
      <c r="R2590" s="468"/>
      <c r="S2590" s="468"/>
      <c r="T2590" s="468"/>
      <c r="U2590" s="468"/>
      <c r="V2590" s="468"/>
      <c r="W2590" s="468"/>
      <c r="X2590" s="468"/>
      <c r="Y2590" s="468"/>
      <c r="Z2590" s="468"/>
      <c r="AA2590" s="468"/>
      <c r="AB2590" s="468"/>
      <c r="AC2590" s="468"/>
      <c r="AD2590" s="468"/>
      <c r="AE2590" s="468"/>
      <c r="AF2590" s="468"/>
      <c r="AG2590" s="468"/>
      <c r="AH2590" s="468"/>
      <c r="AI2590" s="468"/>
    </row>
    <row r="2591">
      <c r="A2591" s="23">
        <v>2460.0</v>
      </c>
      <c r="B2591" s="440">
        <v>46203.0</v>
      </c>
      <c r="C2591" s="26">
        <v>231.0</v>
      </c>
      <c r="D2591" s="507" t="s">
        <v>39</v>
      </c>
      <c r="E2591" s="28" t="s">
        <v>94</v>
      </c>
      <c r="F2591" s="28" t="s">
        <v>369</v>
      </c>
      <c r="G2591" s="28" t="s">
        <v>369</v>
      </c>
      <c r="H2591" s="28" t="s">
        <v>207</v>
      </c>
      <c r="I2591" s="593" t="s">
        <v>4158</v>
      </c>
      <c r="J2591" s="592" t="s">
        <v>4159</v>
      </c>
      <c r="K2591" s="441">
        <v>46226.0</v>
      </c>
      <c r="L2591" s="28" t="s">
        <v>50</v>
      </c>
      <c r="M2591" s="226"/>
      <c r="N2591" s="33" t="s">
        <v>284</v>
      </c>
      <c r="O2591" s="36" t="s">
        <v>4157</v>
      </c>
      <c r="P2591" s="340"/>
      <c r="Q2591" s="468"/>
      <c r="R2591" s="468"/>
      <c r="S2591" s="468"/>
      <c r="T2591" s="468"/>
      <c r="U2591" s="468"/>
      <c r="V2591" s="468"/>
      <c r="W2591" s="468"/>
      <c r="X2591" s="468"/>
      <c r="Y2591" s="468"/>
      <c r="Z2591" s="468"/>
      <c r="AA2591" s="468"/>
      <c r="AB2591" s="468"/>
      <c r="AC2591" s="468"/>
      <c r="AD2591" s="468"/>
      <c r="AE2591" s="468"/>
      <c r="AF2591" s="468"/>
      <c r="AG2591" s="468"/>
      <c r="AH2591" s="468"/>
      <c r="AI2591" s="468"/>
    </row>
    <row r="2592">
      <c r="A2592" s="59">
        <v>2461.0</v>
      </c>
      <c r="B2592" s="440">
        <v>46203.0</v>
      </c>
      <c r="C2592" s="26">
        <v>231.0</v>
      </c>
      <c r="D2592" s="507" t="s">
        <v>39</v>
      </c>
      <c r="E2592" s="28" t="s">
        <v>94</v>
      </c>
      <c r="F2592" s="28" t="s">
        <v>369</v>
      </c>
      <c r="G2592" s="28" t="s">
        <v>369</v>
      </c>
      <c r="H2592" s="28" t="s">
        <v>207</v>
      </c>
      <c r="I2592" s="593" t="s">
        <v>4160</v>
      </c>
      <c r="J2592" s="592" t="s">
        <v>1315</v>
      </c>
      <c r="K2592" s="441">
        <v>46227.0</v>
      </c>
      <c r="L2592" s="28" t="s">
        <v>50</v>
      </c>
      <c r="M2592" s="226"/>
      <c r="N2592" s="33" t="s">
        <v>284</v>
      </c>
      <c r="O2592" s="36" t="s">
        <v>4157</v>
      </c>
      <c r="P2592" s="340"/>
      <c r="Q2592" s="468"/>
      <c r="R2592" s="468"/>
      <c r="S2592" s="468"/>
      <c r="T2592" s="468"/>
      <c r="U2592" s="468"/>
      <c r="V2592" s="468"/>
      <c r="W2592" s="468"/>
      <c r="X2592" s="468"/>
      <c r="Y2592" s="468"/>
      <c r="Z2592" s="468"/>
      <c r="AA2592" s="468"/>
      <c r="AB2592" s="468"/>
      <c r="AC2592" s="468"/>
      <c r="AD2592" s="468"/>
      <c r="AE2592" s="468"/>
      <c r="AF2592" s="468"/>
      <c r="AG2592" s="468"/>
      <c r="AH2592" s="468"/>
      <c r="AI2592" s="468"/>
    </row>
    <row r="2593">
      <c r="A2593" s="23">
        <v>2462.0</v>
      </c>
      <c r="B2593" s="440">
        <v>46203.0</v>
      </c>
      <c r="C2593" s="26">
        <v>231.0</v>
      </c>
      <c r="D2593" s="507" t="s">
        <v>39</v>
      </c>
      <c r="E2593" s="28" t="s">
        <v>94</v>
      </c>
      <c r="F2593" s="28" t="s">
        <v>369</v>
      </c>
      <c r="G2593" s="28" t="s">
        <v>369</v>
      </c>
      <c r="H2593" s="28" t="s">
        <v>207</v>
      </c>
      <c r="I2593" s="593" t="s">
        <v>4161</v>
      </c>
      <c r="J2593" s="594" t="s">
        <v>1972</v>
      </c>
      <c r="K2593" s="441">
        <v>46228.0</v>
      </c>
      <c r="L2593" s="28" t="s">
        <v>50</v>
      </c>
      <c r="M2593" s="226"/>
      <c r="N2593" s="33" t="s">
        <v>284</v>
      </c>
      <c r="O2593" s="36" t="s">
        <v>4157</v>
      </c>
      <c r="P2593" s="340"/>
      <c r="Q2593" s="468"/>
      <c r="R2593" s="468"/>
      <c r="S2593" s="468"/>
      <c r="T2593" s="468"/>
      <c r="U2593" s="468"/>
      <c r="V2593" s="468"/>
      <c r="W2593" s="468"/>
      <c r="X2593" s="468"/>
      <c r="Y2593" s="468"/>
      <c r="Z2593" s="468"/>
      <c r="AA2593" s="468"/>
      <c r="AB2593" s="468"/>
      <c r="AC2593" s="468"/>
      <c r="AD2593" s="468"/>
      <c r="AE2593" s="468"/>
      <c r="AF2593" s="468"/>
      <c r="AG2593" s="468"/>
      <c r="AH2593" s="468"/>
      <c r="AI2593" s="468"/>
    </row>
    <row r="2594">
      <c r="A2594" s="23">
        <v>2463.0</v>
      </c>
      <c r="B2594" s="440">
        <v>46203.0</v>
      </c>
      <c r="C2594" s="26">
        <v>231.0</v>
      </c>
      <c r="D2594" s="507" t="s">
        <v>39</v>
      </c>
      <c r="E2594" s="28" t="s">
        <v>94</v>
      </c>
      <c r="F2594" s="28" t="s">
        <v>369</v>
      </c>
      <c r="G2594" s="28" t="s">
        <v>369</v>
      </c>
      <c r="H2594" s="28" t="s">
        <v>43</v>
      </c>
      <c r="I2594" s="593" t="s">
        <v>4162</v>
      </c>
      <c r="J2594" s="592" t="s">
        <v>2427</v>
      </c>
      <c r="K2594" s="441">
        <v>46229.0</v>
      </c>
      <c r="L2594" s="28" t="s">
        <v>76</v>
      </c>
      <c r="M2594" s="226"/>
      <c r="N2594" s="33" t="s">
        <v>284</v>
      </c>
      <c r="O2594" s="36" t="s">
        <v>4157</v>
      </c>
      <c r="P2594" s="340"/>
      <c r="Q2594" s="468"/>
      <c r="R2594" s="468"/>
      <c r="S2594" s="468"/>
      <c r="T2594" s="468"/>
      <c r="U2594" s="468"/>
      <c r="V2594" s="468"/>
      <c r="W2594" s="468"/>
      <c r="X2594" s="468"/>
      <c r="Y2594" s="468"/>
      <c r="Z2594" s="468"/>
      <c r="AA2594" s="468"/>
      <c r="AB2594" s="468"/>
      <c r="AC2594" s="468"/>
      <c r="AD2594" s="468"/>
      <c r="AE2594" s="468"/>
      <c r="AF2594" s="468"/>
      <c r="AG2594" s="468"/>
      <c r="AH2594" s="468"/>
      <c r="AI2594" s="468"/>
    </row>
    <row r="2595">
      <c r="A2595" s="59">
        <v>2464.0</v>
      </c>
      <c r="B2595" s="440">
        <v>46203.0</v>
      </c>
      <c r="C2595" s="26">
        <v>231.0</v>
      </c>
      <c r="D2595" s="507" t="s">
        <v>39</v>
      </c>
      <c r="E2595" s="28" t="s">
        <v>94</v>
      </c>
      <c r="F2595" s="28" t="s">
        <v>369</v>
      </c>
      <c r="G2595" s="28" t="s">
        <v>369</v>
      </c>
      <c r="H2595" s="28" t="s">
        <v>81</v>
      </c>
      <c r="I2595" s="548" t="s">
        <v>1698</v>
      </c>
      <c r="J2595" s="592" t="s">
        <v>1691</v>
      </c>
      <c r="K2595" s="441">
        <v>46230.0</v>
      </c>
      <c r="L2595" s="28" t="s">
        <v>76</v>
      </c>
      <c r="M2595" s="226"/>
      <c r="N2595" s="33" t="s">
        <v>284</v>
      </c>
      <c r="O2595" s="36" t="s">
        <v>4157</v>
      </c>
      <c r="P2595" s="340"/>
      <c r="Q2595" s="468"/>
      <c r="R2595" s="468"/>
      <c r="S2595" s="468"/>
      <c r="T2595" s="468"/>
      <c r="U2595" s="468"/>
      <c r="V2595" s="468"/>
      <c r="W2595" s="468"/>
      <c r="X2595" s="468"/>
      <c r="Y2595" s="468"/>
      <c r="Z2595" s="468"/>
      <c r="AA2595" s="468"/>
      <c r="AB2595" s="468"/>
      <c r="AC2595" s="468"/>
      <c r="AD2595" s="468"/>
      <c r="AE2595" s="468"/>
      <c r="AF2595" s="468"/>
      <c r="AG2595" s="468"/>
      <c r="AH2595" s="468"/>
      <c r="AI2595" s="468"/>
    </row>
    <row r="2596">
      <c r="A2596" s="23">
        <v>2465.0</v>
      </c>
      <c r="B2596" s="440">
        <v>46203.0</v>
      </c>
      <c r="C2596" s="26">
        <v>232.0</v>
      </c>
      <c r="D2596" s="507" t="s">
        <v>129</v>
      </c>
      <c r="E2596" s="28" t="s">
        <v>94</v>
      </c>
      <c r="F2596" s="28" t="s">
        <v>369</v>
      </c>
      <c r="G2596" s="28" t="s">
        <v>369</v>
      </c>
      <c r="H2596" s="28" t="s">
        <v>207</v>
      </c>
      <c r="I2596" s="593" t="s">
        <v>4163</v>
      </c>
      <c r="J2596" s="592" t="s">
        <v>4164</v>
      </c>
      <c r="K2596" s="508">
        <v>46218.0</v>
      </c>
      <c r="L2596" s="28" t="s">
        <v>76</v>
      </c>
      <c r="M2596" s="226"/>
      <c r="N2596" s="33" t="s">
        <v>284</v>
      </c>
      <c r="O2596" s="36" t="s">
        <v>4165</v>
      </c>
      <c r="P2596" s="340"/>
      <c r="Q2596" s="468"/>
      <c r="R2596" s="468"/>
      <c r="S2596" s="468"/>
      <c r="T2596" s="468"/>
      <c r="U2596" s="468"/>
      <c r="V2596" s="468"/>
      <c r="W2596" s="468"/>
      <c r="X2596" s="468"/>
      <c r="Y2596" s="468"/>
      <c r="Z2596" s="468"/>
      <c r="AA2596" s="468"/>
      <c r="AB2596" s="468"/>
      <c r="AC2596" s="468"/>
      <c r="AD2596" s="468"/>
      <c r="AE2596" s="468"/>
      <c r="AF2596" s="468"/>
      <c r="AG2596" s="468"/>
      <c r="AH2596" s="468"/>
      <c r="AI2596" s="468"/>
    </row>
    <row r="2597">
      <c r="A2597" s="23">
        <v>2466.0</v>
      </c>
      <c r="B2597" s="440">
        <v>46203.0</v>
      </c>
      <c r="C2597" s="26">
        <v>232.0</v>
      </c>
      <c r="D2597" s="507" t="s">
        <v>129</v>
      </c>
      <c r="E2597" s="28" t="s">
        <v>94</v>
      </c>
      <c r="F2597" s="28" t="s">
        <v>369</v>
      </c>
      <c r="G2597" s="28" t="s">
        <v>369</v>
      </c>
      <c r="H2597" s="28" t="s">
        <v>43</v>
      </c>
      <c r="I2597" s="593" t="s">
        <v>4166</v>
      </c>
      <c r="J2597" s="592" t="s">
        <v>2427</v>
      </c>
      <c r="K2597" s="508">
        <v>46218.0</v>
      </c>
      <c r="L2597" s="28" t="s">
        <v>50</v>
      </c>
      <c r="M2597" s="226"/>
      <c r="N2597" s="33" t="s">
        <v>284</v>
      </c>
      <c r="O2597" s="36" t="s">
        <v>4165</v>
      </c>
      <c r="P2597" s="340"/>
      <c r="Q2597" s="468"/>
      <c r="R2597" s="468"/>
      <c r="S2597" s="468"/>
      <c r="T2597" s="468"/>
      <c r="U2597" s="468"/>
      <c r="V2597" s="468"/>
      <c r="W2597" s="468"/>
      <c r="X2597" s="468"/>
      <c r="Y2597" s="468"/>
      <c r="Z2597" s="468"/>
      <c r="AA2597" s="468"/>
      <c r="AB2597" s="468"/>
      <c r="AC2597" s="468"/>
      <c r="AD2597" s="468"/>
      <c r="AE2597" s="468"/>
      <c r="AF2597" s="468"/>
      <c r="AG2597" s="468"/>
      <c r="AH2597" s="468"/>
      <c r="AI2597" s="468"/>
    </row>
    <row r="2598">
      <c r="A2598" s="59">
        <v>2467.0</v>
      </c>
      <c r="B2598" s="440">
        <v>46203.0</v>
      </c>
      <c r="C2598" s="26">
        <v>233.0</v>
      </c>
      <c r="D2598" s="507" t="s">
        <v>129</v>
      </c>
      <c r="E2598" s="28" t="s">
        <v>94</v>
      </c>
      <c r="F2598" s="28" t="s">
        <v>369</v>
      </c>
      <c r="G2598" s="28" t="s">
        <v>369</v>
      </c>
      <c r="H2598" s="28" t="s">
        <v>207</v>
      </c>
      <c r="I2598" s="593" t="s">
        <v>1682</v>
      </c>
      <c r="J2598" s="592" t="s">
        <v>1683</v>
      </c>
      <c r="K2598" s="508">
        <v>46223.0</v>
      </c>
      <c r="L2598" s="28" t="s">
        <v>50</v>
      </c>
      <c r="M2598" s="226"/>
      <c r="N2598" s="33" t="s">
        <v>284</v>
      </c>
      <c r="O2598" s="36" t="s">
        <v>1684</v>
      </c>
      <c r="P2598" s="340"/>
      <c r="Q2598" s="468"/>
      <c r="R2598" s="468"/>
      <c r="S2598" s="468"/>
      <c r="T2598" s="468"/>
      <c r="U2598" s="468"/>
      <c r="V2598" s="468"/>
      <c r="W2598" s="468"/>
      <c r="X2598" s="468"/>
      <c r="Y2598" s="468"/>
      <c r="Z2598" s="468"/>
      <c r="AA2598" s="468"/>
      <c r="AB2598" s="468"/>
      <c r="AC2598" s="468"/>
      <c r="AD2598" s="468"/>
      <c r="AE2598" s="468"/>
      <c r="AF2598" s="468"/>
      <c r="AG2598" s="468"/>
      <c r="AH2598" s="468"/>
      <c r="AI2598" s="468"/>
    </row>
    <row r="2599">
      <c r="A2599" s="23">
        <v>2468.0</v>
      </c>
      <c r="B2599" s="440">
        <v>46203.0</v>
      </c>
      <c r="C2599" s="26">
        <v>233.0</v>
      </c>
      <c r="D2599" s="507" t="s">
        <v>129</v>
      </c>
      <c r="E2599" s="28" t="s">
        <v>94</v>
      </c>
      <c r="F2599" s="28" t="s">
        <v>369</v>
      </c>
      <c r="G2599" s="28" t="s">
        <v>369</v>
      </c>
      <c r="H2599" s="28" t="s">
        <v>207</v>
      </c>
      <c r="I2599" s="593" t="s">
        <v>4167</v>
      </c>
      <c r="J2599" s="594" t="s">
        <v>4168</v>
      </c>
      <c r="K2599" s="508">
        <v>46224.0</v>
      </c>
      <c r="L2599" s="28" t="s">
        <v>50</v>
      </c>
      <c r="M2599" s="226"/>
      <c r="N2599" s="33" t="s">
        <v>284</v>
      </c>
      <c r="O2599" s="36" t="s">
        <v>1684</v>
      </c>
      <c r="P2599" s="340"/>
      <c r="Q2599" s="468"/>
      <c r="R2599" s="468"/>
      <c r="S2599" s="468"/>
      <c r="T2599" s="468"/>
      <c r="U2599" s="468"/>
      <c r="V2599" s="468"/>
      <c r="W2599" s="468"/>
      <c r="X2599" s="468"/>
      <c r="Y2599" s="468"/>
      <c r="Z2599" s="468"/>
      <c r="AA2599" s="468"/>
      <c r="AB2599" s="468"/>
      <c r="AC2599" s="468"/>
      <c r="AD2599" s="468"/>
      <c r="AE2599" s="468"/>
      <c r="AF2599" s="468"/>
      <c r="AG2599" s="468"/>
      <c r="AH2599" s="468"/>
      <c r="AI2599" s="468"/>
    </row>
    <row r="2600">
      <c r="A2600" s="23">
        <v>2469.0</v>
      </c>
      <c r="B2600" s="440">
        <v>46203.0</v>
      </c>
      <c r="C2600" s="26">
        <v>233.0</v>
      </c>
      <c r="D2600" s="507" t="s">
        <v>129</v>
      </c>
      <c r="E2600" s="28" t="s">
        <v>94</v>
      </c>
      <c r="F2600" s="28" t="s">
        <v>369</v>
      </c>
      <c r="G2600" s="28" t="s">
        <v>369</v>
      </c>
      <c r="H2600" s="28" t="s">
        <v>207</v>
      </c>
      <c r="I2600" s="593" t="s">
        <v>4169</v>
      </c>
      <c r="J2600" s="594" t="s">
        <v>4170</v>
      </c>
      <c r="K2600" s="508">
        <v>46225.0</v>
      </c>
      <c r="L2600" s="28" t="s">
        <v>50</v>
      </c>
      <c r="M2600" s="226"/>
      <c r="N2600" s="33" t="s">
        <v>284</v>
      </c>
      <c r="O2600" s="36" t="s">
        <v>1684</v>
      </c>
      <c r="P2600" s="340"/>
      <c r="Q2600" s="468"/>
      <c r="R2600" s="468"/>
      <c r="S2600" s="468"/>
      <c r="T2600" s="468"/>
      <c r="U2600" s="468"/>
      <c r="V2600" s="468"/>
      <c r="W2600" s="468"/>
      <c r="X2600" s="468"/>
      <c r="Y2600" s="468"/>
      <c r="Z2600" s="468"/>
      <c r="AA2600" s="468"/>
      <c r="AB2600" s="468"/>
      <c r="AC2600" s="468"/>
      <c r="AD2600" s="468"/>
      <c r="AE2600" s="468"/>
      <c r="AF2600" s="468"/>
      <c r="AG2600" s="468"/>
      <c r="AH2600" s="468"/>
      <c r="AI2600" s="468"/>
    </row>
    <row r="2601">
      <c r="A2601" s="59">
        <v>2470.0</v>
      </c>
      <c r="B2601" s="440">
        <v>46203.0</v>
      </c>
      <c r="C2601" s="26">
        <v>233.0</v>
      </c>
      <c r="D2601" s="507" t="s">
        <v>129</v>
      </c>
      <c r="E2601" s="28" t="s">
        <v>94</v>
      </c>
      <c r="F2601" s="28" t="s">
        <v>369</v>
      </c>
      <c r="G2601" s="28" t="s">
        <v>369</v>
      </c>
      <c r="H2601" s="28" t="s">
        <v>207</v>
      </c>
      <c r="I2601" s="548" t="s">
        <v>3191</v>
      </c>
      <c r="J2601" s="592" t="s">
        <v>1280</v>
      </c>
      <c r="K2601" s="508">
        <v>46226.0</v>
      </c>
      <c r="L2601" s="28" t="s">
        <v>50</v>
      </c>
      <c r="M2601" s="226"/>
      <c r="N2601" s="33" t="s">
        <v>284</v>
      </c>
      <c r="O2601" s="36" t="s">
        <v>1684</v>
      </c>
      <c r="P2601" s="340"/>
      <c r="Q2601" s="468"/>
      <c r="R2601" s="468"/>
      <c r="S2601" s="468"/>
      <c r="T2601" s="468"/>
      <c r="U2601" s="468"/>
      <c r="V2601" s="468"/>
      <c r="W2601" s="468"/>
      <c r="X2601" s="468"/>
      <c r="Y2601" s="468"/>
      <c r="Z2601" s="468"/>
      <c r="AA2601" s="468"/>
      <c r="AB2601" s="468"/>
      <c r="AC2601" s="468"/>
      <c r="AD2601" s="468"/>
      <c r="AE2601" s="468"/>
      <c r="AF2601" s="468"/>
      <c r="AG2601" s="468"/>
      <c r="AH2601" s="468"/>
      <c r="AI2601" s="468"/>
    </row>
    <row r="2602">
      <c r="A2602" s="23">
        <v>2471.0</v>
      </c>
      <c r="B2602" s="440">
        <v>46203.0</v>
      </c>
      <c r="C2602" s="26">
        <v>233.0</v>
      </c>
      <c r="D2602" s="507" t="s">
        <v>129</v>
      </c>
      <c r="E2602" s="28" t="s">
        <v>94</v>
      </c>
      <c r="F2602" s="28" t="s">
        <v>369</v>
      </c>
      <c r="G2602" s="28" t="s">
        <v>369</v>
      </c>
      <c r="H2602" s="28" t="s">
        <v>81</v>
      </c>
      <c r="I2602" s="548" t="s">
        <v>1690</v>
      </c>
      <c r="J2602" s="592" t="s">
        <v>1691</v>
      </c>
      <c r="K2602" s="508">
        <v>46227.0</v>
      </c>
      <c r="L2602" s="28" t="s">
        <v>76</v>
      </c>
      <c r="M2602" s="226"/>
      <c r="N2602" s="33" t="s">
        <v>284</v>
      </c>
      <c r="O2602" s="36" t="s">
        <v>1684</v>
      </c>
      <c r="P2602" s="340"/>
      <c r="Q2602" s="468"/>
      <c r="R2602" s="468"/>
      <c r="S2602" s="468"/>
      <c r="T2602" s="468"/>
      <c r="U2602" s="468"/>
      <c r="V2602" s="468"/>
      <c r="W2602" s="468"/>
      <c r="X2602" s="468"/>
      <c r="Y2602" s="468"/>
      <c r="Z2602" s="468"/>
      <c r="AA2602" s="468"/>
      <c r="AB2602" s="468"/>
      <c r="AC2602" s="468"/>
      <c r="AD2602" s="468"/>
      <c r="AE2602" s="468"/>
      <c r="AF2602" s="468"/>
      <c r="AG2602" s="468"/>
      <c r="AH2602" s="468"/>
      <c r="AI2602" s="468"/>
    </row>
    <row r="2603">
      <c r="A2603" s="59">
        <v>2431.0</v>
      </c>
      <c r="B2603" s="440">
        <v>46204.0</v>
      </c>
      <c r="C2603" s="26">
        <v>234.0</v>
      </c>
      <c r="D2603" s="507" t="s">
        <v>45</v>
      </c>
      <c r="E2603" s="28" t="s">
        <v>40</v>
      </c>
      <c r="F2603" s="28" t="s">
        <v>3089</v>
      </c>
      <c r="G2603" s="28" t="s">
        <v>3089</v>
      </c>
      <c r="H2603" s="28" t="s">
        <v>43</v>
      </c>
      <c r="I2603" s="533" t="s">
        <v>2701</v>
      </c>
      <c r="J2603" s="405" t="s">
        <v>3835</v>
      </c>
      <c r="K2603" s="492" t="s">
        <v>101</v>
      </c>
      <c r="L2603" s="28" t="s">
        <v>50</v>
      </c>
      <c r="M2603" s="226"/>
      <c r="N2603" s="33" t="s">
        <v>289</v>
      </c>
      <c r="O2603" s="36" t="s">
        <v>1733</v>
      </c>
      <c r="P2603" s="558"/>
      <c r="Q2603" s="468"/>
      <c r="R2603" s="468"/>
      <c r="S2603" s="468"/>
      <c r="T2603" s="468"/>
      <c r="U2603" s="468"/>
      <c r="V2603" s="468"/>
      <c r="W2603" s="468"/>
      <c r="X2603" s="468"/>
      <c r="Y2603" s="468"/>
      <c r="Z2603" s="468"/>
      <c r="AA2603" s="468"/>
      <c r="AB2603" s="468"/>
      <c r="AC2603" s="468"/>
      <c r="AD2603" s="468"/>
      <c r="AE2603" s="468"/>
      <c r="AF2603" s="468"/>
      <c r="AG2603" s="468"/>
      <c r="AH2603" s="468"/>
      <c r="AI2603" s="468"/>
    </row>
    <row r="2604">
      <c r="A2604" s="23">
        <v>2432.0</v>
      </c>
      <c r="B2604" s="440">
        <v>46204.0</v>
      </c>
      <c r="C2604" s="26">
        <v>234.0</v>
      </c>
      <c r="D2604" s="507" t="s">
        <v>45</v>
      </c>
      <c r="E2604" s="28" t="s">
        <v>40</v>
      </c>
      <c r="F2604" s="28" t="s">
        <v>3089</v>
      </c>
      <c r="G2604" s="28" t="s">
        <v>3089</v>
      </c>
      <c r="H2604" s="28" t="s">
        <v>87</v>
      </c>
      <c r="I2604" s="485" t="s">
        <v>4171</v>
      </c>
      <c r="J2604" s="401" t="s">
        <v>4172</v>
      </c>
      <c r="K2604" s="492" t="s">
        <v>101</v>
      </c>
      <c r="L2604" s="28" t="s">
        <v>50</v>
      </c>
      <c r="M2604" s="226"/>
      <c r="N2604" s="33" t="s">
        <v>289</v>
      </c>
      <c r="O2604" s="36" t="s">
        <v>1733</v>
      </c>
      <c r="P2604" s="558"/>
      <c r="Q2604" s="468"/>
      <c r="R2604" s="468"/>
      <c r="S2604" s="468"/>
      <c r="T2604" s="468"/>
      <c r="U2604" s="468"/>
      <c r="V2604" s="468"/>
      <c r="W2604" s="468"/>
      <c r="X2604" s="468"/>
      <c r="Y2604" s="468"/>
      <c r="Z2604" s="468"/>
      <c r="AA2604" s="468"/>
      <c r="AB2604" s="468"/>
      <c r="AC2604" s="468"/>
      <c r="AD2604" s="468"/>
      <c r="AE2604" s="468"/>
      <c r="AF2604" s="468"/>
      <c r="AG2604" s="468"/>
      <c r="AH2604" s="468"/>
      <c r="AI2604" s="468"/>
    </row>
    <row r="2605">
      <c r="A2605" s="23">
        <v>2433.0</v>
      </c>
      <c r="B2605" s="440">
        <v>46204.0</v>
      </c>
      <c r="C2605" s="26">
        <v>234.0</v>
      </c>
      <c r="D2605" s="507" t="s">
        <v>45</v>
      </c>
      <c r="E2605" s="28" t="s">
        <v>40</v>
      </c>
      <c r="F2605" s="28" t="s">
        <v>3089</v>
      </c>
      <c r="G2605" s="28" t="s">
        <v>3089</v>
      </c>
      <c r="H2605" s="28" t="s">
        <v>207</v>
      </c>
      <c r="I2605" s="485" t="s">
        <v>4173</v>
      </c>
      <c r="J2605" s="401" t="s">
        <v>4174</v>
      </c>
      <c r="K2605" s="492" t="s">
        <v>101</v>
      </c>
      <c r="L2605" s="28" t="s">
        <v>50</v>
      </c>
      <c r="M2605" s="226"/>
      <c r="N2605" s="33" t="s">
        <v>289</v>
      </c>
      <c r="O2605" s="36" t="s">
        <v>1733</v>
      </c>
      <c r="P2605" s="558"/>
      <c r="Q2605" s="468"/>
      <c r="R2605" s="468"/>
      <c r="S2605" s="468"/>
      <c r="T2605" s="468"/>
      <c r="U2605" s="468"/>
      <c r="V2605" s="468"/>
      <c r="W2605" s="468"/>
      <c r="X2605" s="468"/>
      <c r="Y2605" s="468"/>
      <c r="Z2605" s="468"/>
      <c r="AA2605" s="468"/>
      <c r="AB2605" s="468"/>
      <c r="AC2605" s="468"/>
      <c r="AD2605" s="468"/>
      <c r="AE2605" s="468"/>
      <c r="AF2605" s="468"/>
      <c r="AG2605" s="468"/>
      <c r="AH2605" s="468"/>
      <c r="AI2605" s="468"/>
    </row>
    <row r="2606">
      <c r="A2606" s="59">
        <v>2434.0</v>
      </c>
      <c r="B2606" s="440">
        <v>46204.0</v>
      </c>
      <c r="C2606" s="26">
        <v>235.0</v>
      </c>
      <c r="D2606" s="507" t="s">
        <v>39</v>
      </c>
      <c r="E2606" s="28" t="s">
        <v>40</v>
      </c>
      <c r="F2606" s="28" t="s">
        <v>3089</v>
      </c>
      <c r="G2606" s="28" t="s">
        <v>3089</v>
      </c>
      <c r="H2606" s="28" t="s">
        <v>75</v>
      </c>
      <c r="I2606" s="494" t="s">
        <v>4175</v>
      </c>
      <c r="J2606" s="401" t="s">
        <v>4176</v>
      </c>
      <c r="K2606" s="29" t="s">
        <v>4177</v>
      </c>
      <c r="L2606" s="28" t="s">
        <v>76</v>
      </c>
      <c r="M2606" s="226"/>
      <c r="N2606" s="33" t="s">
        <v>289</v>
      </c>
      <c r="O2606" s="36" t="s">
        <v>3957</v>
      </c>
      <c r="P2606" s="558"/>
      <c r="Q2606" s="468"/>
      <c r="R2606" s="468"/>
      <c r="S2606" s="468"/>
      <c r="T2606" s="468"/>
      <c r="U2606" s="468"/>
      <c r="V2606" s="468"/>
      <c r="W2606" s="468"/>
      <c r="X2606" s="468"/>
      <c r="Y2606" s="468"/>
      <c r="Z2606" s="468"/>
      <c r="AA2606" s="468"/>
      <c r="AB2606" s="468"/>
      <c r="AC2606" s="468"/>
      <c r="AD2606" s="468"/>
      <c r="AE2606" s="468"/>
      <c r="AF2606" s="468"/>
      <c r="AG2606" s="468"/>
      <c r="AH2606" s="468"/>
      <c r="AI2606" s="468"/>
    </row>
    <row r="2607">
      <c r="A2607" s="23">
        <v>2435.0</v>
      </c>
      <c r="B2607" s="440">
        <v>46204.0</v>
      </c>
      <c r="C2607" s="26">
        <v>235.0</v>
      </c>
      <c r="D2607" s="507" t="s">
        <v>39</v>
      </c>
      <c r="E2607" s="28" t="s">
        <v>40</v>
      </c>
      <c r="F2607" s="28" t="s">
        <v>3089</v>
      </c>
      <c r="G2607" s="28" t="s">
        <v>3089</v>
      </c>
      <c r="H2607" s="28" t="s">
        <v>87</v>
      </c>
      <c r="I2607" s="494" t="s">
        <v>4178</v>
      </c>
      <c r="J2607" s="405" t="s">
        <v>2145</v>
      </c>
      <c r="K2607" s="29" t="s">
        <v>4177</v>
      </c>
      <c r="L2607" s="28" t="s">
        <v>76</v>
      </c>
      <c r="M2607" s="226"/>
      <c r="N2607" s="33" t="s">
        <v>289</v>
      </c>
      <c r="O2607" s="36" t="s">
        <v>3957</v>
      </c>
      <c r="P2607" s="340"/>
      <c r="Q2607" s="468"/>
      <c r="R2607" s="468"/>
      <c r="S2607" s="468"/>
      <c r="T2607" s="468"/>
      <c r="U2607" s="468"/>
      <c r="V2607" s="468"/>
      <c r="W2607" s="468"/>
      <c r="X2607" s="468"/>
      <c r="Y2607" s="468"/>
      <c r="Z2607" s="468"/>
      <c r="AA2607" s="468"/>
      <c r="AB2607" s="468"/>
      <c r="AC2607" s="468"/>
      <c r="AD2607" s="468"/>
      <c r="AE2607" s="468"/>
      <c r="AF2607" s="468"/>
      <c r="AG2607" s="468"/>
      <c r="AH2607" s="468"/>
      <c r="AI2607" s="468"/>
    </row>
    <row r="2608">
      <c r="A2608" s="23">
        <v>2436.0</v>
      </c>
      <c r="B2608" s="440">
        <v>46204.0</v>
      </c>
      <c r="C2608" s="26">
        <v>235.0</v>
      </c>
      <c r="D2608" s="507" t="s">
        <v>39</v>
      </c>
      <c r="E2608" s="28" t="s">
        <v>40</v>
      </c>
      <c r="F2608" s="28" t="s">
        <v>3089</v>
      </c>
      <c r="G2608" s="28" t="s">
        <v>3089</v>
      </c>
      <c r="H2608" s="28" t="s">
        <v>87</v>
      </c>
      <c r="I2608" s="494" t="s">
        <v>4179</v>
      </c>
      <c r="J2608" s="401" t="s">
        <v>2249</v>
      </c>
      <c r="K2608" s="29" t="s">
        <v>4177</v>
      </c>
      <c r="L2608" s="28" t="s">
        <v>76</v>
      </c>
      <c r="M2608" s="226"/>
      <c r="N2608" s="33" t="s">
        <v>289</v>
      </c>
      <c r="O2608" s="36" t="s">
        <v>3957</v>
      </c>
      <c r="P2608" s="340"/>
      <c r="Q2608" s="468"/>
      <c r="R2608" s="468"/>
      <c r="S2608" s="468"/>
      <c r="T2608" s="468"/>
      <c r="U2608" s="468"/>
      <c r="V2608" s="468"/>
      <c r="W2608" s="468"/>
      <c r="X2608" s="468"/>
      <c r="Y2608" s="468"/>
      <c r="Z2608" s="468"/>
      <c r="AA2608" s="468"/>
      <c r="AB2608" s="468"/>
      <c r="AC2608" s="468"/>
      <c r="AD2608" s="468"/>
      <c r="AE2608" s="468"/>
      <c r="AF2608" s="468"/>
      <c r="AG2608" s="468"/>
      <c r="AH2608" s="468"/>
      <c r="AI2608" s="468"/>
    </row>
    <row r="2609">
      <c r="A2609" s="59">
        <v>2437.0</v>
      </c>
      <c r="B2609" s="440">
        <v>46204.0</v>
      </c>
      <c r="C2609" s="26">
        <v>235.0</v>
      </c>
      <c r="D2609" s="507" t="s">
        <v>39</v>
      </c>
      <c r="E2609" s="28" t="s">
        <v>40</v>
      </c>
      <c r="F2609" s="28" t="s">
        <v>3089</v>
      </c>
      <c r="G2609" s="28" t="s">
        <v>3089</v>
      </c>
      <c r="H2609" s="28" t="s">
        <v>75</v>
      </c>
      <c r="I2609" s="494" t="s">
        <v>4180</v>
      </c>
      <c r="J2609" s="401" t="s">
        <v>2713</v>
      </c>
      <c r="K2609" s="29" t="s">
        <v>4177</v>
      </c>
      <c r="L2609" s="28" t="s">
        <v>76</v>
      </c>
      <c r="M2609" s="226"/>
      <c r="N2609" s="33" t="s">
        <v>289</v>
      </c>
      <c r="O2609" s="36" t="s">
        <v>3957</v>
      </c>
      <c r="P2609" s="340"/>
      <c r="Q2609" s="468"/>
      <c r="R2609" s="468"/>
      <c r="S2609" s="468"/>
      <c r="T2609" s="468"/>
      <c r="U2609" s="468"/>
      <c r="V2609" s="468"/>
      <c r="W2609" s="468"/>
      <c r="X2609" s="468"/>
      <c r="Y2609" s="468"/>
      <c r="Z2609" s="468"/>
      <c r="AA2609" s="468"/>
      <c r="AB2609" s="468"/>
      <c r="AC2609" s="468"/>
      <c r="AD2609" s="468"/>
      <c r="AE2609" s="468"/>
      <c r="AF2609" s="468"/>
      <c r="AG2609" s="468"/>
      <c r="AH2609" s="468"/>
      <c r="AI2609" s="468"/>
    </row>
    <row r="2610">
      <c r="A2610" s="23">
        <v>2438.0</v>
      </c>
      <c r="B2610" s="440">
        <v>46204.0</v>
      </c>
      <c r="C2610" s="26">
        <v>235.0</v>
      </c>
      <c r="D2610" s="507" t="s">
        <v>39</v>
      </c>
      <c r="E2610" s="28" t="s">
        <v>40</v>
      </c>
      <c r="F2610" s="28" t="s">
        <v>3089</v>
      </c>
      <c r="G2610" s="28" t="s">
        <v>3089</v>
      </c>
      <c r="H2610" s="28" t="s">
        <v>87</v>
      </c>
      <c r="I2610" s="485" t="s">
        <v>4181</v>
      </c>
      <c r="J2610" s="405" t="s">
        <v>4182</v>
      </c>
      <c r="K2610" s="29" t="s">
        <v>4177</v>
      </c>
      <c r="L2610" s="28" t="s">
        <v>76</v>
      </c>
      <c r="M2610" s="226"/>
      <c r="N2610" s="33" t="s">
        <v>289</v>
      </c>
      <c r="O2610" s="36" t="s">
        <v>3957</v>
      </c>
      <c r="P2610" s="340"/>
      <c r="Q2610" s="468"/>
      <c r="R2610" s="468"/>
      <c r="S2610" s="468"/>
      <c r="T2610" s="468"/>
      <c r="U2610" s="468"/>
      <c r="V2610" s="468"/>
      <c r="W2610" s="468"/>
      <c r="X2610" s="468"/>
      <c r="Y2610" s="468"/>
      <c r="Z2610" s="468"/>
      <c r="AA2610" s="468"/>
      <c r="AB2610" s="468"/>
      <c r="AC2610" s="468"/>
      <c r="AD2610" s="468"/>
      <c r="AE2610" s="468"/>
      <c r="AF2610" s="468"/>
      <c r="AG2610" s="468"/>
      <c r="AH2610" s="468"/>
      <c r="AI2610" s="468"/>
    </row>
    <row r="2611">
      <c r="A2611" s="23">
        <v>2439.0</v>
      </c>
      <c r="B2611" s="440">
        <v>46204.0</v>
      </c>
      <c r="C2611" s="26">
        <v>235.0</v>
      </c>
      <c r="D2611" s="507" t="s">
        <v>39</v>
      </c>
      <c r="E2611" s="28" t="s">
        <v>40</v>
      </c>
      <c r="F2611" s="28" t="s">
        <v>3089</v>
      </c>
      <c r="G2611" s="28" t="s">
        <v>3089</v>
      </c>
      <c r="H2611" s="28" t="s">
        <v>81</v>
      </c>
      <c r="I2611" s="485" t="s">
        <v>4183</v>
      </c>
      <c r="J2611" s="595" t="s">
        <v>4184</v>
      </c>
      <c r="K2611" s="29" t="s">
        <v>4177</v>
      </c>
      <c r="L2611" s="28" t="s">
        <v>76</v>
      </c>
      <c r="M2611" s="226"/>
      <c r="N2611" s="33" t="s">
        <v>289</v>
      </c>
      <c r="O2611" s="36" t="s">
        <v>3957</v>
      </c>
      <c r="P2611" s="340"/>
      <c r="Q2611" s="468"/>
      <c r="R2611" s="468"/>
      <c r="S2611" s="468"/>
      <c r="T2611" s="468"/>
      <c r="U2611" s="468"/>
      <c r="V2611" s="468"/>
      <c r="W2611" s="468"/>
      <c r="X2611" s="468"/>
      <c r="Y2611" s="468"/>
      <c r="Z2611" s="468"/>
      <c r="AA2611" s="468"/>
      <c r="AB2611" s="468"/>
      <c r="AC2611" s="468"/>
      <c r="AD2611" s="468"/>
      <c r="AE2611" s="468"/>
      <c r="AF2611" s="468"/>
      <c r="AG2611" s="468"/>
      <c r="AH2611" s="468"/>
      <c r="AI2611" s="468"/>
    </row>
    <row r="2612">
      <c r="A2612" s="59">
        <v>2440.0</v>
      </c>
      <c r="B2612" s="440">
        <v>46204.0</v>
      </c>
      <c r="C2612" s="26">
        <v>235.0</v>
      </c>
      <c r="D2612" s="507" t="s">
        <v>39</v>
      </c>
      <c r="E2612" s="28" t="s">
        <v>40</v>
      </c>
      <c r="F2612" s="28" t="s">
        <v>3089</v>
      </c>
      <c r="G2612" s="28" t="s">
        <v>3089</v>
      </c>
      <c r="H2612" s="28" t="s">
        <v>75</v>
      </c>
      <c r="I2612" s="494" t="s">
        <v>4180</v>
      </c>
      <c r="J2612" s="401" t="s">
        <v>2713</v>
      </c>
      <c r="K2612" s="29" t="s">
        <v>4177</v>
      </c>
      <c r="L2612" s="28" t="s">
        <v>76</v>
      </c>
      <c r="M2612" s="226"/>
      <c r="N2612" s="33" t="s">
        <v>289</v>
      </c>
      <c r="O2612" s="36" t="s">
        <v>3957</v>
      </c>
      <c r="P2612" s="340"/>
      <c r="Q2612" s="468"/>
      <c r="R2612" s="468"/>
      <c r="S2612" s="468"/>
      <c r="T2612" s="468"/>
      <c r="U2612" s="468"/>
      <c r="V2612" s="468"/>
      <c r="W2612" s="468"/>
      <c r="X2612" s="468"/>
      <c r="Y2612" s="468"/>
      <c r="Z2612" s="468"/>
      <c r="AA2612" s="468"/>
      <c r="AB2612" s="468"/>
      <c r="AC2612" s="468"/>
      <c r="AD2612" s="468"/>
      <c r="AE2612" s="468"/>
      <c r="AF2612" s="468"/>
      <c r="AG2612" s="468"/>
      <c r="AH2612" s="468"/>
      <c r="AI2612" s="468"/>
    </row>
    <row r="2613">
      <c r="A2613" s="23">
        <v>2441.0</v>
      </c>
      <c r="B2613" s="440">
        <v>46204.0</v>
      </c>
      <c r="C2613" s="26">
        <v>235.0</v>
      </c>
      <c r="D2613" s="507" t="s">
        <v>39</v>
      </c>
      <c r="E2613" s="28" t="s">
        <v>40</v>
      </c>
      <c r="F2613" s="28" t="s">
        <v>3089</v>
      </c>
      <c r="G2613" s="28" t="s">
        <v>3089</v>
      </c>
      <c r="H2613" s="28" t="s">
        <v>87</v>
      </c>
      <c r="I2613" s="485" t="s">
        <v>4181</v>
      </c>
      <c r="J2613" s="405" t="s">
        <v>4182</v>
      </c>
      <c r="K2613" s="29" t="s">
        <v>4177</v>
      </c>
      <c r="L2613" s="28" t="s">
        <v>76</v>
      </c>
      <c r="M2613" s="226"/>
      <c r="N2613" s="33" t="s">
        <v>289</v>
      </c>
      <c r="O2613" s="36" t="s">
        <v>3957</v>
      </c>
      <c r="P2613" s="340"/>
      <c r="Q2613" s="468"/>
      <c r="R2613" s="468"/>
      <c r="S2613" s="468"/>
      <c r="T2613" s="468"/>
      <c r="U2613" s="468"/>
      <c r="V2613" s="468"/>
      <c r="W2613" s="468"/>
      <c r="X2613" s="468"/>
      <c r="Y2613" s="468"/>
      <c r="Z2613" s="468"/>
      <c r="AA2613" s="468"/>
      <c r="AB2613" s="468"/>
      <c r="AC2613" s="468"/>
      <c r="AD2613" s="468"/>
      <c r="AE2613" s="468"/>
      <c r="AF2613" s="468"/>
      <c r="AG2613" s="468"/>
      <c r="AH2613" s="468"/>
      <c r="AI2613" s="468"/>
    </row>
    <row r="2614">
      <c r="A2614" s="23">
        <v>2442.0</v>
      </c>
      <c r="B2614" s="440">
        <v>46204.0</v>
      </c>
      <c r="C2614" s="26">
        <v>235.0</v>
      </c>
      <c r="D2614" s="507" t="s">
        <v>39</v>
      </c>
      <c r="E2614" s="28" t="s">
        <v>40</v>
      </c>
      <c r="F2614" s="28" t="s">
        <v>3089</v>
      </c>
      <c r="G2614" s="28" t="s">
        <v>3089</v>
      </c>
      <c r="H2614" s="28" t="s">
        <v>75</v>
      </c>
      <c r="I2614" s="485" t="s">
        <v>4185</v>
      </c>
      <c r="J2614" s="401" t="s">
        <v>4186</v>
      </c>
      <c r="K2614" s="29" t="s">
        <v>4177</v>
      </c>
      <c r="L2614" s="28" t="s">
        <v>76</v>
      </c>
      <c r="M2614" s="226"/>
      <c r="N2614" s="33" t="s">
        <v>289</v>
      </c>
      <c r="O2614" s="36" t="s">
        <v>3957</v>
      </c>
      <c r="P2614" s="340"/>
      <c r="Q2614" s="468"/>
      <c r="R2614" s="468"/>
      <c r="S2614" s="468"/>
      <c r="T2614" s="468"/>
      <c r="U2614" s="468"/>
      <c r="V2614" s="468"/>
      <c r="W2614" s="468"/>
      <c r="X2614" s="468"/>
      <c r="Y2614" s="468"/>
      <c r="Z2614" s="468"/>
      <c r="AA2614" s="468"/>
      <c r="AB2614" s="468"/>
      <c r="AC2614" s="468"/>
      <c r="AD2614" s="468"/>
      <c r="AE2614" s="468"/>
      <c r="AF2614" s="468"/>
      <c r="AG2614" s="468"/>
      <c r="AH2614" s="468"/>
      <c r="AI2614" s="468"/>
    </row>
    <row r="2615">
      <c r="A2615" s="59">
        <v>2443.0</v>
      </c>
      <c r="B2615" s="440">
        <v>46204.0</v>
      </c>
      <c r="C2615" s="26">
        <v>235.0</v>
      </c>
      <c r="D2615" s="507" t="s">
        <v>39</v>
      </c>
      <c r="E2615" s="28" t="s">
        <v>40</v>
      </c>
      <c r="F2615" s="28" t="s">
        <v>3089</v>
      </c>
      <c r="G2615" s="28" t="s">
        <v>3089</v>
      </c>
      <c r="H2615" s="28" t="s">
        <v>87</v>
      </c>
      <c r="I2615" s="494" t="s">
        <v>4179</v>
      </c>
      <c r="J2615" s="401" t="s">
        <v>2249</v>
      </c>
      <c r="K2615" s="29" t="s">
        <v>4177</v>
      </c>
      <c r="L2615" s="28" t="s">
        <v>76</v>
      </c>
      <c r="M2615" s="226"/>
      <c r="N2615" s="33" t="s">
        <v>289</v>
      </c>
      <c r="O2615" s="36" t="s">
        <v>3957</v>
      </c>
      <c r="P2615" s="340"/>
      <c r="Q2615" s="468"/>
      <c r="R2615" s="468"/>
      <c r="S2615" s="468"/>
      <c r="T2615" s="468"/>
      <c r="U2615" s="468"/>
      <c r="V2615" s="468"/>
      <c r="W2615" s="468"/>
      <c r="X2615" s="468"/>
      <c r="Y2615" s="468"/>
      <c r="Z2615" s="468"/>
      <c r="AA2615" s="468"/>
      <c r="AB2615" s="468"/>
      <c r="AC2615" s="468"/>
      <c r="AD2615" s="468"/>
      <c r="AE2615" s="468"/>
      <c r="AF2615" s="468"/>
      <c r="AG2615" s="468"/>
      <c r="AH2615" s="468"/>
      <c r="AI2615" s="468"/>
    </row>
    <row r="2616">
      <c r="A2616" s="23">
        <v>2444.0</v>
      </c>
      <c r="B2616" s="440">
        <v>46204.0</v>
      </c>
      <c r="C2616" s="26">
        <v>235.0</v>
      </c>
      <c r="D2616" s="507" t="s">
        <v>39</v>
      </c>
      <c r="E2616" s="28" t="s">
        <v>40</v>
      </c>
      <c r="F2616" s="28" t="s">
        <v>3089</v>
      </c>
      <c r="G2616" s="28" t="s">
        <v>3089</v>
      </c>
      <c r="H2616" s="28" t="s">
        <v>81</v>
      </c>
      <c r="I2616" s="494" t="s">
        <v>4183</v>
      </c>
      <c r="J2616" s="595" t="s">
        <v>4184</v>
      </c>
      <c r="K2616" s="29" t="s">
        <v>4177</v>
      </c>
      <c r="L2616" s="28" t="s">
        <v>76</v>
      </c>
      <c r="M2616" s="226"/>
      <c r="N2616" s="33" t="s">
        <v>289</v>
      </c>
      <c r="O2616" s="36" t="s">
        <v>3957</v>
      </c>
      <c r="P2616" s="340"/>
      <c r="Q2616" s="468"/>
      <c r="R2616" s="468"/>
      <c r="S2616" s="468"/>
      <c r="T2616" s="468"/>
      <c r="U2616" s="468"/>
      <c r="V2616" s="468"/>
      <c r="W2616" s="468"/>
      <c r="X2616" s="468"/>
      <c r="Y2616" s="468"/>
      <c r="Z2616" s="468"/>
      <c r="AA2616" s="468"/>
      <c r="AB2616" s="468"/>
      <c r="AC2616" s="468"/>
      <c r="AD2616" s="468"/>
      <c r="AE2616" s="468"/>
      <c r="AF2616" s="468"/>
      <c r="AG2616" s="468"/>
      <c r="AH2616" s="468"/>
      <c r="AI2616" s="468"/>
    </row>
    <row r="2617">
      <c r="A2617" s="23">
        <v>2631.0</v>
      </c>
      <c r="B2617" s="440">
        <v>46183.0</v>
      </c>
      <c r="C2617" s="26">
        <v>236.0</v>
      </c>
      <c r="D2617" s="507" t="s">
        <v>45</v>
      </c>
      <c r="E2617" s="28" t="s">
        <v>40</v>
      </c>
      <c r="F2617" s="28" t="s">
        <v>2320</v>
      </c>
      <c r="G2617" s="28" t="s">
        <v>3778</v>
      </c>
      <c r="H2617" s="28" t="s">
        <v>233</v>
      </c>
      <c r="I2617" s="494" t="s">
        <v>4187</v>
      </c>
      <c r="J2617" s="401" t="s">
        <v>4188</v>
      </c>
      <c r="K2617" s="541">
        <v>46254.0</v>
      </c>
      <c r="L2617" s="28" t="s">
        <v>73</v>
      </c>
      <c r="M2617" s="226"/>
      <c r="N2617" s="33" t="s">
        <v>279</v>
      </c>
      <c r="O2617" s="36" t="s">
        <v>886</v>
      </c>
      <c r="P2617" s="340"/>
      <c r="Q2617" s="468"/>
      <c r="R2617" s="468"/>
      <c r="S2617" s="468"/>
      <c r="T2617" s="468"/>
      <c r="U2617" s="468"/>
      <c r="V2617" s="468"/>
      <c r="W2617" s="468"/>
      <c r="X2617" s="468"/>
      <c r="Y2617" s="468"/>
      <c r="Z2617" s="468"/>
      <c r="AA2617" s="468"/>
      <c r="AB2617" s="468"/>
      <c r="AC2617" s="468"/>
      <c r="AD2617" s="468"/>
      <c r="AE2617" s="468"/>
      <c r="AF2617" s="468"/>
      <c r="AG2617" s="468"/>
      <c r="AH2617" s="468"/>
      <c r="AI2617" s="468"/>
    </row>
    <row r="2618">
      <c r="A2618" s="59">
        <v>2632.0</v>
      </c>
      <c r="B2618" s="440">
        <v>46183.0</v>
      </c>
      <c r="C2618" s="26">
        <v>236.0</v>
      </c>
      <c r="D2618" s="507" t="s">
        <v>45</v>
      </c>
      <c r="E2618" s="28" t="s">
        <v>40</v>
      </c>
      <c r="F2618" s="28" t="s">
        <v>2320</v>
      </c>
      <c r="G2618" s="28" t="s">
        <v>3778</v>
      </c>
      <c r="H2618" s="28" t="s">
        <v>194</v>
      </c>
      <c r="I2618" s="494" t="s">
        <v>4189</v>
      </c>
      <c r="J2618" s="401" t="s">
        <v>2329</v>
      </c>
      <c r="K2618" s="541">
        <v>46254.0</v>
      </c>
      <c r="L2618" s="28" t="s">
        <v>73</v>
      </c>
      <c r="M2618" s="226"/>
      <c r="N2618" s="33" t="s">
        <v>279</v>
      </c>
      <c r="O2618" s="36" t="s">
        <v>886</v>
      </c>
      <c r="P2618" s="340"/>
      <c r="Q2618" s="468"/>
      <c r="R2618" s="468"/>
      <c r="S2618" s="468"/>
      <c r="T2618" s="468"/>
      <c r="U2618" s="468"/>
      <c r="V2618" s="468"/>
      <c r="W2618" s="468"/>
      <c r="X2618" s="468"/>
      <c r="Y2618" s="468"/>
      <c r="Z2618" s="468"/>
      <c r="AA2618" s="468"/>
      <c r="AB2618" s="468"/>
      <c r="AC2618" s="468"/>
      <c r="AD2618" s="468"/>
      <c r="AE2618" s="468"/>
      <c r="AF2618" s="468"/>
      <c r="AG2618" s="468"/>
      <c r="AH2618" s="468"/>
      <c r="AI2618" s="468"/>
    </row>
    <row r="2619">
      <c r="A2619" s="23">
        <v>2633.0</v>
      </c>
      <c r="B2619" s="440">
        <v>46183.0</v>
      </c>
      <c r="C2619" s="26">
        <v>236.0</v>
      </c>
      <c r="D2619" s="507" t="s">
        <v>45</v>
      </c>
      <c r="E2619" s="28" t="s">
        <v>40</v>
      </c>
      <c r="F2619" s="28" t="s">
        <v>2320</v>
      </c>
      <c r="G2619" s="28" t="s">
        <v>3778</v>
      </c>
      <c r="H2619" s="28" t="s">
        <v>98</v>
      </c>
      <c r="I2619" s="494" t="s">
        <v>4190</v>
      </c>
      <c r="J2619" s="401" t="s">
        <v>4191</v>
      </c>
      <c r="K2619" s="541">
        <v>46254.0</v>
      </c>
      <c r="L2619" s="28" t="s">
        <v>73</v>
      </c>
      <c r="M2619" s="226"/>
      <c r="N2619" s="33" t="s">
        <v>279</v>
      </c>
      <c r="O2619" s="36" t="s">
        <v>886</v>
      </c>
      <c r="P2619" s="340"/>
      <c r="Q2619" s="468"/>
      <c r="R2619" s="468"/>
      <c r="S2619" s="468"/>
      <c r="T2619" s="468"/>
      <c r="U2619" s="468"/>
      <c r="V2619" s="468"/>
      <c r="W2619" s="468"/>
      <c r="X2619" s="468"/>
      <c r="Y2619" s="468"/>
      <c r="Z2619" s="468"/>
      <c r="AA2619" s="468"/>
      <c r="AB2619" s="468"/>
      <c r="AC2619" s="468"/>
      <c r="AD2619" s="468"/>
      <c r="AE2619" s="468"/>
      <c r="AF2619" s="468"/>
      <c r="AG2619" s="468"/>
      <c r="AH2619" s="468"/>
      <c r="AI2619" s="468"/>
    </row>
    <row r="2620">
      <c r="A2620" s="23">
        <v>2634.0</v>
      </c>
      <c r="B2620" s="440">
        <v>46183.0</v>
      </c>
      <c r="C2620" s="26">
        <v>236.0</v>
      </c>
      <c r="D2620" s="507" t="s">
        <v>45</v>
      </c>
      <c r="E2620" s="28" t="s">
        <v>40</v>
      </c>
      <c r="F2620" s="28" t="s">
        <v>2320</v>
      </c>
      <c r="G2620" s="28" t="s">
        <v>3778</v>
      </c>
      <c r="H2620" s="28" t="s">
        <v>75</v>
      </c>
      <c r="I2620" s="494" t="s">
        <v>4192</v>
      </c>
      <c r="J2620" s="401" t="s">
        <v>4193</v>
      </c>
      <c r="K2620" s="541">
        <v>46254.0</v>
      </c>
      <c r="L2620" s="28" t="s">
        <v>73</v>
      </c>
      <c r="M2620" s="226"/>
      <c r="N2620" s="33" t="s">
        <v>279</v>
      </c>
      <c r="O2620" s="36" t="s">
        <v>886</v>
      </c>
      <c r="P2620" s="340"/>
      <c r="Q2620" s="468"/>
      <c r="R2620" s="468"/>
      <c r="S2620" s="468"/>
      <c r="T2620" s="468"/>
      <c r="U2620" s="468"/>
      <c r="V2620" s="468"/>
      <c r="W2620" s="468"/>
      <c r="X2620" s="468"/>
      <c r="Y2620" s="468"/>
      <c r="Z2620" s="468"/>
      <c r="AA2620" s="468"/>
      <c r="AB2620" s="468"/>
      <c r="AC2620" s="468"/>
      <c r="AD2620" s="468"/>
      <c r="AE2620" s="468"/>
      <c r="AF2620" s="468"/>
      <c r="AG2620" s="468"/>
      <c r="AH2620" s="468"/>
      <c r="AI2620" s="468"/>
    </row>
    <row r="2621">
      <c r="A2621" s="59">
        <v>2635.0</v>
      </c>
      <c r="B2621" s="440">
        <v>46183.0</v>
      </c>
      <c r="C2621" s="26">
        <v>236.0</v>
      </c>
      <c r="D2621" s="507" t="s">
        <v>45</v>
      </c>
      <c r="E2621" s="28" t="s">
        <v>40</v>
      </c>
      <c r="F2621" s="28" t="s">
        <v>2320</v>
      </c>
      <c r="G2621" s="28" t="s">
        <v>3778</v>
      </c>
      <c r="H2621" s="28" t="s">
        <v>87</v>
      </c>
      <c r="I2621" s="494" t="s">
        <v>4194</v>
      </c>
      <c r="J2621" s="401" t="s">
        <v>4195</v>
      </c>
      <c r="K2621" s="541">
        <v>46254.0</v>
      </c>
      <c r="L2621" s="28" t="s">
        <v>73</v>
      </c>
      <c r="M2621" s="226"/>
      <c r="N2621" s="33" t="s">
        <v>279</v>
      </c>
      <c r="O2621" s="36" t="s">
        <v>886</v>
      </c>
      <c r="P2621" s="340"/>
      <c r="Q2621" s="468"/>
      <c r="R2621" s="468"/>
      <c r="S2621" s="468"/>
      <c r="T2621" s="468"/>
      <c r="U2621" s="468"/>
      <c r="V2621" s="468"/>
      <c r="W2621" s="468"/>
      <c r="X2621" s="468"/>
      <c r="Y2621" s="468"/>
      <c r="Z2621" s="468"/>
      <c r="AA2621" s="468"/>
      <c r="AB2621" s="468"/>
      <c r="AC2621" s="468"/>
      <c r="AD2621" s="468"/>
      <c r="AE2621" s="468"/>
      <c r="AF2621" s="468"/>
      <c r="AG2621" s="468"/>
      <c r="AH2621" s="468"/>
      <c r="AI2621" s="468"/>
    </row>
    <row r="2622">
      <c r="A2622" s="23">
        <v>2636.0</v>
      </c>
      <c r="B2622" s="440">
        <v>46183.0</v>
      </c>
      <c r="C2622" s="26">
        <v>236.0</v>
      </c>
      <c r="D2622" s="507" t="s">
        <v>45</v>
      </c>
      <c r="E2622" s="28" t="s">
        <v>40</v>
      </c>
      <c r="F2622" s="28" t="s">
        <v>2320</v>
      </c>
      <c r="G2622" s="28" t="s">
        <v>3778</v>
      </c>
      <c r="H2622" s="28" t="s">
        <v>98</v>
      </c>
      <c r="I2622" s="494" t="s">
        <v>4196</v>
      </c>
      <c r="J2622" s="401" t="s">
        <v>3721</v>
      </c>
      <c r="K2622" s="541">
        <v>46254.0</v>
      </c>
      <c r="L2622" s="28" t="s">
        <v>73</v>
      </c>
      <c r="M2622" s="226"/>
      <c r="N2622" s="33" t="s">
        <v>279</v>
      </c>
      <c r="O2622" s="36" t="s">
        <v>886</v>
      </c>
      <c r="P2622" s="340"/>
      <c r="Q2622" s="468"/>
      <c r="R2622" s="468"/>
      <c r="S2622" s="468"/>
      <c r="T2622" s="468"/>
      <c r="U2622" s="468"/>
      <c r="V2622" s="468"/>
      <c r="W2622" s="468"/>
      <c r="X2622" s="468"/>
      <c r="Y2622" s="468"/>
      <c r="Z2622" s="468"/>
      <c r="AA2622" s="468"/>
      <c r="AB2622" s="468"/>
      <c r="AC2622" s="468"/>
      <c r="AD2622" s="468"/>
      <c r="AE2622" s="468"/>
      <c r="AF2622" s="468"/>
      <c r="AG2622" s="468"/>
      <c r="AH2622" s="468"/>
      <c r="AI2622" s="468"/>
    </row>
    <row r="2623">
      <c r="A2623" s="23">
        <v>2637.0</v>
      </c>
      <c r="B2623" s="440">
        <v>46183.0</v>
      </c>
      <c r="C2623" s="26">
        <v>236.0</v>
      </c>
      <c r="D2623" s="507" t="s">
        <v>45</v>
      </c>
      <c r="E2623" s="28" t="s">
        <v>40</v>
      </c>
      <c r="F2623" s="28" t="s">
        <v>2320</v>
      </c>
      <c r="G2623" s="28" t="s">
        <v>3778</v>
      </c>
      <c r="H2623" s="28" t="s">
        <v>87</v>
      </c>
      <c r="I2623" s="494" t="s">
        <v>4197</v>
      </c>
      <c r="J2623" s="401" t="s">
        <v>4195</v>
      </c>
      <c r="K2623" s="541">
        <v>46254.0</v>
      </c>
      <c r="L2623" s="28" t="s">
        <v>73</v>
      </c>
      <c r="M2623" s="226"/>
      <c r="N2623" s="33" t="s">
        <v>279</v>
      </c>
      <c r="O2623" s="36" t="s">
        <v>886</v>
      </c>
      <c r="P2623" s="340"/>
      <c r="Q2623" s="468"/>
      <c r="R2623" s="468"/>
      <c r="S2623" s="468"/>
      <c r="T2623" s="468"/>
      <c r="U2623" s="468"/>
      <c r="V2623" s="468"/>
      <c r="W2623" s="468"/>
      <c r="X2623" s="468"/>
      <c r="Y2623" s="468"/>
      <c r="Z2623" s="468"/>
      <c r="AA2623" s="468"/>
      <c r="AB2623" s="468"/>
      <c r="AC2623" s="468"/>
      <c r="AD2623" s="468"/>
      <c r="AE2623" s="468"/>
      <c r="AF2623" s="468"/>
      <c r="AG2623" s="468"/>
      <c r="AH2623" s="468"/>
      <c r="AI2623" s="468"/>
    </row>
    <row r="2624">
      <c r="A2624" s="59">
        <v>2638.0</v>
      </c>
      <c r="B2624" s="440">
        <v>46183.0</v>
      </c>
      <c r="C2624" s="26">
        <v>236.0</v>
      </c>
      <c r="D2624" s="507" t="s">
        <v>45</v>
      </c>
      <c r="E2624" s="28" t="s">
        <v>40</v>
      </c>
      <c r="F2624" s="28" t="s">
        <v>2320</v>
      </c>
      <c r="G2624" s="28" t="s">
        <v>3778</v>
      </c>
      <c r="H2624" s="28" t="s">
        <v>98</v>
      </c>
      <c r="I2624" s="494" t="s">
        <v>4198</v>
      </c>
      <c r="J2624" s="401" t="s">
        <v>3721</v>
      </c>
      <c r="K2624" s="541">
        <v>46254.0</v>
      </c>
      <c r="L2624" s="28" t="s">
        <v>73</v>
      </c>
      <c r="M2624" s="226"/>
      <c r="N2624" s="33" t="s">
        <v>279</v>
      </c>
      <c r="O2624" s="36" t="s">
        <v>886</v>
      </c>
      <c r="P2624" s="340"/>
      <c r="Q2624" s="468"/>
      <c r="R2624" s="468"/>
      <c r="S2624" s="468"/>
      <c r="T2624" s="468"/>
      <c r="U2624" s="468"/>
      <c r="V2624" s="468"/>
      <c r="W2624" s="468"/>
      <c r="X2624" s="468"/>
      <c r="Y2624" s="468"/>
      <c r="Z2624" s="468"/>
      <c r="AA2624" s="468"/>
      <c r="AB2624" s="468"/>
      <c r="AC2624" s="468"/>
      <c r="AD2624" s="468"/>
      <c r="AE2624" s="468"/>
      <c r="AF2624" s="468"/>
      <c r="AG2624" s="468"/>
      <c r="AH2624" s="468"/>
      <c r="AI2624" s="468"/>
    </row>
    <row r="2625">
      <c r="A2625" s="23">
        <v>2639.0</v>
      </c>
      <c r="B2625" s="440">
        <v>46183.0</v>
      </c>
      <c r="C2625" s="26">
        <v>237.0</v>
      </c>
      <c r="D2625" s="507" t="s">
        <v>111</v>
      </c>
      <c r="E2625" s="28" t="s">
        <v>40</v>
      </c>
      <c r="F2625" s="28" t="s">
        <v>2320</v>
      </c>
      <c r="G2625" s="28" t="s">
        <v>3778</v>
      </c>
      <c r="H2625" s="28" t="s">
        <v>139</v>
      </c>
      <c r="I2625" s="551" t="s">
        <v>4199</v>
      </c>
      <c r="J2625" s="36" t="s">
        <v>2333</v>
      </c>
      <c r="K2625" s="541">
        <v>46254.0</v>
      </c>
      <c r="L2625" s="28" t="s">
        <v>73</v>
      </c>
      <c r="M2625" s="559" t="s">
        <v>1947</v>
      </c>
      <c r="N2625" s="33" t="s">
        <v>279</v>
      </c>
      <c r="O2625" s="36" t="s">
        <v>1356</v>
      </c>
      <c r="P2625" s="340"/>
      <c r="Q2625" s="468"/>
      <c r="R2625" s="468"/>
      <c r="S2625" s="468"/>
      <c r="T2625" s="468"/>
      <c r="U2625" s="468"/>
      <c r="V2625" s="468"/>
      <c r="W2625" s="468"/>
      <c r="X2625" s="468"/>
      <c r="Y2625" s="468"/>
      <c r="Z2625" s="468"/>
      <c r="AA2625" s="468"/>
      <c r="AB2625" s="468"/>
      <c r="AC2625" s="468"/>
      <c r="AD2625" s="468"/>
      <c r="AE2625" s="468"/>
      <c r="AF2625" s="468"/>
      <c r="AG2625" s="468"/>
      <c r="AH2625" s="468"/>
      <c r="AI2625" s="468"/>
    </row>
    <row r="2626">
      <c r="A2626" s="23">
        <v>2640.0</v>
      </c>
      <c r="B2626" s="440">
        <v>46183.0</v>
      </c>
      <c r="C2626" s="26">
        <v>237.0</v>
      </c>
      <c r="D2626" s="507" t="s">
        <v>111</v>
      </c>
      <c r="E2626" s="28" t="s">
        <v>40</v>
      </c>
      <c r="F2626" s="28" t="s">
        <v>2320</v>
      </c>
      <c r="G2626" s="28" t="s">
        <v>3778</v>
      </c>
      <c r="H2626" s="28" t="s">
        <v>87</v>
      </c>
      <c r="I2626" s="551" t="s">
        <v>3727</v>
      </c>
      <c r="J2626" s="36" t="s">
        <v>4200</v>
      </c>
      <c r="K2626" s="541">
        <v>46254.0</v>
      </c>
      <c r="L2626" s="28" t="s">
        <v>73</v>
      </c>
      <c r="M2626" s="559" t="s">
        <v>1947</v>
      </c>
      <c r="N2626" s="33" t="s">
        <v>279</v>
      </c>
      <c r="O2626" s="36" t="s">
        <v>1356</v>
      </c>
      <c r="P2626" s="340"/>
      <c r="Q2626" s="468"/>
      <c r="R2626" s="468"/>
      <c r="S2626" s="468"/>
      <c r="T2626" s="468"/>
      <c r="U2626" s="468"/>
      <c r="V2626" s="468"/>
      <c r="W2626" s="468"/>
      <c r="X2626" s="468"/>
      <c r="Y2626" s="468"/>
      <c r="Z2626" s="468"/>
      <c r="AA2626" s="468"/>
      <c r="AB2626" s="468"/>
      <c r="AC2626" s="468"/>
      <c r="AD2626" s="468"/>
      <c r="AE2626" s="468"/>
      <c r="AF2626" s="468"/>
      <c r="AG2626" s="468"/>
      <c r="AH2626" s="468"/>
      <c r="AI2626" s="468"/>
    </row>
    <row r="2627">
      <c r="A2627" s="59">
        <v>2641.0</v>
      </c>
      <c r="B2627" s="440">
        <v>46183.0</v>
      </c>
      <c r="C2627" s="26">
        <v>237.0</v>
      </c>
      <c r="D2627" s="507" t="s">
        <v>111</v>
      </c>
      <c r="E2627" s="28" t="s">
        <v>40</v>
      </c>
      <c r="F2627" s="28" t="s">
        <v>2320</v>
      </c>
      <c r="G2627" s="28" t="s">
        <v>3778</v>
      </c>
      <c r="H2627" s="28" t="s">
        <v>87</v>
      </c>
      <c r="I2627" s="551" t="s">
        <v>3732</v>
      </c>
      <c r="J2627" s="36" t="s">
        <v>1666</v>
      </c>
      <c r="K2627" s="541">
        <v>46254.0</v>
      </c>
      <c r="L2627" s="28" t="s">
        <v>73</v>
      </c>
      <c r="M2627" s="559" t="s">
        <v>1947</v>
      </c>
      <c r="N2627" s="33" t="s">
        <v>279</v>
      </c>
      <c r="O2627" s="36" t="s">
        <v>1356</v>
      </c>
      <c r="P2627" s="340"/>
      <c r="Q2627" s="468"/>
      <c r="R2627" s="468"/>
      <c r="S2627" s="468"/>
      <c r="T2627" s="468"/>
      <c r="U2627" s="468"/>
      <c r="V2627" s="468"/>
      <c r="W2627" s="468"/>
      <c r="X2627" s="468"/>
      <c r="Y2627" s="468"/>
      <c r="Z2627" s="468"/>
      <c r="AA2627" s="468"/>
      <c r="AB2627" s="468"/>
      <c r="AC2627" s="468"/>
      <c r="AD2627" s="468"/>
      <c r="AE2627" s="468"/>
      <c r="AF2627" s="468"/>
      <c r="AG2627" s="468"/>
      <c r="AH2627" s="468"/>
      <c r="AI2627" s="468"/>
    </row>
    <row r="2628">
      <c r="A2628" s="23">
        <v>2642.0</v>
      </c>
      <c r="B2628" s="440">
        <v>46183.0</v>
      </c>
      <c r="C2628" s="26">
        <v>237.0</v>
      </c>
      <c r="D2628" s="507" t="s">
        <v>111</v>
      </c>
      <c r="E2628" s="28" t="s">
        <v>40</v>
      </c>
      <c r="F2628" s="28" t="s">
        <v>2320</v>
      </c>
      <c r="G2628" s="28" t="s">
        <v>3778</v>
      </c>
      <c r="H2628" s="28" t="s">
        <v>87</v>
      </c>
      <c r="I2628" s="551" t="s">
        <v>4201</v>
      </c>
      <c r="J2628" s="36" t="s">
        <v>2336</v>
      </c>
      <c r="K2628" s="541">
        <v>46254.0</v>
      </c>
      <c r="L2628" s="28" t="s">
        <v>73</v>
      </c>
      <c r="M2628" s="559" t="s">
        <v>1947</v>
      </c>
      <c r="N2628" s="33" t="s">
        <v>279</v>
      </c>
      <c r="O2628" s="36" t="s">
        <v>1356</v>
      </c>
      <c r="P2628" s="340"/>
      <c r="Q2628" s="468"/>
      <c r="R2628" s="468"/>
      <c r="S2628" s="468"/>
      <c r="T2628" s="468"/>
      <c r="U2628" s="468"/>
      <c r="V2628" s="468"/>
      <c r="W2628" s="468"/>
      <c r="X2628" s="468"/>
      <c r="Y2628" s="468"/>
      <c r="Z2628" s="468"/>
      <c r="AA2628" s="468"/>
      <c r="AB2628" s="468"/>
      <c r="AC2628" s="468"/>
      <c r="AD2628" s="468"/>
      <c r="AE2628" s="468"/>
      <c r="AF2628" s="468"/>
      <c r="AG2628" s="468"/>
      <c r="AH2628" s="468"/>
      <c r="AI2628" s="468"/>
    </row>
    <row r="2629">
      <c r="A2629" s="23">
        <v>2643.0</v>
      </c>
      <c r="B2629" s="440">
        <v>46183.0</v>
      </c>
      <c r="C2629" s="26">
        <v>237.0</v>
      </c>
      <c r="D2629" s="507" t="s">
        <v>111</v>
      </c>
      <c r="E2629" s="28" t="s">
        <v>40</v>
      </c>
      <c r="F2629" s="28" t="s">
        <v>2320</v>
      </c>
      <c r="G2629" s="28" t="s">
        <v>3778</v>
      </c>
      <c r="H2629" s="28" t="s">
        <v>75</v>
      </c>
      <c r="I2629" s="551" t="s">
        <v>4202</v>
      </c>
      <c r="J2629" s="36" t="s">
        <v>1658</v>
      </c>
      <c r="K2629" s="541">
        <v>46254.0</v>
      </c>
      <c r="L2629" s="28" t="s">
        <v>73</v>
      </c>
      <c r="M2629" s="559" t="s">
        <v>1947</v>
      </c>
      <c r="N2629" s="33" t="s">
        <v>279</v>
      </c>
      <c r="O2629" s="36" t="s">
        <v>1356</v>
      </c>
      <c r="P2629" s="340"/>
      <c r="Q2629" s="468"/>
      <c r="R2629" s="468"/>
      <c r="S2629" s="468"/>
      <c r="T2629" s="468"/>
      <c r="U2629" s="468"/>
      <c r="V2629" s="468"/>
      <c r="W2629" s="468"/>
      <c r="X2629" s="468"/>
      <c r="Y2629" s="468"/>
      <c r="Z2629" s="468"/>
      <c r="AA2629" s="468"/>
      <c r="AB2629" s="468"/>
      <c r="AC2629" s="468"/>
      <c r="AD2629" s="468"/>
      <c r="AE2629" s="468"/>
      <c r="AF2629" s="468"/>
      <c r="AG2629" s="468"/>
      <c r="AH2629" s="468"/>
      <c r="AI2629" s="468"/>
    </row>
    <row r="2630">
      <c r="A2630" s="59">
        <v>2644.0</v>
      </c>
      <c r="B2630" s="440">
        <v>46183.0</v>
      </c>
      <c r="C2630" s="26">
        <v>237.0</v>
      </c>
      <c r="D2630" s="507" t="s">
        <v>111</v>
      </c>
      <c r="E2630" s="28" t="s">
        <v>40</v>
      </c>
      <c r="F2630" s="28" t="s">
        <v>2320</v>
      </c>
      <c r="G2630" s="28" t="s">
        <v>3778</v>
      </c>
      <c r="H2630" s="28" t="s">
        <v>75</v>
      </c>
      <c r="I2630" s="551" t="s">
        <v>4203</v>
      </c>
      <c r="J2630" s="36" t="s">
        <v>2339</v>
      </c>
      <c r="K2630" s="541">
        <v>46254.0</v>
      </c>
      <c r="L2630" s="28" t="s">
        <v>73</v>
      </c>
      <c r="M2630" s="559" t="s">
        <v>1947</v>
      </c>
      <c r="N2630" s="33" t="s">
        <v>279</v>
      </c>
      <c r="O2630" s="36" t="s">
        <v>1356</v>
      </c>
      <c r="P2630" s="340"/>
      <c r="Q2630" s="468"/>
      <c r="R2630" s="468"/>
      <c r="S2630" s="468"/>
      <c r="T2630" s="468"/>
      <c r="U2630" s="468"/>
      <c r="V2630" s="468"/>
      <c r="W2630" s="468"/>
      <c r="X2630" s="468"/>
      <c r="Y2630" s="468"/>
      <c r="Z2630" s="468"/>
      <c r="AA2630" s="468"/>
      <c r="AB2630" s="468"/>
      <c r="AC2630" s="468"/>
      <c r="AD2630" s="468"/>
      <c r="AE2630" s="468"/>
      <c r="AF2630" s="468"/>
      <c r="AG2630" s="468"/>
      <c r="AH2630" s="468"/>
      <c r="AI2630" s="468"/>
    </row>
    <row r="2631">
      <c r="A2631" s="23">
        <v>2645.0</v>
      </c>
      <c r="B2631" s="440">
        <v>46183.0</v>
      </c>
      <c r="C2631" s="26">
        <v>237.0</v>
      </c>
      <c r="D2631" s="507" t="s">
        <v>111</v>
      </c>
      <c r="E2631" s="28" t="s">
        <v>40</v>
      </c>
      <c r="F2631" s="28" t="s">
        <v>2320</v>
      </c>
      <c r="G2631" s="28" t="s">
        <v>3778</v>
      </c>
      <c r="H2631" s="28" t="s">
        <v>75</v>
      </c>
      <c r="I2631" s="551" t="s">
        <v>2340</v>
      </c>
      <c r="J2631" s="36" t="s">
        <v>4204</v>
      </c>
      <c r="K2631" s="541">
        <v>46254.0</v>
      </c>
      <c r="L2631" s="28" t="s">
        <v>73</v>
      </c>
      <c r="M2631" s="559" t="s">
        <v>1947</v>
      </c>
      <c r="N2631" s="33" t="s">
        <v>279</v>
      </c>
      <c r="O2631" s="36" t="s">
        <v>1356</v>
      </c>
      <c r="P2631" s="340"/>
      <c r="Q2631" s="468"/>
      <c r="R2631" s="468"/>
      <c r="S2631" s="468"/>
      <c r="T2631" s="468"/>
      <c r="U2631" s="468"/>
      <c r="V2631" s="468"/>
      <c r="W2631" s="468"/>
      <c r="X2631" s="468"/>
      <c r="Y2631" s="468"/>
      <c r="Z2631" s="468"/>
      <c r="AA2631" s="468"/>
      <c r="AB2631" s="468"/>
      <c r="AC2631" s="468"/>
      <c r="AD2631" s="468"/>
      <c r="AE2631" s="468"/>
      <c r="AF2631" s="468"/>
      <c r="AG2631" s="468"/>
      <c r="AH2631" s="468"/>
      <c r="AI2631" s="468"/>
    </row>
    <row r="2632">
      <c r="A2632" s="23">
        <v>2646.0</v>
      </c>
      <c r="B2632" s="440">
        <v>46183.0</v>
      </c>
      <c r="C2632" s="26">
        <v>237.0</v>
      </c>
      <c r="D2632" s="507" t="s">
        <v>111</v>
      </c>
      <c r="E2632" s="28" t="s">
        <v>40</v>
      </c>
      <c r="F2632" s="28" t="s">
        <v>2320</v>
      </c>
      <c r="G2632" s="28" t="s">
        <v>3778</v>
      </c>
      <c r="H2632" s="28" t="s">
        <v>75</v>
      </c>
      <c r="I2632" s="551" t="s">
        <v>4205</v>
      </c>
      <c r="J2632" s="36" t="s">
        <v>4206</v>
      </c>
      <c r="K2632" s="541">
        <v>46254.0</v>
      </c>
      <c r="L2632" s="28" t="s">
        <v>73</v>
      </c>
      <c r="M2632" s="559" t="s">
        <v>1947</v>
      </c>
      <c r="N2632" s="33" t="s">
        <v>279</v>
      </c>
      <c r="O2632" s="36" t="s">
        <v>1356</v>
      </c>
      <c r="P2632" s="340"/>
      <c r="Q2632" s="468"/>
      <c r="R2632" s="468"/>
      <c r="S2632" s="468"/>
      <c r="T2632" s="468"/>
      <c r="U2632" s="468"/>
      <c r="V2632" s="468"/>
      <c r="W2632" s="468"/>
      <c r="X2632" s="468"/>
      <c r="Y2632" s="468"/>
      <c r="Z2632" s="468"/>
      <c r="AA2632" s="468"/>
      <c r="AB2632" s="468"/>
      <c r="AC2632" s="468"/>
      <c r="AD2632" s="468"/>
      <c r="AE2632" s="468"/>
      <c r="AF2632" s="468"/>
      <c r="AG2632" s="468"/>
      <c r="AH2632" s="468"/>
      <c r="AI2632" s="468"/>
    </row>
    <row r="2633">
      <c r="A2633" s="59">
        <v>2647.0</v>
      </c>
      <c r="B2633" s="440">
        <v>46183.0</v>
      </c>
      <c r="C2633" s="26">
        <v>237.0</v>
      </c>
      <c r="D2633" s="507" t="s">
        <v>111</v>
      </c>
      <c r="E2633" s="28" t="s">
        <v>40</v>
      </c>
      <c r="F2633" s="28" t="s">
        <v>2320</v>
      </c>
      <c r="G2633" s="28" t="s">
        <v>3778</v>
      </c>
      <c r="H2633" s="28" t="s">
        <v>75</v>
      </c>
      <c r="I2633" s="551" t="s">
        <v>4207</v>
      </c>
      <c r="J2633" s="36" t="s">
        <v>2345</v>
      </c>
      <c r="K2633" s="541">
        <v>46254.0</v>
      </c>
      <c r="L2633" s="28" t="s">
        <v>73</v>
      </c>
      <c r="M2633" s="559" t="s">
        <v>1947</v>
      </c>
      <c r="N2633" s="33" t="s">
        <v>279</v>
      </c>
      <c r="O2633" s="36" t="s">
        <v>1356</v>
      </c>
      <c r="P2633" s="340"/>
      <c r="Q2633" s="468"/>
      <c r="R2633" s="468"/>
      <c r="S2633" s="468"/>
      <c r="T2633" s="468"/>
      <c r="U2633" s="468"/>
      <c r="V2633" s="468"/>
      <c r="W2633" s="468"/>
      <c r="X2633" s="468"/>
      <c r="Y2633" s="468"/>
      <c r="Z2633" s="468"/>
      <c r="AA2633" s="468"/>
      <c r="AB2633" s="468"/>
      <c r="AC2633" s="468"/>
      <c r="AD2633" s="468"/>
      <c r="AE2633" s="468"/>
      <c r="AF2633" s="468"/>
      <c r="AG2633" s="468"/>
      <c r="AH2633" s="468"/>
      <c r="AI2633" s="468"/>
    </row>
    <row r="2634">
      <c r="A2634" s="23">
        <v>2648.0</v>
      </c>
      <c r="B2634" s="440">
        <v>46202.0</v>
      </c>
      <c r="C2634" s="26">
        <v>238.0</v>
      </c>
      <c r="D2634" s="507" t="s">
        <v>45</v>
      </c>
      <c r="E2634" s="28" t="s">
        <v>40</v>
      </c>
      <c r="F2634" s="28" t="s">
        <v>383</v>
      </c>
      <c r="G2634" s="28" t="s">
        <v>383</v>
      </c>
      <c r="H2634" s="28" t="s">
        <v>207</v>
      </c>
      <c r="I2634" s="494" t="s">
        <v>4208</v>
      </c>
      <c r="J2634" s="401" t="s">
        <v>4209</v>
      </c>
      <c r="K2634" s="541">
        <v>46249.0</v>
      </c>
      <c r="L2634" s="28" t="s">
        <v>50</v>
      </c>
      <c r="M2634" s="226"/>
      <c r="N2634" s="33" t="s">
        <v>279</v>
      </c>
      <c r="O2634" s="36" t="s">
        <v>886</v>
      </c>
      <c r="P2634" s="340"/>
      <c r="Q2634" s="468"/>
      <c r="R2634" s="468"/>
      <c r="S2634" s="468"/>
      <c r="T2634" s="468"/>
      <c r="U2634" s="468"/>
      <c r="V2634" s="468"/>
      <c r="W2634" s="468"/>
      <c r="X2634" s="468"/>
      <c r="Y2634" s="468"/>
      <c r="Z2634" s="468"/>
      <c r="AA2634" s="468"/>
      <c r="AB2634" s="468"/>
      <c r="AC2634" s="468"/>
      <c r="AD2634" s="468"/>
      <c r="AE2634" s="468"/>
      <c r="AF2634" s="468"/>
      <c r="AG2634" s="468"/>
      <c r="AH2634" s="468"/>
      <c r="AI2634" s="468"/>
    </row>
    <row r="2635">
      <c r="A2635" s="23">
        <v>2649.0</v>
      </c>
      <c r="B2635" s="440">
        <v>46202.0</v>
      </c>
      <c r="C2635" s="26">
        <v>238.0</v>
      </c>
      <c r="D2635" s="507" t="s">
        <v>45</v>
      </c>
      <c r="E2635" s="28" t="s">
        <v>40</v>
      </c>
      <c r="F2635" s="28" t="s">
        <v>383</v>
      </c>
      <c r="G2635" s="28" t="s">
        <v>383</v>
      </c>
      <c r="H2635" s="28" t="s">
        <v>87</v>
      </c>
      <c r="I2635" s="494" t="s">
        <v>4210</v>
      </c>
      <c r="J2635" s="401" t="s">
        <v>3707</v>
      </c>
      <c r="K2635" s="541">
        <v>46249.0</v>
      </c>
      <c r="L2635" s="28" t="s">
        <v>50</v>
      </c>
      <c r="M2635" s="226"/>
      <c r="N2635" s="33" t="s">
        <v>279</v>
      </c>
      <c r="O2635" s="36" t="s">
        <v>886</v>
      </c>
      <c r="P2635" s="340"/>
      <c r="Q2635" s="468"/>
      <c r="R2635" s="468"/>
      <c r="S2635" s="468"/>
      <c r="T2635" s="468"/>
      <c r="U2635" s="468"/>
      <c r="V2635" s="468"/>
      <c r="W2635" s="468"/>
      <c r="X2635" s="468"/>
      <c r="Y2635" s="468"/>
      <c r="Z2635" s="468"/>
      <c r="AA2635" s="468"/>
      <c r="AB2635" s="468"/>
      <c r="AC2635" s="468"/>
      <c r="AD2635" s="468"/>
      <c r="AE2635" s="468"/>
      <c r="AF2635" s="468"/>
      <c r="AG2635" s="468"/>
      <c r="AH2635" s="468"/>
      <c r="AI2635" s="468"/>
    </row>
    <row r="2636">
      <c r="A2636" s="59">
        <v>2650.0</v>
      </c>
      <c r="B2636" s="440">
        <v>46202.0</v>
      </c>
      <c r="C2636" s="26">
        <v>238.0</v>
      </c>
      <c r="D2636" s="507" t="s">
        <v>45</v>
      </c>
      <c r="E2636" s="28" t="s">
        <v>40</v>
      </c>
      <c r="F2636" s="28" t="s">
        <v>383</v>
      </c>
      <c r="G2636" s="28" t="s">
        <v>383</v>
      </c>
      <c r="H2636" s="28" t="s">
        <v>207</v>
      </c>
      <c r="I2636" s="494" t="s">
        <v>4211</v>
      </c>
      <c r="J2636" s="401" t="s">
        <v>4212</v>
      </c>
      <c r="K2636" s="541">
        <v>46249.0</v>
      </c>
      <c r="L2636" s="28" t="s">
        <v>50</v>
      </c>
      <c r="M2636" s="226"/>
      <c r="N2636" s="33" t="s">
        <v>279</v>
      </c>
      <c r="O2636" s="36" t="s">
        <v>886</v>
      </c>
      <c r="P2636" s="340"/>
      <c r="Q2636" s="468"/>
      <c r="R2636" s="468"/>
      <c r="S2636" s="468"/>
      <c r="T2636" s="468"/>
      <c r="U2636" s="468"/>
      <c r="V2636" s="468"/>
      <c r="W2636" s="468"/>
      <c r="X2636" s="468"/>
      <c r="Y2636" s="468"/>
      <c r="Z2636" s="468"/>
      <c r="AA2636" s="468"/>
      <c r="AB2636" s="468"/>
      <c r="AC2636" s="468"/>
      <c r="AD2636" s="468"/>
      <c r="AE2636" s="468"/>
      <c r="AF2636" s="468"/>
      <c r="AG2636" s="468"/>
      <c r="AH2636" s="468"/>
      <c r="AI2636" s="468"/>
    </row>
    <row r="2637">
      <c r="A2637" s="23">
        <v>2651.0</v>
      </c>
      <c r="B2637" s="440">
        <v>46202.0</v>
      </c>
      <c r="C2637" s="26">
        <v>238.0</v>
      </c>
      <c r="D2637" s="507" t="s">
        <v>45</v>
      </c>
      <c r="E2637" s="28" t="s">
        <v>40</v>
      </c>
      <c r="F2637" s="28" t="s">
        <v>383</v>
      </c>
      <c r="G2637" s="28" t="s">
        <v>383</v>
      </c>
      <c r="H2637" s="28" t="s">
        <v>87</v>
      </c>
      <c r="I2637" s="494" t="s">
        <v>4213</v>
      </c>
      <c r="J2637" s="401" t="s">
        <v>4214</v>
      </c>
      <c r="K2637" s="541">
        <v>46249.0</v>
      </c>
      <c r="L2637" s="28" t="s">
        <v>50</v>
      </c>
      <c r="M2637" s="226"/>
      <c r="N2637" s="33" t="s">
        <v>279</v>
      </c>
      <c r="O2637" s="36" t="s">
        <v>886</v>
      </c>
      <c r="P2637" s="340"/>
      <c r="Q2637" s="468"/>
      <c r="R2637" s="468"/>
      <c r="S2637" s="468"/>
      <c r="T2637" s="468"/>
      <c r="U2637" s="468"/>
      <c r="V2637" s="468"/>
      <c r="W2637" s="468"/>
      <c r="X2637" s="468"/>
      <c r="Y2637" s="468"/>
      <c r="Z2637" s="468"/>
      <c r="AA2637" s="468"/>
      <c r="AB2637" s="468"/>
      <c r="AC2637" s="468"/>
      <c r="AD2637" s="468"/>
      <c r="AE2637" s="468"/>
      <c r="AF2637" s="468"/>
      <c r="AG2637" s="468"/>
      <c r="AH2637" s="468"/>
      <c r="AI2637" s="468"/>
    </row>
    <row r="2638">
      <c r="A2638" s="23">
        <v>2652.0</v>
      </c>
      <c r="B2638" s="440">
        <v>46202.0</v>
      </c>
      <c r="C2638" s="26">
        <v>238.0</v>
      </c>
      <c r="D2638" s="507" t="s">
        <v>45</v>
      </c>
      <c r="E2638" s="28" t="s">
        <v>40</v>
      </c>
      <c r="F2638" s="28" t="s">
        <v>383</v>
      </c>
      <c r="G2638" s="28" t="s">
        <v>383</v>
      </c>
      <c r="H2638" s="28" t="s">
        <v>194</v>
      </c>
      <c r="I2638" s="494" t="s">
        <v>4215</v>
      </c>
      <c r="J2638" s="401" t="s">
        <v>4216</v>
      </c>
      <c r="K2638" s="541">
        <v>46249.0</v>
      </c>
      <c r="L2638" s="28" t="s">
        <v>50</v>
      </c>
      <c r="M2638" s="226"/>
      <c r="N2638" s="33" t="s">
        <v>279</v>
      </c>
      <c r="O2638" s="36" t="s">
        <v>886</v>
      </c>
      <c r="P2638" s="340"/>
      <c r="Q2638" s="468"/>
      <c r="R2638" s="468"/>
      <c r="S2638" s="468"/>
      <c r="T2638" s="468"/>
      <c r="U2638" s="468"/>
      <c r="V2638" s="468"/>
      <c r="W2638" s="468"/>
      <c r="X2638" s="468"/>
      <c r="Y2638" s="468"/>
      <c r="Z2638" s="468"/>
      <c r="AA2638" s="468"/>
      <c r="AB2638" s="468"/>
      <c r="AC2638" s="468"/>
      <c r="AD2638" s="468"/>
      <c r="AE2638" s="468"/>
      <c r="AF2638" s="468"/>
      <c r="AG2638" s="468"/>
      <c r="AH2638" s="468"/>
      <c r="AI2638" s="468"/>
    </row>
    <row r="2639">
      <c r="A2639" s="59">
        <v>2653.0</v>
      </c>
      <c r="B2639" s="440">
        <v>46202.0</v>
      </c>
      <c r="C2639" s="26">
        <v>238.0</v>
      </c>
      <c r="D2639" s="507" t="s">
        <v>45</v>
      </c>
      <c r="E2639" s="28" t="s">
        <v>40</v>
      </c>
      <c r="F2639" s="28" t="s">
        <v>383</v>
      </c>
      <c r="G2639" s="28" t="s">
        <v>383</v>
      </c>
      <c r="H2639" s="28" t="s">
        <v>207</v>
      </c>
      <c r="I2639" s="494" t="s">
        <v>4217</v>
      </c>
      <c r="J2639" s="401" t="s">
        <v>1640</v>
      </c>
      <c r="K2639" s="541">
        <v>46249.0</v>
      </c>
      <c r="L2639" s="28" t="s">
        <v>50</v>
      </c>
      <c r="M2639" s="226"/>
      <c r="N2639" s="33" t="s">
        <v>279</v>
      </c>
      <c r="O2639" s="36" t="s">
        <v>886</v>
      </c>
      <c r="P2639" s="340"/>
      <c r="Q2639" s="468"/>
      <c r="R2639" s="468"/>
      <c r="S2639" s="468"/>
      <c r="T2639" s="468"/>
      <c r="U2639" s="468"/>
      <c r="V2639" s="468"/>
      <c r="W2639" s="468"/>
      <c r="X2639" s="468"/>
      <c r="Y2639" s="468"/>
      <c r="Z2639" s="468"/>
      <c r="AA2639" s="468"/>
      <c r="AB2639" s="468"/>
      <c r="AC2639" s="468"/>
      <c r="AD2639" s="468"/>
      <c r="AE2639" s="468"/>
      <c r="AF2639" s="468"/>
      <c r="AG2639" s="468"/>
      <c r="AH2639" s="468"/>
      <c r="AI2639" s="468"/>
    </row>
    <row r="2640">
      <c r="A2640" s="23">
        <v>2654.0</v>
      </c>
      <c r="B2640" s="440">
        <v>46202.0</v>
      </c>
      <c r="C2640" s="26">
        <v>238.0</v>
      </c>
      <c r="D2640" s="507" t="s">
        <v>45</v>
      </c>
      <c r="E2640" s="28" t="s">
        <v>40</v>
      </c>
      <c r="F2640" s="28" t="s">
        <v>383</v>
      </c>
      <c r="G2640" s="28" t="s">
        <v>383</v>
      </c>
      <c r="H2640" s="28" t="s">
        <v>233</v>
      </c>
      <c r="I2640" s="494" t="s">
        <v>4218</v>
      </c>
      <c r="J2640" s="401" t="s">
        <v>4219</v>
      </c>
      <c r="K2640" s="541">
        <v>46249.0</v>
      </c>
      <c r="L2640" s="28" t="s">
        <v>50</v>
      </c>
      <c r="M2640" s="226"/>
      <c r="N2640" s="33" t="s">
        <v>279</v>
      </c>
      <c r="O2640" s="36" t="s">
        <v>886</v>
      </c>
      <c r="P2640" s="340"/>
      <c r="Q2640" s="468"/>
      <c r="R2640" s="468"/>
      <c r="S2640" s="468"/>
      <c r="T2640" s="468"/>
      <c r="U2640" s="468"/>
      <c r="V2640" s="468"/>
      <c r="W2640" s="468"/>
      <c r="X2640" s="468"/>
      <c r="Y2640" s="468"/>
      <c r="Z2640" s="468"/>
      <c r="AA2640" s="468"/>
      <c r="AB2640" s="468"/>
      <c r="AC2640" s="468"/>
      <c r="AD2640" s="468"/>
      <c r="AE2640" s="468"/>
      <c r="AF2640" s="468"/>
      <c r="AG2640" s="468"/>
      <c r="AH2640" s="468"/>
      <c r="AI2640" s="468"/>
    </row>
    <row r="2641">
      <c r="A2641" s="23">
        <v>2655.0</v>
      </c>
      <c r="B2641" s="440">
        <v>46202.0</v>
      </c>
      <c r="C2641" s="26">
        <v>238.0</v>
      </c>
      <c r="D2641" s="507" t="s">
        <v>45</v>
      </c>
      <c r="E2641" s="28" t="s">
        <v>40</v>
      </c>
      <c r="F2641" s="28" t="s">
        <v>383</v>
      </c>
      <c r="G2641" s="28" t="s">
        <v>383</v>
      </c>
      <c r="H2641" s="28" t="s">
        <v>98</v>
      </c>
      <c r="I2641" s="494" t="s">
        <v>4220</v>
      </c>
      <c r="J2641" s="401" t="s">
        <v>4221</v>
      </c>
      <c r="K2641" s="541">
        <v>46249.0</v>
      </c>
      <c r="L2641" s="28" t="s">
        <v>50</v>
      </c>
      <c r="M2641" s="226"/>
      <c r="N2641" s="33" t="s">
        <v>279</v>
      </c>
      <c r="O2641" s="36" t="s">
        <v>886</v>
      </c>
      <c r="P2641" s="340"/>
      <c r="Q2641" s="468"/>
      <c r="R2641" s="468"/>
      <c r="S2641" s="468"/>
      <c r="T2641" s="468"/>
      <c r="U2641" s="468"/>
      <c r="V2641" s="468"/>
      <c r="W2641" s="468"/>
      <c r="X2641" s="468"/>
      <c r="Y2641" s="468"/>
      <c r="Z2641" s="468"/>
      <c r="AA2641" s="468"/>
      <c r="AB2641" s="468"/>
      <c r="AC2641" s="468"/>
      <c r="AD2641" s="468"/>
      <c r="AE2641" s="468"/>
      <c r="AF2641" s="468"/>
      <c r="AG2641" s="468"/>
      <c r="AH2641" s="468"/>
      <c r="AI2641" s="468"/>
    </row>
    <row r="2642">
      <c r="A2642" s="59">
        <v>2656.0</v>
      </c>
      <c r="B2642" s="440">
        <v>46202.0</v>
      </c>
      <c r="C2642" s="26">
        <v>238.0</v>
      </c>
      <c r="D2642" s="507" t="s">
        <v>45</v>
      </c>
      <c r="E2642" s="28" t="s">
        <v>40</v>
      </c>
      <c r="F2642" s="28" t="s">
        <v>383</v>
      </c>
      <c r="G2642" s="28" t="s">
        <v>383</v>
      </c>
      <c r="H2642" s="28" t="s">
        <v>194</v>
      </c>
      <c r="I2642" s="494" t="s">
        <v>4222</v>
      </c>
      <c r="J2642" s="401" t="s">
        <v>3715</v>
      </c>
      <c r="K2642" s="541">
        <v>46249.0</v>
      </c>
      <c r="L2642" s="28" t="s">
        <v>50</v>
      </c>
      <c r="M2642" s="226"/>
      <c r="N2642" s="33" t="s">
        <v>279</v>
      </c>
      <c r="O2642" s="36" t="s">
        <v>886</v>
      </c>
      <c r="P2642" s="340"/>
      <c r="Q2642" s="468"/>
      <c r="R2642" s="468"/>
      <c r="S2642" s="468"/>
      <c r="T2642" s="468"/>
      <c r="U2642" s="468"/>
      <c r="V2642" s="468"/>
      <c r="W2642" s="468"/>
      <c r="X2642" s="468"/>
      <c r="Y2642" s="468"/>
      <c r="Z2642" s="468"/>
      <c r="AA2642" s="468"/>
      <c r="AB2642" s="468"/>
      <c r="AC2642" s="468"/>
      <c r="AD2642" s="468"/>
      <c r="AE2642" s="468"/>
      <c r="AF2642" s="468"/>
      <c r="AG2642" s="468"/>
      <c r="AH2642" s="468"/>
      <c r="AI2642" s="468"/>
    </row>
    <row r="2643">
      <c r="A2643" s="23">
        <v>2657.0</v>
      </c>
      <c r="B2643" s="440">
        <v>46202.0</v>
      </c>
      <c r="C2643" s="26">
        <v>238.0</v>
      </c>
      <c r="D2643" s="507" t="s">
        <v>45</v>
      </c>
      <c r="E2643" s="28" t="s">
        <v>40</v>
      </c>
      <c r="F2643" s="28" t="s">
        <v>383</v>
      </c>
      <c r="G2643" s="28" t="s">
        <v>383</v>
      </c>
      <c r="H2643" s="28" t="s">
        <v>98</v>
      </c>
      <c r="I2643" s="494" t="s">
        <v>4223</v>
      </c>
      <c r="J2643" s="401" t="s">
        <v>4224</v>
      </c>
      <c r="K2643" s="541">
        <v>46249.0</v>
      </c>
      <c r="L2643" s="28" t="s">
        <v>50</v>
      </c>
      <c r="M2643" s="226"/>
      <c r="N2643" s="33" t="s">
        <v>279</v>
      </c>
      <c r="O2643" s="36" t="s">
        <v>886</v>
      </c>
      <c r="P2643" s="340"/>
      <c r="Q2643" s="468"/>
      <c r="R2643" s="468"/>
      <c r="S2643" s="468"/>
      <c r="T2643" s="468"/>
      <c r="U2643" s="468"/>
      <c r="V2643" s="468"/>
      <c r="W2643" s="468"/>
      <c r="X2643" s="468"/>
      <c r="Y2643" s="468"/>
      <c r="Z2643" s="468"/>
      <c r="AA2643" s="468"/>
      <c r="AB2643" s="468"/>
      <c r="AC2643" s="468"/>
      <c r="AD2643" s="468"/>
      <c r="AE2643" s="468"/>
      <c r="AF2643" s="468"/>
      <c r="AG2643" s="468"/>
      <c r="AH2643" s="468"/>
      <c r="AI2643" s="468"/>
    </row>
    <row r="2644">
      <c r="A2644" s="23">
        <v>2658.0</v>
      </c>
      <c r="B2644" s="440">
        <v>46202.0</v>
      </c>
      <c r="C2644" s="26">
        <v>238.0</v>
      </c>
      <c r="D2644" s="507" t="s">
        <v>45</v>
      </c>
      <c r="E2644" s="28" t="s">
        <v>40</v>
      </c>
      <c r="F2644" s="28" t="s">
        <v>383</v>
      </c>
      <c r="G2644" s="28" t="s">
        <v>383</v>
      </c>
      <c r="H2644" s="28" t="s">
        <v>98</v>
      </c>
      <c r="I2644" s="494" t="s">
        <v>4225</v>
      </c>
      <c r="J2644" s="596" t="s">
        <v>4226</v>
      </c>
      <c r="K2644" s="541">
        <v>46249.0</v>
      </c>
      <c r="L2644" s="28" t="s">
        <v>50</v>
      </c>
      <c r="M2644" s="226"/>
      <c r="N2644" s="33" t="s">
        <v>279</v>
      </c>
      <c r="O2644" s="36" t="s">
        <v>886</v>
      </c>
      <c r="P2644" s="340"/>
      <c r="Q2644" s="468"/>
      <c r="R2644" s="468"/>
      <c r="S2644" s="468"/>
      <c r="T2644" s="468"/>
      <c r="U2644" s="468"/>
      <c r="V2644" s="468"/>
      <c r="W2644" s="468"/>
      <c r="X2644" s="468"/>
      <c r="Y2644" s="468"/>
      <c r="Z2644" s="468"/>
      <c r="AA2644" s="468"/>
      <c r="AB2644" s="468"/>
      <c r="AC2644" s="468"/>
      <c r="AD2644" s="468"/>
      <c r="AE2644" s="468"/>
      <c r="AF2644" s="468"/>
      <c r="AG2644" s="468"/>
      <c r="AH2644" s="468"/>
      <c r="AI2644" s="468"/>
    </row>
    <row r="2645">
      <c r="A2645" s="59">
        <v>2659.0</v>
      </c>
      <c r="B2645" s="440">
        <v>46203.0</v>
      </c>
      <c r="C2645" s="26">
        <v>239.0</v>
      </c>
      <c r="D2645" s="507" t="s">
        <v>111</v>
      </c>
      <c r="E2645" s="28" t="s">
        <v>40</v>
      </c>
      <c r="F2645" s="28" t="s">
        <v>383</v>
      </c>
      <c r="G2645" s="28" t="s">
        <v>383</v>
      </c>
      <c r="H2645" s="28" t="s">
        <v>87</v>
      </c>
      <c r="I2645" s="551" t="s">
        <v>3727</v>
      </c>
      <c r="J2645" s="36" t="s">
        <v>4200</v>
      </c>
      <c r="K2645" s="541">
        <v>46254.0</v>
      </c>
      <c r="L2645" s="28" t="s">
        <v>73</v>
      </c>
      <c r="M2645" s="559" t="s">
        <v>1947</v>
      </c>
      <c r="N2645" s="33" t="s">
        <v>279</v>
      </c>
      <c r="O2645" s="36" t="s">
        <v>1356</v>
      </c>
      <c r="P2645" s="340"/>
      <c r="Q2645" s="468"/>
      <c r="R2645" s="468"/>
      <c r="S2645" s="468"/>
      <c r="T2645" s="468"/>
      <c r="U2645" s="468"/>
      <c r="V2645" s="468"/>
      <c r="W2645" s="468"/>
      <c r="X2645" s="468"/>
      <c r="Y2645" s="468"/>
      <c r="Z2645" s="468"/>
      <c r="AA2645" s="468"/>
      <c r="AB2645" s="468"/>
      <c r="AC2645" s="468"/>
      <c r="AD2645" s="468"/>
      <c r="AE2645" s="468"/>
      <c r="AF2645" s="468"/>
      <c r="AG2645" s="468"/>
      <c r="AH2645" s="468"/>
      <c r="AI2645" s="468"/>
    </row>
    <row r="2646">
      <c r="A2646" s="23">
        <v>2660.0</v>
      </c>
      <c r="B2646" s="440">
        <v>46203.0</v>
      </c>
      <c r="C2646" s="26">
        <v>239.0</v>
      </c>
      <c r="D2646" s="507" t="s">
        <v>111</v>
      </c>
      <c r="E2646" s="28" t="s">
        <v>40</v>
      </c>
      <c r="F2646" s="28" t="s">
        <v>383</v>
      </c>
      <c r="G2646" s="28" t="s">
        <v>383</v>
      </c>
      <c r="H2646" s="28" t="s">
        <v>139</v>
      </c>
      <c r="I2646" s="551" t="s">
        <v>3728</v>
      </c>
      <c r="J2646" s="36" t="s">
        <v>1861</v>
      </c>
      <c r="K2646" s="541">
        <v>46254.0</v>
      </c>
      <c r="L2646" s="28" t="s">
        <v>73</v>
      </c>
      <c r="M2646" s="559" t="s">
        <v>1947</v>
      </c>
      <c r="N2646" s="33" t="s">
        <v>279</v>
      </c>
      <c r="O2646" s="36" t="s">
        <v>1356</v>
      </c>
      <c r="P2646" s="340"/>
      <c r="Q2646" s="468"/>
      <c r="R2646" s="468"/>
      <c r="S2646" s="468"/>
      <c r="T2646" s="468"/>
      <c r="U2646" s="468"/>
      <c r="V2646" s="468"/>
      <c r="W2646" s="468"/>
      <c r="X2646" s="468"/>
      <c r="Y2646" s="468"/>
      <c r="Z2646" s="468"/>
      <c r="AA2646" s="468"/>
      <c r="AB2646" s="468"/>
      <c r="AC2646" s="468"/>
      <c r="AD2646" s="468"/>
      <c r="AE2646" s="468"/>
      <c r="AF2646" s="468"/>
      <c r="AG2646" s="468"/>
      <c r="AH2646" s="468"/>
      <c r="AI2646" s="468"/>
    </row>
    <row r="2647">
      <c r="A2647" s="23">
        <v>2661.0</v>
      </c>
      <c r="B2647" s="440">
        <v>46203.0</v>
      </c>
      <c r="C2647" s="26">
        <v>239.0</v>
      </c>
      <c r="D2647" s="507" t="s">
        <v>111</v>
      </c>
      <c r="E2647" s="28" t="s">
        <v>40</v>
      </c>
      <c r="F2647" s="28" t="s">
        <v>383</v>
      </c>
      <c r="G2647" s="28" t="s">
        <v>383</v>
      </c>
      <c r="H2647" s="28" t="s">
        <v>87</v>
      </c>
      <c r="I2647" s="551" t="s">
        <v>3732</v>
      </c>
      <c r="J2647" s="36" t="s">
        <v>3733</v>
      </c>
      <c r="K2647" s="541">
        <v>46254.0</v>
      </c>
      <c r="L2647" s="28" t="s">
        <v>73</v>
      </c>
      <c r="M2647" s="559" t="s">
        <v>1947</v>
      </c>
      <c r="N2647" s="33" t="s">
        <v>279</v>
      </c>
      <c r="O2647" s="36" t="s">
        <v>1356</v>
      </c>
      <c r="P2647" s="340"/>
      <c r="Q2647" s="468"/>
      <c r="R2647" s="468"/>
      <c r="S2647" s="468"/>
      <c r="T2647" s="468"/>
      <c r="U2647" s="468"/>
      <c r="V2647" s="468"/>
      <c r="W2647" s="468"/>
      <c r="X2647" s="468"/>
      <c r="Y2647" s="468"/>
      <c r="Z2647" s="468"/>
      <c r="AA2647" s="468"/>
      <c r="AB2647" s="468"/>
      <c r="AC2647" s="468"/>
      <c r="AD2647" s="468"/>
      <c r="AE2647" s="468"/>
      <c r="AF2647" s="468"/>
      <c r="AG2647" s="468"/>
      <c r="AH2647" s="468"/>
      <c r="AI2647" s="468"/>
    </row>
    <row r="2648">
      <c r="A2648" s="59">
        <v>2662.0</v>
      </c>
      <c r="B2648" s="440">
        <v>46203.0</v>
      </c>
      <c r="C2648" s="26">
        <v>239.0</v>
      </c>
      <c r="D2648" s="507" t="s">
        <v>111</v>
      </c>
      <c r="E2648" s="28" t="s">
        <v>40</v>
      </c>
      <c r="F2648" s="28" t="s">
        <v>383</v>
      </c>
      <c r="G2648" s="28" t="s">
        <v>383</v>
      </c>
      <c r="H2648" s="28" t="s">
        <v>87</v>
      </c>
      <c r="I2648" s="551" t="s">
        <v>3734</v>
      </c>
      <c r="J2648" s="36" t="s">
        <v>4227</v>
      </c>
      <c r="K2648" s="541">
        <v>46254.0</v>
      </c>
      <c r="L2648" s="28" t="s">
        <v>73</v>
      </c>
      <c r="M2648" s="559" t="s">
        <v>1947</v>
      </c>
      <c r="N2648" s="33" t="s">
        <v>279</v>
      </c>
      <c r="O2648" s="36" t="s">
        <v>1356</v>
      </c>
      <c r="P2648" s="340"/>
      <c r="Q2648" s="468"/>
      <c r="R2648" s="468"/>
      <c r="S2648" s="468"/>
      <c r="T2648" s="468"/>
      <c r="U2648" s="468"/>
      <c r="V2648" s="468"/>
      <c r="W2648" s="468"/>
      <c r="X2648" s="468"/>
      <c r="Y2648" s="468"/>
      <c r="Z2648" s="468"/>
      <c r="AA2648" s="468"/>
      <c r="AB2648" s="468"/>
      <c r="AC2648" s="468"/>
      <c r="AD2648" s="468"/>
      <c r="AE2648" s="468"/>
      <c r="AF2648" s="468"/>
      <c r="AG2648" s="468"/>
      <c r="AH2648" s="468"/>
      <c r="AI2648" s="468"/>
    </row>
    <row r="2649">
      <c r="A2649" s="23">
        <v>2663.0</v>
      </c>
      <c r="B2649" s="440">
        <v>46203.0</v>
      </c>
      <c r="C2649" s="26">
        <v>239.0</v>
      </c>
      <c r="D2649" s="507" t="s">
        <v>111</v>
      </c>
      <c r="E2649" s="28" t="s">
        <v>40</v>
      </c>
      <c r="F2649" s="28" t="s">
        <v>383</v>
      </c>
      <c r="G2649" s="28" t="s">
        <v>383</v>
      </c>
      <c r="H2649" s="28" t="s">
        <v>87</v>
      </c>
      <c r="I2649" s="551" t="s">
        <v>4228</v>
      </c>
      <c r="J2649" s="36" t="s">
        <v>1865</v>
      </c>
      <c r="K2649" s="541">
        <v>46254.0</v>
      </c>
      <c r="L2649" s="28" t="s">
        <v>73</v>
      </c>
      <c r="M2649" s="559" t="s">
        <v>1947</v>
      </c>
      <c r="N2649" s="33" t="s">
        <v>279</v>
      </c>
      <c r="O2649" s="36" t="s">
        <v>1356</v>
      </c>
      <c r="P2649" s="340"/>
      <c r="Q2649" s="468"/>
      <c r="R2649" s="468"/>
      <c r="S2649" s="468"/>
      <c r="T2649" s="468"/>
      <c r="U2649" s="468"/>
      <c r="V2649" s="468"/>
      <c r="W2649" s="468"/>
      <c r="X2649" s="468"/>
      <c r="Y2649" s="468"/>
      <c r="Z2649" s="468"/>
      <c r="AA2649" s="468"/>
      <c r="AB2649" s="468"/>
      <c r="AC2649" s="468"/>
      <c r="AD2649" s="468"/>
      <c r="AE2649" s="468"/>
      <c r="AF2649" s="468"/>
      <c r="AG2649" s="468"/>
      <c r="AH2649" s="468"/>
      <c r="AI2649" s="468"/>
    </row>
    <row r="2650">
      <c r="A2650" s="23">
        <v>2472.0</v>
      </c>
      <c r="B2650" s="440">
        <v>46206.0</v>
      </c>
      <c r="C2650" s="26">
        <v>240.0</v>
      </c>
      <c r="D2650" s="507" t="s">
        <v>45</v>
      </c>
      <c r="E2650" s="28" t="s">
        <v>40</v>
      </c>
      <c r="F2650" s="28" t="s">
        <v>3089</v>
      </c>
      <c r="G2650" s="28" t="s">
        <v>3089</v>
      </c>
      <c r="H2650" s="28" t="s">
        <v>207</v>
      </c>
      <c r="I2650" s="524" t="s">
        <v>4229</v>
      </c>
      <c r="J2650" s="498" t="s">
        <v>4230</v>
      </c>
      <c r="K2650" s="508">
        <v>46220.0</v>
      </c>
      <c r="L2650" s="28" t="s">
        <v>76</v>
      </c>
      <c r="M2650" s="226"/>
      <c r="N2650" s="33" t="s">
        <v>287</v>
      </c>
      <c r="O2650" s="36" t="s">
        <v>1733</v>
      </c>
      <c r="P2650" s="340"/>
      <c r="Q2650" s="468"/>
      <c r="R2650" s="468"/>
      <c r="S2650" s="468"/>
      <c r="T2650" s="468"/>
      <c r="U2650" s="468"/>
      <c r="V2650" s="468"/>
      <c r="W2650" s="468"/>
      <c r="X2650" s="468"/>
      <c r="Y2650" s="468"/>
      <c r="Z2650" s="468"/>
      <c r="AA2650" s="468"/>
      <c r="AB2650" s="468"/>
      <c r="AC2650" s="468"/>
      <c r="AD2650" s="468"/>
      <c r="AE2650" s="468"/>
      <c r="AF2650" s="468"/>
      <c r="AG2650" s="468"/>
      <c r="AH2650" s="468"/>
      <c r="AI2650" s="468"/>
    </row>
    <row r="2651">
      <c r="A2651" s="59">
        <v>2473.0</v>
      </c>
      <c r="B2651" s="440">
        <v>46206.0</v>
      </c>
      <c r="C2651" s="26">
        <v>240.0</v>
      </c>
      <c r="D2651" s="507" t="s">
        <v>45</v>
      </c>
      <c r="E2651" s="28" t="s">
        <v>40</v>
      </c>
      <c r="F2651" s="28" t="s">
        <v>3089</v>
      </c>
      <c r="G2651" s="28" t="s">
        <v>3089</v>
      </c>
      <c r="H2651" s="28" t="s">
        <v>233</v>
      </c>
      <c r="I2651" s="524" t="s">
        <v>4231</v>
      </c>
      <c r="J2651" s="498" t="s">
        <v>4232</v>
      </c>
      <c r="K2651" s="440">
        <v>46206.0</v>
      </c>
      <c r="L2651" s="28" t="s">
        <v>50</v>
      </c>
      <c r="M2651" s="226"/>
      <c r="N2651" s="33" t="s">
        <v>287</v>
      </c>
      <c r="O2651" s="36" t="s">
        <v>1733</v>
      </c>
      <c r="P2651" s="340"/>
      <c r="Q2651" s="468"/>
      <c r="R2651" s="468"/>
      <c r="S2651" s="468"/>
      <c r="T2651" s="468"/>
      <c r="U2651" s="468"/>
      <c r="V2651" s="468"/>
      <c r="W2651" s="468"/>
      <c r="X2651" s="468"/>
      <c r="Y2651" s="468"/>
      <c r="Z2651" s="468"/>
      <c r="AA2651" s="468"/>
      <c r="AB2651" s="468"/>
      <c r="AC2651" s="468"/>
      <c r="AD2651" s="468"/>
      <c r="AE2651" s="468"/>
      <c r="AF2651" s="468"/>
      <c r="AG2651" s="468"/>
      <c r="AH2651" s="468"/>
      <c r="AI2651" s="468"/>
    </row>
    <row r="2652">
      <c r="A2652" s="23">
        <v>2474.0</v>
      </c>
      <c r="B2652" s="440">
        <v>46206.0</v>
      </c>
      <c r="C2652" s="26">
        <v>240.0</v>
      </c>
      <c r="D2652" s="507" t="s">
        <v>45</v>
      </c>
      <c r="E2652" s="28" t="s">
        <v>40</v>
      </c>
      <c r="F2652" s="28" t="s">
        <v>3089</v>
      </c>
      <c r="G2652" s="28" t="s">
        <v>3089</v>
      </c>
      <c r="H2652" s="28" t="s">
        <v>207</v>
      </c>
      <c r="I2652" s="524" t="s">
        <v>4233</v>
      </c>
      <c r="J2652" s="597" t="s">
        <v>4234</v>
      </c>
      <c r="K2652" s="440">
        <v>46206.0</v>
      </c>
      <c r="L2652" s="28" t="s">
        <v>50</v>
      </c>
      <c r="M2652" s="226"/>
      <c r="N2652" s="33" t="s">
        <v>287</v>
      </c>
      <c r="O2652" s="36" t="s">
        <v>1733</v>
      </c>
      <c r="P2652" s="340"/>
      <c r="Q2652" s="468"/>
      <c r="R2652" s="468"/>
      <c r="S2652" s="468"/>
      <c r="T2652" s="468"/>
      <c r="U2652" s="468"/>
      <c r="V2652" s="468"/>
      <c r="W2652" s="468"/>
      <c r="X2652" s="468"/>
      <c r="Y2652" s="468"/>
      <c r="Z2652" s="468"/>
      <c r="AA2652" s="468"/>
      <c r="AB2652" s="468"/>
      <c r="AC2652" s="468"/>
      <c r="AD2652" s="468"/>
      <c r="AE2652" s="468"/>
      <c r="AF2652" s="468"/>
      <c r="AG2652" s="468"/>
      <c r="AH2652" s="468"/>
      <c r="AI2652" s="468"/>
    </row>
    <row r="2653">
      <c r="A2653" s="23">
        <v>2475.0</v>
      </c>
      <c r="B2653" s="440">
        <v>46206.0</v>
      </c>
      <c r="C2653" s="26">
        <v>240.0</v>
      </c>
      <c r="D2653" s="507" t="s">
        <v>45</v>
      </c>
      <c r="E2653" s="28" t="s">
        <v>40</v>
      </c>
      <c r="F2653" s="28" t="s">
        <v>3089</v>
      </c>
      <c r="G2653" s="28" t="s">
        <v>3089</v>
      </c>
      <c r="H2653" s="28" t="s">
        <v>194</v>
      </c>
      <c r="I2653" s="522" t="s">
        <v>4235</v>
      </c>
      <c r="J2653" s="498" t="s">
        <v>3186</v>
      </c>
      <c r="K2653" s="508">
        <v>46220.0</v>
      </c>
      <c r="L2653" s="28" t="s">
        <v>50</v>
      </c>
      <c r="M2653" s="226"/>
      <c r="N2653" s="33" t="s">
        <v>287</v>
      </c>
      <c r="O2653" s="36" t="s">
        <v>1733</v>
      </c>
      <c r="P2653" s="340"/>
      <c r="Q2653" s="468"/>
      <c r="R2653" s="468"/>
      <c r="S2653" s="468"/>
      <c r="T2653" s="468"/>
      <c r="U2653" s="468"/>
      <c r="V2653" s="468"/>
      <c r="W2653" s="468"/>
      <c r="X2653" s="468"/>
      <c r="Y2653" s="468"/>
      <c r="Z2653" s="468"/>
      <c r="AA2653" s="468"/>
      <c r="AB2653" s="468"/>
      <c r="AC2653" s="468"/>
      <c r="AD2653" s="468"/>
      <c r="AE2653" s="468"/>
      <c r="AF2653" s="468"/>
      <c r="AG2653" s="468"/>
      <c r="AH2653" s="468"/>
      <c r="AI2653" s="468"/>
    </row>
    <row r="2654">
      <c r="A2654" s="59">
        <v>2476.0</v>
      </c>
      <c r="B2654" s="440">
        <v>46206.0</v>
      </c>
      <c r="C2654" s="26">
        <v>240.0</v>
      </c>
      <c r="D2654" s="507" t="s">
        <v>45</v>
      </c>
      <c r="E2654" s="28" t="s">
        <v>40</v>
      </c>
      <c r="F2654" s="28" t="s">
        <v>3089</v>
      </c>
      <c r="G2654" s="28" t="s">
        <v>3089</v>
      </c>
      <c r="H2654" s="28" t="s">
        <v>207</v>
      </c>
      <c r="I2654" s="524" t="s">
        <v>4236</v>
      </c>
      <c r="J2654" s="498" t="s">
        <v>4237</v>
      </c>
      <c r="K2654" s="508">
        <v>46220.0</v>
      </c>
      <c r="L2654" s="28" t="s">
        <v>76</v>
      </c>
      <c r="M2654" s="226"/>
      <c r="N2654" s="33" t="s">
        <v>287</v>
      </c>
      <c r="O2654" s="36" t="s">
        <v>1733</v>
      </c>
      <c r="P2654" s="340"/>
      <c r="Q2654" s="468"/>
      <c r="R2654" s="468"/>
      <c r="S2654" s="468"/>
      <c r="T2654" s="468"/>
      <c r="U2654" s="468"/>
      <c r="V2654" s="468"/>
      <c r="W2654" s="468"/>
      <c r="X2654" s="468"/>
      <c r="Y2654" s="468"/>
      <c r="Z2654" s="468"/>
      <c r="AA2654" s="468"/>
      <c r="AB2654" s="468"/>
      <c r="AC2654" s="468"/>
      <c r="AD2654" s="468"/>
      <c r="AE2654" s="468"/>
      <c r="AF2654" s="468"/>
      <c r="AG2654" s="468"/>
      <c r="AH2654" s="468"/>
      <c r="AI2654" s="468"/>
    </row>
    <row r="2655">
      <c r="A2655" s="23">
        <v>2477.0</v>
      </c>
      <c r="B2655" s="440">
        <v>46210.0</v>
      </c>
      <c r="C2655" s="26">
        <v>241.0</v>
      </c>
      <c r="D2655" s="507" t="s">
        <v>45</v>
      </c>
      <c r="E2655" s="28" t="s">
        <v>40</v>
      </c>
      <c r="F2655" s="28" t="s">
        <v>3089</v>
      </c>
      <c r="G2655" s="28" t="s">
        <v>3089</v>
      </c>
      <c r="H2655" s="28" t="s">
        <v>194</v>
      </c>
      <c r="I2655" s="485" t="s">
        <v>4238</v>
      </c>
      <c r="J2655" s="401" t="s">
        <v>4239</v>
      </c>
      <c r="K2655" s="582">
        <v>46227.0</v>
      </c>
      <c r="L2655" s="28" t="s">
        <v>76</v>
      </c>
      <c r="M2655" s="226"/>
      <c r="N2655" s="33" t="s">
        <v>287</v>
      </c>
      <c r="O2655" s="506" t="s">
        <v>3218</v>
      </c>
      <c r="P2655" s="340"/>
      <c r="Q2655" s="468"/>
      <c r="R2655" s="468"/>
      <c r="S2655" s="468"/>
      <c r="T2655" s="468"/>
      <c r="U2655" s="468"/>
      <c r="V2655" s="468"/>
      <c r="W2655" s="468"/>
      <c r="X2655" s="468"/>
      <c r="Y2655" s="468"/>
      <c r="Z2655" s="468"/>
      <c r="AA2655" s="468"/>
      <c r="AB2655" s="468"/>
      <c r="AC2655" s="468"/>
      <c r="AD2655" s="468"/>
      <c r="AE2655" s="468"/>
      <c r="AF2655" s="468"/>
      <c r="AG2655" s="468"/>
      <c r="AH2655" s="468"/>
      <c r="AI2655" s="468"/>
    </row>
    <row r="2656">
      <c r="A2656" s="23">
        <v>2478.0</v>
      </c>
      <c r="B2656" s="440">
        <v>46210.0</v>
      </c>
      <c r="C2656" s="26">
        <v>241.0</v>
      </c>
      <c r="D2656" s="507" t="s">
        <v>45</v>
      </c>
      <c r="E2656" s="28" t="s">
        <v>40</v>
      </c>
      <c r="F2656" s="28" t="s">
        <v>3089</v>
      </c>
      <c r="G2656" s="28" t="s">
        <v>3089</v>
      </c>
      <c r="H2656" s="28" t="s">
        <v>233</v>
      </c>
      <c r="I2656" s="485" t="s">
        <v>4240</v>
      </c>
      <c r="J2656" s="401" t="s">
        <v>4241</v>
      </c>
      <c r="K2656" s="440">
        <v>46210.0</v>
      </c>
      <c r="L2656" s="28" t="s">
        <v>50</v>
      </c>
      <c r="M2656" s="226"/>
      <c r="N2656" s="33" t="s">
        <v>287</v>
      </c>
      <c r="O2656" s="506" t="s">
        <v>3218</v>
      </c>
      <c r="P2656" s="340"/>
      <c r="Q2656" s="468"/>
      <c r="R2656" s="468"/>
      <c r="S2656" s="468"/>
      <c r="T2656" s="468"/>
      <c r="U2656" s="468"/>
      <c r="V2656" s="468"/>
      <c r="W2656" s="468"/>
      <c r="X2656" s="468"/>
      <c r="Y2656" s="468"/>
      <c r="Z2656" s="468"/>
      <c r="AA2656" s="468"/>
      <c r="AB2656" s="468"/>
      <c r="AC2656" s="468"/>
      <c r="AD2656" s="468"/>
      <c r="AE2656" s="468"/>
      <c r="AF2656" s="468"/>
      <c r="AG2656" s="468"/>
      <c r="AH2656" s="468"/>
      <c r="AI2656" s="468"/>
    </row>
    <row r="2657">
      <c r="A2657" s="59">
        <v>2479.0</v>
      </c>
      <c r="B2657" s="440">
        <v>46210.0</v>
      </c>
      <c r="C2657" s="26">
        <v>241.0</v>
      </c>
      <c r="D2657" s="507" t="s">
        <v>45</v>
      </c>
      <c r="E2657" s="28" t="s">
        <v>40</v>
      </c>
      <c r="F2657" s="28" t="s">
        <v>3089</v>
      </c>
      <c r="G2657" s="28" t="s">
        <v>3089</v>
      </c>
      <c r="H2657" s="28" t="s">
        <v>233</v>
      </c>
      <c r="I2657" s="494" t="s">
        <v>4242</v>
      </c>
      <c r="J2657" s="401" t="s">
        <v>4243</v>
      </c>
      <c r="K2657" s="582">
        <v>46227.0</v>
      </c>
      <c r="L2657" s="28" t="s">
        <v>76</v>
      </c>
      <c r="M2657" s="226"/>
      <c r="N2657" s="33" t="s">
        <v>287</v>
      </c>
      <c r="O2657" s="506" t="s">
        <v>3218</v>
      </c>
      <c r="P2657" s="340"/>
      <c r="Q2657" s="468"/>
      <c r="R2657" s="468"/>
      <c r="S2657" s="468"/>
      <c r="T2657" s="468"/>
      <c r="U2657" s="468"/>
      <c r="V2657" s="468"/>
      <c r="W2657" s="468"/>
      <c r="X2657" s="468"/>
      <c r="Y2657" s="468"/>
      <c r="Z2657" s="468"/>
      <c r="AA2657" s="468"/>
      <c r="AB2657" s="468"/>
      <c r="AC2657" s="468"/>
      <c r="AD2657" s="468"/>
      <c r="AE2657" s="468"/>
      <c r="AF2657" s="468"/>
      <c r="AG2657" s="468"/>
      <c r="AH2657" s="468"/>
      <c r="AI2657" s="468"/>
    </row>
    <row r="2658">
      <c r="A2658" s="23">
        <v>2480.0</v>
      </c>
      <c r="B2658" s="440">
        <v>46210.0</v>
      </c>
      <c r="C2658" s="26">
        <v>241.0</v>
      </c>
      <c r="D2658" s="507" t="s">
        <v>45</v>
      </c>
      <c r="E2658" s="28" t="s">
        <v>40</v>
      </c>
      <c r="F2658" s="28" t="s">
        <v>3089</v>
      </c>
      <c r="G2658" s="28" t="s">
        <v>3089</v>
      </c>
      <c r="H2658" s="28" t="s">
        <v>207</v>
      </c>
      <c r="I2658" s="524" t="s">
        <v>4244</v>
      </c>
      <c r="J2658" s="498" t="s">
        <v>4245</v>
      </c>
      <c r="K2658" s="598">
        <v>46210.0</v>
      </c>
      <c r="L2658" s="28" t="s">
        <v>50</v>
      </c>
      <c r="M2658" s="226"/>
      <c r="N2658" s="33" t="s">
        <v>287</v>
      </c>
      <c r="O2658" s="506" t="s">
        <v>3218</v>
      </c>
      <c r="P2658" s="340"/>
      <c r="Q2658" s="468"/>
      <c r="R2658" s="468"/>
      <c r="S2658" s="468"/>
      <c r="T2658" s="468"/>
      <c r="U2658" s="468"/>
      <c r="V2658" s="468"/>
      <c r="W2658" s="468"/>
      <c r="X2658" s="468"/>
      <c r="Y2658" s="468"/>
      <c r="Z2658" s="468"/>
      <c r="AA2658" s="468"/>
      <c r="AB2658" s="468"/>
      <c r="AC2658" s="468"/>
      <c r="AD2658" s="468"/>
      <c r="AE2658" s="468"/>
      <c r="AF2658" s="468"/>
      <c r="AG2658" s="468"/>
      <c r="AH2658" s="468"/>
      <c r="AI2658" s="468"/>
    </row>
    <row r="2659">
      <c r="A2659" s="23">
        <v>2481.0</v>
      </c>
      <c r="B2659" s="440">
        <v>46210.0</v>
      </c>
      <c r="C2659" s="26">
        <v>241.0</v>
      </c>
      <c r="D2659" s="507" t="s">
        <v>45</v>
      </c>
      <c r="E2659" s="28" t="s">
        <v>40</v>
      </c>
      <c r="F2659" s="28" t="s">
        <v>3089</v>
      </c>
      <c r="G2659" s="28" t="s">
        <v>3089</v>
      </c>
      <c r="H2659" s="28" t="s">
        <v>87</v>
      </c>
      <c r="I2659" s="494" t="s">
        <v>4246</v>
      </c>
      <c r="J2659" s="401" t="s">
        <v>3265</v>
      </c>
      <c r="K2659" s="599">
        <v>46227.0</v>
      </c>
      <c r="L2659" s="28" t="s">
        <v>76</v>
      </c>
      <c r="M2659" s="226"/>
      <c r="N2659" s="33" t="s">
        <v>287</v>
      </c>
      <c r="O2659" s="506" t="s">
        <v>3218</v>
      </c>
      <c r="P2659" s="340"/>
      <c r="Q2659" s="468"/>
      <c r="R2659" s="468"/>
      <c r="S2659" s="468"/>
      <c r="T2659" s="468"/>
      <c r="U2659" s="468"/>
      <c r="V2659" s="468"/>
      <c r="W2659" s="468"/>
      <c r="X2659" s="468"/>
      <c r="Y2659" s="468"/>
      <c r="Z2659" s="468"/>
      <c r="AA2659" s="468"/>
      <c r="AB2659" s="468"/>
      <c r="AC2659" s="468"/>
      <c r="AD2659" s="468"/>
      <c r="AE2659" s="468"/>
      <c r="AF2659" s="468"/>
      <c r="AG2659" s="468"/>
      <c r="AH2659" s="468"/>
      <c r="AI2659" s="468"/>
    </row>
    <row r="2660">
      <c r="A2660" s="59">
        <v>2482.0</v>
      </c>
      <c r="B2660" s="440">
        <v>46210.0</v>
      </c>
      <c r="C2660" s="26">
        <v>241.0</v>
      </c>
      <c r="D2660" s="507" t="s">
        <v>45</v>
      </c>
      <c r="E2660" s="28" t="s">
        <v>40</v>
      </c>
      <c r="F2660" s="28" t="s">
        <v>3089</v>
      </c>
      <c r="G2660" s="28" t="s">
        <v>3089</v>
      </c>
      <c r="H2660" s="28" t="s">
        <v>87</v>
      </c>
      <c r="I2660" s="485" t="s">
        <v>4247</v>
      </c>
      <c r="J2660" s="401" t="s">
        <v>1257</v>
      </c>
      <c r="K2660" s="599">
        <v>46227.0</v>
      </c>
      <c r="L2660" s="28" t="s">
        <v>76</v>
      </c>
      <c r="M2660" s="226"/>
      <c r="N2660" s="33" t="s">
        <v>287</v>
      </c>
      <c r="O2660" s="506" t="s">
        <v>3218</v>
      </c>
      <c r="P2660" s="340"/>
      <c r="Q2660" s="468"/>
      <c r="R2660" s="468"/>
      <c r="S2660" s="468"/>
      <c r="T2660" s="468"/>
      <c r="U2660" s="468"/>
      <c r="V2660" s="468"/>
      <c r="W2660" s="468"/>
      <c r="X2660" s="468"/>
      <c r="Y2660" s="468"/>
      <c r="Z2660" s="468"/>
      <c r="AA2660" s="468"/>
      <c r="AB2660" s="468"/>
      <c r="AC2660" s="468"/>
      <c r="AD2660" s="468"/>
      <c r="AE2660" s="468"/>
      <c r="AF2660" s="468"/>
      <c r="AG2660" s="468"/>
      <c r="AH2660" s="468"/>
      <c r="AI2660" s="468"/>
    </row>
    <row r="2661">
      <c r="A2661" s="23">
        <v>2483.0</v>
      </c>
      <c r="B2661" s="440">
        <v>46210.0</v>
      </c>
      <c r="C2661" s="26">
        <v>241.0</v>
      </c>
      <c r="D2661" s="507" t="s">
        <v>45</v>
      </c>
      <c r="E2661" s="28" t="s">
        <v>40</v>
      </c>
      <c r="F2661" s="28" t="s">
        <v>3089</v>
      </c>
      <c r="G2661" s="28" t="s">
        <v>3089</v>
      </c>
      <c r="H2661" s="28" t="s">
        <v>98</v>
      </c>
      <c r="I2661" s="485" t="s">
        <v>4248</v>
      </c>
      <c r="J2661" s="401" t="s">
        <v>3896</v>
      </c>
      <c r="K2661" s="599">
        <v>46227.0</v>
      </c>
      <c r="L2661" s="28" t="s">
        <v>76</v>
      </c>
      <c r="M2661" s="226"/>
      <c r="N2661" s="33" t="s">
        <v>287</v>
      </c>
      <c r="O2661" s="506" t="s">
        <v>3218</v>
      </c>
      <c r="P2661" s="340"/>
      <c r="Q2661" s="468"/>
      <c r="R2661" s="468"/>
      <c r="S2661" s="468"/>
      <c r="T2661" s="468"/>
      <c r="U2661" s="468"/>
      <c r="V2661" s="468"/>
      <c r="W2661" s="468"/>
      <c r="X2661" s="468"/>
      <c r="Y2661" s="468"/>
      <c r="Z2661" s="468"/>
      <c r="AA2661" s="468"/>
      <c r="AB2661" s="468"/>
      <c r="AC2661" s="468"/>
      <c r="AD2661" s="468"/>
      <c r="AE2661" s="468"/>
      <c r="AF2661" s="468"/>
      <c r="AG2661" s="468"/>
      <c r="AH2661" s="468"/>
      <c r="AI2661" s="468"/>
    </row>
    <row r="2662">
      <c r="A2662" s="23">
        <v>2582.0</v>
      </c>
      <c r="B2662" s="440">
        <v>46203.0</v>
      </c>
      <c r="C2662" s="26">
        <v>242.0</v>
      </c>
      <c r="D2662" s="507" t="s">
        <v>181</v>
      </c>
      <c r="E2662" s="28" t="s">
        <v>94</v>
      </c>
      <c r="F2662" s="28" t="s">
        <v>369</v>
      </c>
      <c r="G2662" s="28" t="s">
        <v>369</v>
      </c>
      <c r="H2662" s="28" t="s">
        <v>81</v>
      </c>
      <c r="I2662" s="593" t="s">
        <v>3613</v>
      </c>
      <c r="J2662" s="592" t="s">
        <v>4249</v>
      </c>
      <c r="K2662" s="453" t="s">
        <v>4015</v>
      </c>
      <c r="L2662" s="28" t="s">
        <v>50</v>
      </c>
      <c r="M2662" s="226"/>
      <c r="N2662" s="33" t="s">
        <v>284</v>
      </c>
      <c r="O2662" s="36" t="s">
        <v>4250</v>
      </c>
      <c r="P2662" s="49"/>
      <c r="Q2662" s="468"/>
      <c r="R2662" s="468"/>
      <c r="S2662" s="468"/>
      <c r="T2662" s="468"/>
      <c r="U2662" s="468"/>
      <c r="V2662" s="468"/>
      <c r="W2662" s="468"/>
      <c r="X2662" s="468"/>
      <c r="Y2662" s="468"/>
      <c r="Z2662" s="468"/>
      <c r="AA2662" s="468"/>
      <c r="AB2662" s="468"/>
      <c r="AC2662" s="468"/>
      <c r="AD2662" s="468"/>
      <c r="AE2662" s="468"/>
      <c r="AF2662" s="468"/>
      <c r="AG2662" s="468"/>
      <c r="AH2662" s="468"/>
      <c r="AI2662" s="468"/>
    </row>
    <row r="2663">
      <c r="A2663" s="23">
        <v>2583.0</v>
      </c>
      <c r="B2663" s="440">
        <v>46203.0</v>
      </c>
      <c r="C2663" s="26">
        <v>242.0</v>
      </c>
      <c r="D2663" s="507" t="s">
        <v>181</v>
      </c>
      <c r="E2663" s="28" t="s">
        <v>94</v>
      </c>
      <c r="F2663" s="28" t="s">
        <v>369</v>
      </c>
      <c r="G2663" s="28" t="s">
        <v>369</v>
      </c>
      <c r="H2663" s="28" t="s">
        <v>43</v>
      </c>
      <c r="I2663" s="593" t="s">
        <v>4251</v>
      </c>
      <c r="J2663" s="594" t="s">
        <v>3393</v>
      </c>
      <c r="K2663" s="453" t="s">
        <v>4015</v>
      </c>
      <c r="L2663" s="28" t="s">
        <v>50</v>
      </c>
      <c r="M2663" s="226"/>
      <c r="N2663" s="33" t="s">
        <v>284</v>
      </c>
      <c r="O2663" s="36" t="s">
        <v>4250</v>
      </c>
      <c r="P2663" s="49"/>
      <c r="Q2663" s="468"/>
      <c r="R2663" s="468"/>
      <c r="S2663" s="468"/>
      <c r="T2663" s="468"/>
      <c r="U2663" s="468"/>
      <c r="V2663" s="468"/>
      <c r="W2663" s="468"/>
      <c r="X2663" s="468"/>
      <c r="Y2663" s="468"/>
      <c r="Z2663" s="468"/>
      <c r="AA2663" s="468"/>
      <c r="AB2663" s="468"/>
      <c r="AC2663" s="468"/>
      <c r="AD2663" s="468"/>
      <c r="AE2663" s="468"/>
      <c r="AF2663" s="468"/>
      <c r="AG2663" s="468"/>
      <c r="AH2663" s="468"/>
      <c r="AI2663" s="468"/>
    </row>
    <row r="2664">
      <c r="A2664" s="23">
        <v>2714.0</v>
      </c>
      <c r="B2664" s="440">
        <v>46218.0</v>
      </c>
      <c r="C2664" s="26">
        <v>243.0</v>
      </c>
      <c r="D2664" s="507" t="s">
        <v>39</v>
      </c>
      <c r="E2664" s="28" t="s">
        <v>40</v>
      </c>
      <c r="F2664" s="28" t="s">
        <v>41</v>
      </c>
      <c r="G2664" s="28" t="s">
        <v>41</v>
      </c>
      <c r="H2664" s="28" t="s">
        <v>87</v>
      </c>
      <c r="I2664" s="494" t="s">
        <v>3608</v>
      </c>
      <c r="J2664" s="498" t="s">
        <v>4252</v>
      </c>
      <c r="K2664" s="29" t="s">
        <v>4253</v>
      </c>
      <c r="L2664" s="28" t="s">
        <v>76</v>
      </c>
      <c r="M2664" s="226"/>
      <c r="N2664" s="33" t="s">
        <v>54</v>
      </c>
      <c r="O2664" s="36" t="s">
        <v>456</v>
      </c>
      <c r="P2664" s="340"/>
      <c r="Q2664" s="468"/>
      <c r="R2664" s="468"/>
      <c r="S2664" s="468"/>
      <c r="T2664" s="468"/>
      <c r="U2664" s="468"/>
      <c r="V2664" s="468"/>
      <c r="W2664" s="468"/>
      <c r="X2664" s="468"/>
      <c r="Y2664" s="468"/>
      <c r="Z2664" s="468"/>
      <c r="AA2664" s="468"/>
      <c r="AB2664" s="468"/>
      <c r="AC2664" s="468"/>
      <c r="AD2664" s="468"/>
      <c r="AE2664" s="468"/>
      <c r="AF2664" s="468"/>
      <c r="AG2664" s="468"/>
      <c r="AH2664" s="468"/>
      <c r="AI2664" s="468"/>
    </row>
    <row r="2665">
      <c r="A2665" s="23">
        <v>2715.0</v>
      </c>
      <c r="B2665" s="440">
        <v>46218.0</v>
      </c>
      <c r="C2665" s="26">
        <v>243.0</v>
      </c>
      <c r="D2665" s="507" t="s">
        <v>39</v>
      </c>
      <c r="E2665" s="28" t="s">
        <v>40</v>
      </c>
      <c r="F2665" s="28" t="s">
        <v>41</v>
      </c>
      <c r="G2665" s="28" t="s">
        <v>41</v>
      </c>
      <c r="H2665" s="28" t="s">
        <v>87</v>
      </c>
      <c r="I2665" s="494" t="s">
        <v>1547</v>
      </c>
      <c r="J2665" s="510" t="s">
        <v>4254</v>
      </c>
      <c r="K2665" s="29" t="s">
        <v>4253</v>
      </c>
      <c r="L2665" s="28" t="s">
        <v>76</v>
      </c>
      <c r="M2665" s="226"/>
      <c r="N2665" s="33" t="s">
        <v>54</v>
      </c>
      <c r="O2665" s="36" t="s">
        <v>456</v>
      </c>
      <c r="P2665" s="340"/>
      <c r="Q2665" s="468"/>
      <c r="R2665" s="468"/>
      <c r="S2665" s="468"/>
      <c r="T2665" s="468"/>
      <c r="U2665" s="468"/>
      <c r="V2665" s="468"/>
      <c r="W2665" s="468"/>
      <c r="X2665" s="468"/>
      <c r="Y2665" s="468"/>
      <c r="Z2665" s="468"/>
      <c r="AA2665" s="468"/>
      <c r="AB2665" s="468"/>
      <c r="AC2665" s="468"/>
      <c r="AD2665" s="468"/>
      <c r="AE2665" s="468"/>
      <c r="AF2665" s="468"/>
      <c r="AG2665" s="468"/>
      <c r="AH2665" s="468"/>
      <c r="AI2665" s="468"/>
    </row>
    <row r="2666">
      <c r="A2666" s="59">
        <v>2716.0</v>
      </c>
      <c r="B2666" s="440">
        <v>46218.0</v>
      </c>
      <c r="C2666" s="26">
        <v>243.0</v>
      </c>
      <c r="D2666" s="507" t="s">
        <v>39</v>
      </c>
      <c r="E2666" s="28" t="s">
        <v>40</v>
      </c>
      <c r="F2666" s="28" t="s">
        <v>41</v>
      </c>
      <c r="G2666" s="28" t="s">
        <v>41</v>
      </c>
      <c r="H2666" s="28" t="s">
        <v>81</v>
      </c>
      <c r="I2666" s="485" t="s">
        <v>3613</v>
      </c>
      <c r="J2666" s="492" t="s">
        <v>4255</v>
      </c>
      <c r="K2666" s="29" t="s">
        <v>4253</v>
      </c>
      <c r="L2666" s="28" t="s">
        <v>73</v>
      </c>
      <c r="M2666" s="226"/>
      <c r="N2666" s="33" t="s">
        <v>54</v>
      </c>
      <c r="O2666" s="36" t="s">
        <v>456</v>
      </c>
      <c r="P2666" s="340"/>
      <c r="Q2666" s="468"/>
      <c r="R2666" s="468"/>
      <c r="S2666" s="468"/>
      <c r="T2666" s="468"/>
      <c r="U2666" s="468"/>
      <c r="V2666" s="468"/>
      <c r="W2666" s="468"/>
      <c r="X2666" s="468"/>
      <c r="Y2666" s="468"/>
      <c r="Z2666" s="468"/>
      <c r="AA2666" s="468"/>
      <c r="AB2666" s="468"/>
      <c r="AC2666" s="468"/>
      <c r="AD2666" s="468"/>
      <c r="AE2666" s="468"/>
      <c r="AF2666" s="468"/>
      <c r="AG2666" s="468"/>
      <c r="AH2666" s="468"/>
      <c r="AI2666" s="468"/>
    </row>
    <row r="2667">
      <c r="A2667" s="23">
        <v>2717.0</v>
      </c>
      <c r="B2667" s="440">
        <v>46218.0</v>
      </c>
      <c r="C2667" s="26">
        <v>243.0</v>
      </c>
      <c r="D2667" s="507" t="s">
        <v>39</v>
      </c>
      <c r="E2667" s="28" t="s">
        <v>40</v>
      </c>
      <c r="F2667" s="28" t="s">
        <v>41</v>
      </c>
      <c r="G2667" s="28" t="s">
        <v>41</v>
      </c>
      <c r="H2667" s="28" t="s">
        <v>43</v>
      </c>
      <c r="I2667" s="494" t="s">
        <v>4256</v>
      </c>
      <c r="J2667" s="401" t="s">
        <v>4257</v>
      </c>
      <c r="K2667" s="29" t="s">
        <v>4253</v>
      </c>
      <c r="L2667" s="28" t="s">
        <v>50</v>
      </c>
      <c r="M2667" s="226"/>
      <c r="N2667" s="33" t="s">
        <v>54</v>
      </c>
      <c r="O2667" s="36" t="s">
        <v>456</v>
      </c>
      <c r="P2667" s="340"/>
      <c r="Q2667" s="468"/>
      <c r="R2667" s="468"/>
      <c r="S2667" s="468"/>
      <c r="T2667" s="468"/>
      <c r="U2667" s="468"/>
      <c r="V2667" s="468"/>
      <c r="W2667" s="468"/>
      <c r="X2667" s="468"/>
      <c r="Y2667" s="468"/>
      <c r="Z2667" s="468"/>
      <c r="AA2667" s="468"/>
      <c r="AB2667" s="468"/>
      <c r="AC2667" s="468"/>
      <c r="AD2667" s="468"/>
      <c r="AE2667" s="468"/>
      <c r="AF2667" s="468"/>
      <c r="AG2667" s="468"/>
      <c r="AH2667" s="468"/>
      <c r="AI2667" s="468"/>
    </row>
    <row r="2668">
      <c r="A2668" s="23">
        <v>2718.0</v>
      </c>
      <c r="B2668" s="440">
        <v>46218.0</v>
      </c>
      <c r="C2668" s="26">
        <v>243.0</v>
      </c>
      <c r="D2668" s="507" t="s">
        <v>39</v>
      </c>
      <c r="E2668" s="28" t="s">
        <v>40</v>
      </c>
      <c r="F2668" s="28" t="s">
        <v>41</v>
      </c>
      <c r="G2668" s="28" t="s">
        <v>41</v>
      </c>
      <c r="H2668" s="28" t="s">
        <v>81</v>
      </c>
      <c r="I2668" s="485" t="s">
        <v>4258</v>
      </c>
      <c r="J2668" s="401" t="s">
        <v>4259</v>
      </c>
      <c r="K2668" s="29" t="s">
        <v>4253</v>
      </c>
      <c r="L2668" s="28" t="s">
        <v>76</v>
      </c>
      <c r="M2668" s="226"/>
      <c r="N2668" s="33" t="s">
        <v>54</v>
      </c>
      <c r="O2668" s="36" t="s">
        <v>456</v>
      </c>
      <c r="P2668" s="340"/>
      <c r="Q2668" s="468"/>
      <c r="R2668" s="468"/>
      <c r="S2668" s="468"/>
      <c r="T2668" s="468"/>
      <c r="U2668" s="468"/>
      <c r="V2668" s="468"/>
      <c r="W2668" s="468"/>
      <c r="X2668" s="468"/>
      <c r="Y2668" s="468"/>
      <c r="Z2668" s="468"/>
      <c r="AA2668" s="468"/>
      <c r="AB2668" s="468"/>
      <c r="AC2668" s="468"/>
      <c r="AD2668" s="468"/>
      <c r="AE2668" s="468"/>
      <c r="AF2668" s="468"/>
      <c r="AG2668" s="468"/>
      <c r="AH2668" s="468"/>
      <c r="AI2668" s="468"/>
    </row>
    <row r="2669">
      <c r="A2669" s="23">
        <v>2708.0</v>
      </c>
      <c r="B2669" s="440">
        <v>46218.0</v>
      </c>
      <c r="C2669" s="26">
        <v>244.0</v>
      </c>
      <c r="D2669" s="507" t="s">
        <v>39</v>
      </c>
      <c r="E2669" s="28" t="s">
        <v>40</v>
      </c>
      <c r="F2669" s="28" t="s">
        <v>41</v>
      </c>
      <c r="G2669" s="28" t="s">
        <v>41</v>
      </c>
      <c r="H2669" s="28" t="s">
        <v>43</v>
      </c>
      <c r="I2669" s="494" t="s">
        <v>4256</v>
      </c>
      <c r="J2669" s="401" t="s">
        <v>4257</v>
      </c>
      <c r="K2669" s="29" t="s">
        <v>4253</v>
      </c>
      <c r="L2669" s="28" t="s">
        <v>50</v>
      </c>
      <c r="M2669" s="226"/>
      <c r="N2669" s="33" t="s">
        <v>54</v>
      </c>
      <c r="O2669" s="36" t="s">
        <v>2497</v>
      </c>
      <c r="P2669" s="340"/>
      <c r="Q2669" s="468"/>
      <c r="R2669" s="468"/>
      <c r="S2669" s="468"/>
      <c r="T2669" s="468"/>
      <c r="U2669" s="468"/>
      <c r="V2669" s="468"/>
      <c r="W2669" s="468"/>
      <c r="X2669" s="468"/>
      <c r="Y2669" s="468"/>
      <c r="Z2669" s="468"/>
      <c r="AA2669" s="468"/>
      <c r="AB2669" s="468"/>
      <c r="AC2669" s="468"/>
      <c r="AD2669" s="468"/>
      <c r="AE2669" s="468"/>
      <c r="AF2669" s="468"/>
      <c r="AG2669" s="468"/>
      <c r="AH2669" s="468"/>
      <c r="AI2669" s="468"/>
    </row>
    <row r="2670">
      <c r="A2670" s="23">
        <v>2709.0</v>
      </c>
      <c r="B2670" s="440">
        <v>46218.0</v>
      </c>
      <c r="C2670" s="26">
        <v>244.0</v>
      </c>
      <c r="D2670" s="507" t="s">
        <v>39</v>
      </c>
      <c r="E2670" s="28" t="s">
        <v>40</v>
      </c>
      <c r="F2670" s="28" t="s">
        <v>41</v>
      </c>
      <c r="G2670" s="28" t="s">
        <v>41</v>
      </c>
      <c r="H2670" s="28" t="s">
        <v>43</v>
      </c>
      <c r="I2670" s="494" t="s">
        <v>4260</v>
      </c>
      <c r="J2670" s="401" t="s">
        <v>4261</v>
      </c>
      <c r="K2670" s="29" t="s">
        <v>4253</v>
      </c>
      <c r="L2670" s="28" t="s">
        <v>50</v>
      </c>
      <c r="M2670" s="226"/>
      <c r="N2670" s="33" t="s">
        <v>54</v>
      </c>
      <c r="O2670" s="36" t="s">
        <v>2497</v>
      </c>
      <c r="P2670" s="340"/>
      <c r="Q2670" s="468"/>
      <c r="R2670" s="468"/>
      <c r="S2670" s="468"/>
      <c r="T2670" s="468"/>
      <c r="U2670" s="468"/>
      <c r="V2670" s="468"/>
      <c r="W2670" s="468"/>
      <c r="X2670" s="468"/>
      <c r="Y2670" s="468"/>
      <c r="Z2670" s="468"/>
      <c r="AA2670" s="468"/>
      <c r="AB2670" s="468"/>
      <c r="AC2670" s="468"/>
      <c r="AD2670" s="468"/>
      <c r="AE2670" s="468"/>
      <c r="AF2670" s="468"/>
      <c r="AG2670" s="468"/>
      <c r="AH2670" s="468"/>
      <c r="AI2670" s="468"/>
    </row>
    <row r="2671">
      <c r="A2671" s="59">
        <v>2710.0</v>
      </c>
      <c r="B2671" s="440">
        <v>46218.0</v>
      </c>
      <c r="C2671" s="26">
        <v>244.0</v>
      </c>
      <c r="D2671" s="507" t="s">
        <v>39</v>
      </c>
      <c r="E2671" s="28" t="s">
        <v>40</v>
      </c>
      <c r="F2671" s="28" t="s">
        <v>41</v>
      </c>
      <c r="G2671" s="28" t="s">
        <v>41</v>
      </c>
      <c r="H2671" s="28" t="s">
        <v>43</v>
      </c>
      <c r="I2671" s="494" t="s">
        <v>4262</v>
      </c>
      <c r="J2671" s="550" t="s">
        <v>4263</v>
      </c>
      <c r="K2671" s="29" t="s">
        <v>4253</v>
      </c>
      <c r="L2671" s="28" t="s">
        <v>50</v>
      </c>
      <c r="M2671" s="226"/>
      <c r="N2671" s="33" t="s">
        <v>54</v>
      </c>
      <c r="O2671" s="36" t="s">
        <v>2497</v>
      </c>
      <c r="P2671" s="340"/>
      <c r="Q2671" s="468"/>
      <c r="R2671" s="468"/>
      <c r="S2671" s="468"/>
      <c r="T2671" s="468"/>
      <c r="U2671" s="468"/>
      <c r="V2671" s="468"/>
      <c r="W2671" s="468"/>
      <c r="X2671" s="468"/>
      <c r="Y2671" s="468"/>
      <c r="Z2671" s="468"/>
      <c r="AA2671" s="468"/>
      <c r="AB2671" s="468"/>
      <c r="AC2671" s="468"/>
      <c r="AD2671" s="468"/>
      <c r="AE2671" s="468"/>
      <c r="AF2671" s="468"/>
      <c r="AG2671" s="468"/>
      <c r="AH2671" s="468"/>
      <c r="AI2671" s="468"/>
    </row>
    <row r="2672">
      <c r="A2672" s="23">
        <v>2711.0</v>
      </c>
      <c r="B2672" s="440">
        <v>46218.0</v>
      </c>
      <c r="C2672" s="26">
        <v>244.0</v>
      </c>
      <c r="D2672" s="507" t="s">
        <v>39</v>
      </c>
      <c r="E2672" s="28" t="s">
        <v>40</v>
      </c>
      <c r="F2672" s="28" t="s">
        <v>41</v>
      </c>
      <c r="G2672" s="28" t="s">
        <v>41</v>
      </c>
      <c r="H2672" s="28" t="s">
        <v>43</v>
      </c>
      <c r="I2672" s="485" t="s">
        <v>3617</v>
      </c>
      <c r="J2672" s="493" t="s">
        <v>3618</v>
      </c>
      <c r="K2672" s="29" t="s">
        <v>4253</v>
      </c>
      <c r="L2672" s="28" t="s">
        <v>50</v>
      </c>
      <c r="M2672" s="226"/>
      <c r="N2672" s="33" t="s">
        <v>54</v>
      </c>
      <c r="O2672" s="36" t="s">
        <v>2497</v>
      </c>
      <c r="P2672" s="340"/>
      <c r="Q2672" s="468"/>
      <c r="R2672" s="468"/>
      <c r="S2672" s="468"/>
      <c r="T2672" s="468"/>
      <c r="U2672" s="468"/>
      <c r="V2672" s="468"/>
      <c r="W2672" s="468"/>
      <c r="X2672" s="468"/>
      <c r="Y2672" s="468"/>
      <c r="Z2672" s="468"/>
      <c r="AA2672" s="468"/>
      <c r="AB2672" s="468"/>
      <c r="AC2672" s="468"/>
      <c r="AD2672" s="468"/>
      <c r="AE2672" s="468"/>
      <c r="AF2672" s="468"/>
      <c r="AG2672" s="468"/>
      <c r="AH2672" s="468"/>
      <c r="AI2672" s="468"/>
    </row>
    <row r="2673">
      <c r="A2673" s="23">
        <v>2712.0</v>
      </c>
      <c r="B2673" s="440">
        <v>46218.0</v>
      </c>
      <c r="C2673" s="26">
        <v>244.0</v>
      </c>
      <c r="D2673" s="507" t="s">
        <v>39</v>
      </c>
      <c r="E2673" s="28" t="s">
        <v>40</v>
      </c>
      <c r="F2673" s="28" t="s">
        <v>41</v>
      </c>
      <c r="G2673" s="28" t="s">
        <v>41</v>
      </c>
      <c r="H2673" s="28" t="s">
        <v>194</v>
      </c>
      <c r="I2673" s="485" t="s">
        <v>4264</v>
      </c>
      <c r="J2673" s="401" t="s">
        <v>423</v>
      </c>
      <c r="K2673" s="29" t="s">
        <v>4253</v>
      </c>
      <c r="L2673" s="28" t="s">
        <v>50</v>
      </c>
      <c r="M2673" s="226"/>
      <c r="N2673" s="33" t="s">
        <v>54</v>
      </c>
      <c r="O2673" s="36" t="s">
        <v>2497</v>
      </c>
      <c r="P2673" s="340"/>
      <c r="Q2673" s="468"/>
      <c r="R2673" s="468"/>
      <c r="S2673" s="468"/>
      <c r="T2673" s="468"/>
      <c r="U2673" s="468"/>
      <c r="V2673" s="468"/>
      <c r="W2673" s="468"/>
      <c r="X2673" s="468"/>
      <c r="Y2673" s="468"/>
      <c r="Z2673" s="468"/>
      <c r="AA2673" s="468"/>
      <c r="AB2673" s="468"/>
      <c r="AC2673" s="468"/>
      <c r="AD2673" s="468"/>
      <c r="AE2673" s="468"/>
      <c r="AF2673" s="468"/>
      <c r="AG2673" s="468"/>
      <c r="AH2673" s="468"/>
      <c r="AI2673" s="468"/>
    </row>
    <row r="2674">
      <c r="A2674" s="59">
        <v>2713.0</v>
      </c>
      <c r="B2674" s="440">
        <v>46218.0</v>
      </c>
      <c r="C2674" s="26">
        <v>244.0</v>
      </c>
      <c r="D2674" s="507" t="s">
        <v>39</v>
      </c>
      <c r="E2674" s="28" t="s">
        <v>40</v>
      </c>
      <c r="F2674" s="28" t="s">
        <v>41</v>
      </c>
      <c r="G2674" s="28" t="s">
        <v>41</v>
      </c>
      <c r="H2674" s="28" t="s">
        <v>194</v>
      </c>
      <c r="I2674" s="485" t="s">
        <v>4265</v>
      </c>
      <c r="J2674" s="401" t="s">
        <v>423</v>
      </c>
      <c r="K2674" s="29" t="s">
        <v>4253</v>
      </c>
      <c r="L2674" s="28" t="s">
        <v>50</v>
      </c>
      <c r="M2674" s="226"/>
      <c r="N2674" s="33" t="s">
        <v>54</v>
      </c>
      <c r="O2674" s="36" t="s">
        <v>2497</v>
      </c>
      <c r="P2674" s="340"/>
      <c r="Q2674" s="468"/>
      <c r="R2674" s="468"/>
      <c r="S2674" s="468"/>
      <c r="T2674" s="468"/>
      <c r="U2674" s="468"/>
      <c r="V2674" s="468"/>
      <c r="W2674" s="468"/>
      <c r="X2674" s="468"/>
      <c r="Y2674" s="468"/>
      <c r="Z2674" s="468"/>
      <c r="AA2674" s="468"/>
      <c r="AB2674" s="468"/>
      <c r="AC2674" s="468"/>
      <c r="AD2674" s="468"/>
      <c r="AE2674" s="468"/>
      <c r="AF2674" s="468"/>
      <c r="AG2674" s="468"/>
      <c r="AH2674" s="468"/>
      <c r="AI2674" s="468"/>
    </row>
    <row r="2675">
      <c r="A2675" s="23">
        <v>3062.0</v>
      </c>
      <c r="B2675" s="440">
        <v>46220.0</v>
      </c>
      <c r="C2675" s="26">
        <v>245.0</v>
      </c>
      <c r="D2675" s="507" t="s">
        <v>45</v>
      </c>
      <c r="E2675" s="28" t="s">
        <v>94</v>
      </c>
      <c r="F2675" s="600" t="s">
        <v>369</v>
      </c>
      <c r="G2675" s="28" t="s">
        <v>369</v>
      </c>
      <c r="H2675" s="28" t="s">
        <v>207</v>
      </c>
      <c r="I2675" s="500" t="s">
        <v>4266</v>
      </c>
      <c r="J2675" s="492" t="s">
        <v>4267</v>
      </c>
      <c r="K2675" s="441">
        <v>46247.0</v>
      </c>
      <c r="L2675" s="28" t="s">
        <v>50</v>
      </c>
      <c r="M2675" s="226"/>
      <c r="N2675" s="33" t="s">
        <v>277</v>
      </c>
      <c r="O2675" s="36" t="s">
        <v>4268</v>
      </c>
      <c r="P2675" s="340"/>
      <c r="Q2675" s="468"/>
      <c r="R2675" s="468"/>
      <c r="S2675" s="468"/>
      <c r="T2675" s="468"/>
      <c r="U2675" s="468"/>
      <c r="V2675" s="468"/>
      <c r="W2675" s="468"/>
      <c r="X2675" s="468"/>
      <c r="Y2675" s="468"/>
      <c r="Z2675" s="468"/>
      <c r="AA2675" s="468"/>
      <c r="AB2675" s="468"/>
      <c r="AC2675" s="468"/>
      <c r="AD2675" s="468"/>
      <c r="AE2675" s="468"/>
      <c r="AF2675" s="468"/>
      <c r="AG2675" s="468"/>
      <c r="AH2675" s="468"/>
      <c r="AI2675" s="468"/>
    </row>
    <row r="2676">
      <c r="A2676" s="23">
        <v>3063.0</v>
      </c>
      <c r="B2676" s="440">
        <v>46220.0</v>
      </c>
      <c r="C2676" s="26">
        <v>245.0</v>
      </c>
      <c r="D2676" s="507" t="s">
        <v>45</v>
      </c>
      <c r="E2676" s="28" t="s">
        <v>94</v>
      </c>
      <c r="F2676" s="600" t="s">
        <v>369</v>
      </c>
      <c r="G2676" s="28" t="s">
        <v>369</v>
      </c>
      <c r="H2676" s="28" t="s">
        <v>233</v>
      </c>
      <c r="I2676" s="500" t="s">
        <v>4269</v>
      </c>
      <c r="J2676" s="492" t="s">
        <v>4270</v>
      </c>
      <c r="K2676" s="441">
        <v>46247.0</v>
      </c>
      <c r="L2676" s="28" t="s">
        <v>50</v>
      </c>
      <c r="M2676" s="226"/>
      <c r="N2676" s="33" t="s">
        <v>277</v>
      </c>
      <c r="O2676" s="36" t="s">
        <v>4268</v>
      </c>
      <c r="P2676" s="340"/>
      <c r="Q2676" s="468"/>
      <c r="R2676" s="468"/>
      <c r="S2676" s="468"/>
      <c r="T2676" s="468"/>
      <c r="U2676" s="468"/>
      <c r="V2676" s="468"/>
      <c r="W2676" s="468"/>
      <c r="X2676" s="468"/>
      <c r="Y2676" s="468"/>
      <c r="Z2676" s="468"/>
      <c r="AA2676" s="468"/>
      <c r="AB2676" s="468"/>
      <c r="AC2676" s="468"/>
      <c r="AD2676" s="468"/>
      <c r="AE2676" s="468"/>
      <c r="AF2676" s="468"/>
      <c r="AG2676" s="468"/>
      <c r="AH2676" s="468"/>
      <c r="AI2676" s="468"/>
    </row>
    <row r="2677">
      <c r="A2677" s="23">
        <v>3064.0</v>
      </c>
      <c r="B2677" s="440">
        <v>46220.0</v>
      </c>
      <c r="C2677" s="26">
        <v>245.0</v>
      </c>
      <c r="D2677" s="507" t="s">
        <v>45</v>
      </c>
      <c r="E2677" s="28" t="s">
        <v>94</v>
      </c>
      <c r="F2677" s="600" t="s">
        <v>369</v>
      </c>
      <c r="G2677" s="28" t="s">
        <v>369</v>
      </c>
      <c r="H2677" s="28" t="s">
        <v>194</v>
      </c>
      <c r="I2677" s="500" t="s">
        <v>4271</v>
      </c>
      <c r="J2677" s="492" t="s">
        <v>2329</v>
      </c>
      <c r="K2677" s="441">
        <v>46247.0</v>
      </c>
      <c r="L2677" s="28" t="s">
        <v>50</v>
      </c>
      <c r="M2677" s="226"/>
      <c r="N2677" s="33" t="s">
        <v>277</v>
      </c>
      <c r="O2677" s="36" t="s">
        <v>4268</v>
      </c>
      <c r="P2677" s="340"/>
      <c r="Q2677" s="468"/>
      <c r="R2677" s="468"/>
      <c r="S2677" s="468"/>
      <c r="T2677" s="468"/>
      <c r="U2677" s="468"/>
      <c r="V2677" s="468"/>
      <c r="W2677" s="468"/>
      <c r="X2677" s="468"/>
      <c r="Y2677" s="468"/>
      <c r="Z2677" s="468"/>
      <c r="AA2677" s="468"/>
      <c r="AB2677" s="468"/>
      <c r="AC2677" s="468"/>
      <c r="AD2677" s="468"/>
      <c r="AE2677" s="468"/>
      <c r="AF2677" s="468"/>
      <c r="AG2677" s="468"/>
      <c r="AH2677" s="468"/>
      <c r="AI2677" s="468"/>
    </row>
    <row r="2678">
      <c r="A2678" s="23">
        <v>3065.0</v>
      </c>
      <c r="B2678" s="440">
        <v>46220.0</v>
      </c>
      <c r="C2678" s="26">
        <v>245.0</v>
      </c>
      <c r="D2678" s="507" t="s">
        <v>45</v>
      </c>
      <c r="E2678" s="28" t="s">
        <v>94</v>
      </c>
      <c r="F2678" s="600" t="s">
        <v>369</v>
      </c>
      <c r="G2678" s="28" t="s">
        <v>369</v>
      </c>
      <c r="H2678" s="28" t="s">
        <v>75</v>
      </c>
      <c r="I2678" s="500" t="s">
        <v>4272</v>
      </c>
      <c r="J2678" s="492" t="s">
        <v>862</v>
      </c>
      <c r="K2678" s="441">
        <v>46247.0</v>
      </c>
      <c r="L2678" s="28" t="s">
        <v>50</v>
      </c>
      <c r="M2678" s="226"/>
      <c r="N2678" s="33" t="s">
        <v>277</v>
      </c>
      <c r="O2678" s="36" t="s">
        <v>4268</v>
      </c>
      <c r="P2678" s="226"/>
      <c r="Q2678" s="468"/>
      <c r="R2678" s="468"/>
      <c r="S2678" s="468"/>
      <c r="T2678" s="468"/>
      <c r="U2678" s="468"/>
      <c r="V2678" s="468"/>
      <c r="W2678" s="468"/>
      <c r="X2678" s="468"/>
      <c r="Y2678" s="468"/>
      <c r="Z2678" s="468"/>
      <c r="AA2678" s="468"/>
      <c r="AB2678" s="468"/>
      <c r="AC2678" s="468"/>
      <c r="AD2678" s="468"/>
      <c r="AE2678" s="468"/>
      <c r="AF2678" s="468"/>
      <c r="AG2678" s="468"/>
      <c r="AH2678" s="468"/>
      <c r="AI2678" s="468"/>
    </row>
    <row r="2679">
      <c r="A2679" s="23">
        <v>3066.0</v>
      </c>
      <c r="B2679" s="440">
        <v>46220.0</v>
      </c>
      <c r="C2679" s="26">
        <v>245.0</v>
      </c>
      <c r="D2679" s="507" t="s">
        <v>45</v>
      </c>
      <c r="E2679" s="28" t="s">
        <v>94</v>
      </c>
      <c r="F2679" s="600" t="s">
        <v>369</v>
      </c>
      <c r="G2679" s="28" t="s">
        <v>369</v>
      </c>
      <c r="H2679" s="28" t="s">
        <v>233</v>
      </c>
      <c r="I2679" s="500" t="s">
        <v>4273</v>
      </c>
      <c r="J2679" s="492" t="s">
        <v>1273</v>
      </c>
      <c r="K2679" s="441">
        <v>46247.0</v>
      </c>
      <c r="L2679" s="28" t="s">
        <v>50</v>
      </c>
      <c r="M2679" s="226"/>
      <c r="N2679" s="33" t="s">
        <v>277</v>
      </c>
      <c r="O2679" s="36" t="s">
        <v>4268</v>
      </c>
      <c r="P2679" s="226"/>
      <c r="Q2679" s="468"/>
      <c r="R2679" s="468"/>
      <c r="S2679" s="468"/>
      <c r="T2679" s="468"/>
      <c r="U2679" s="468"/>
      <c r="V2679" s="468"/>
      <c r="W2679" s="468"/>
      <c r="X2679" s="468"/>
      <c r="Y2679" s="468"/>
      <c r="Z2679" s="468"/>
      <c r="AA2679" s="468"/>
      <c r="AB2679" s="468"/>
      <c r="AC2679" s="468"/>
      <c r="AD2679" s="468"/>
      <c r="AE2679" s="468"/>
      <c r="AF2679" s="468"/>
      <c r="AG2679" s="468"/>
      <c r="AH2679" s="468"/>
      <c r="AI2679" s="468"/>
    </row>
    <row r="2680">
      <c r="A2680" s="23">
        <v>3067.0</v>
      </c>
      <c r="B2680" s="440">
        <v>46220.0</v>
      </c>
      <c r="C2680" s="26">
        <v>245.0</v>
      </c>
      <c r="D2680" s="507" t="s">
        <v>45</v>
      </c>
      <c r="E2680" s="28" t="s">
        <v>94</v>
      </c>
      <c r="F2680" s="600" t="s">
        <v>369</v>
      </c>
      <c r="G2680" s="28" t="s">
        <v>369</v>
      </c>
      <c r="H2680" s="28" t="s">
        <v>98</v>
      </c>
      <c r="I2680" s="500" t="s">
        <v>4274</v>
      </c>
      <c r="J2680" s="492" t="s">
        <v>862</v>
      </c>
      <c r="K2680" s="441">
        <v>46247.0</v>
      </c>
      <c r="L2680" s="28" t="s">
        <v>50</v>
      </c>
      <c r="M2680" s="226"/>
      <c r="N2680" s="33" t="s">
        <v>277</v>
      </c>
      <c r="O2680" s="36" t="s">
        <v>4268</v>
      </c>
      <c r="P2680" s="226"/>
      <c r="Q2680" s="468"/>
      <c r="R2680" s="468"/>
      <c r="S2680" s="468"/>
      <c r="T2680" s="468"/>
      <c r="U2680" s="468"/>
      <c r="V2680" s="468"/>
      <c r="W2680" s="468"/>
      <c r="X2680" s="468"/>
      <c r="Y2680" s="468"/>
      <c r="Z2680" s="468"/>
      <c r="AA2680" s="468"/>
      <c r="AB2680" s="468"/>
      <c r="AC2680" s="468"/>
      <c r="AD2680" s="468"/>
      <c r="AE2680" s="468"/>
      <c r="AF2680" s="468"/>
      <c r="AG2680" s="468"/>
      <c r="AH2680" s="468"/>
      <c r="AI2680" s="468"/>
    </row>
    <row r="2681">
      <c r="A2681" s="23">
        <v>3068.0</v>
      </c>
      <c r="B2681" s="440">
        <v>46220.0</v>
      </c>
      <c r="C2681" s="26">
        <v>245.0</v>
      </c>
      <c r="D2681" s="507" t="s">
        <v>45</v>
      </c>
      <c r="E2681" s="28" t="s">
        <v>94</v>
      </c>
      <c r="F2681" s="600" t="s">
        <v>369</v>
      </c>
      <c r="G2681" s="28" t="s">
        <v>369</v>
      </c>
      <c r="H2681" s="28" t="s">
        <v>139</v>
      </c>
      <c r="I2681" s="500" t="s">
        <v>4275</v>
      </c>
      <c r="J2681" s="492" t="s">
        <v>4276</v>
      </c>
      <c r="K2681" s="441">
        <v>46247.0</v>
      </c>
      <c r="L2681" s="28" t="s">
        <v>50</v>
      </c>
      <c r="M2681" s="226"/>
      <c r="N2681" s="33" t="s">
        <v>277</v>
      </c>
      <c r="O2681" s="36" t="s">
        <v>4268</v>
      </c>
      <c r="P2681" s="226"/>
      <c r="Q2681" s="468"/>
      <c r="R2681" s="468"/>
      <c r="S2681" s="468"/>
      <c r="T2681" s="468"/>
      <c r="U2681" s="468"/>
      <c r="V2681" s="468"/>
      <c r="W2681" s="468"/>
      <c r="X2681" s="468"/>
      <c r="Y2681" s="468"/>
      <c r="Z2681" s="468"/>
      <c r="AA2681" s="468"/>
      <c r="AB2681" s="468"/>
      <c r="AC2681" s="468"/>
      <c r="AD2681" s="468"/>
      <c r="AE2681" s="468"/>
      <c r="AF2681" s="468"/>
      <c r="AG2681" s="468"/>
      <c r="AH2681" s="468"/>
      <c r="AI2681" s="468"/>
    </row>
    <row r="2682">
      <c r="A2682" s="23">
        <v>3069.0</v>
      </c>
      <c r="B2682" s="440">
        <v>46220.0</v>
      </c>
      <c r="C2682" s="26">
        <v>245.0</v>
      </c>
      <c r="D2682" s="507" t="s">
        <v>45</v>
      </c>
      <c r="E2682" s="28" t="s">
        <v>94</v>
      </c>
      <c r="F2682" s="600" t="s">
        <v>369</v>
      </c>
      <c r="G2682" s="28" t="s">
        <v>369</v>
      </c>
      <c r="H2682" s="28" t="s">
        <v>43</v>
      </c>
      <c r="I2682" s="500" t="s">
        <v>4277</v>
      </c>
      <c r="J2682" s="601" t="s">
        <v>492</v>
      </c>
      <c r="K2682" s="441">
        <v>46247.0</v>
      </c>
      <c r="L2682" s="28" t="s">
        <v>50</v>
      </c>
      <c r="M2682" s="226"/>
      <c r="N2682" s="33" t="s">
        <v>277</v>
      </c>
      <c r="O2682" s="36" t="s">
        <v>4268</v>
      </c>
      <c r="P2682" s="226"/>
      <c r="Q2682" s="468"/>
      <c r="R2682" s="468"/>
      <c r="S2682" s="468"/>
      <c r="T2682" s="468"/>
      <c r="U2682" s="468"/>
      <c r="V2682" s="468"/>
      <c r="W2682" s="468"/>
      <c r="X2682" s="468"/>
      <c r="Y2682" s="468"/>
      <c r="Z2682" s="468"/>
      <c r="AA2682" s="468"/>
      <c r="AB2682" s="468"/>
      <c r="AC2682" s="468"/>
      <c r="AD2682" s="468"/>
      <c r="AE2682" s="468"/>
      <c r="AF2682" s="468"/>
      <c r="AG2682" s="468"/>
      <c r="AH2682" s="468"/>
      <c r="AI2682" s="468"/>
    </row>
    <row r="2683">
      <c r="A2683" s="23">
        <v>3070.0</v>
      </c>
      <c r="B2683" s="440">
        <v>46220.0</v>
      </c>
      <c r="C2683" s="26">
        <v>245.0</v>
      </c>
      <c r="D2683" s="507" t="s">
        <v>45</v>
      </c>
      <c r="E2683" s="28" t="s">
        <v>94</v>
      </c>
      <c r="F2683" s="600" t="s">
        <v>369</v>
      </c>
      <c r="G2683" s="28" t="s">
        <v>369</v>
      </c>
      <c r="H2683" s="28" t="s">
        <v>43</v>
      </c>
      <c r="I2683" s="500" t="s">
        <v>4278</v>
      </c>
      <c r="J2683" s="493" t="s">
        <v>4279</v>
      </c>
      <c r="K2683" s="441">
        <v>46247.0</v>
      </c>
      <c r="L2683" s="28" t="s">
        <v>50</v>
      </c>
      <c r="M2683" s="226"/>
      <c r="N2683" s="33" t="s">
        <v>277</v>
      </c>
      <c r="O2683" s="36" t="s">
        <v>4268</v>
      </c>
      <c r="P2683" s="226"/>
      <c r="Q2683" s="468"/>
      <c r="R2683" s="468"/>
      <c r="S2683" s="468"/>
      <c r="T2683" s="468"/>
      <c r="U2683" s="468"/>
      <c r="V2683" s="468"/>
      <c r="W2683" s="468"/>
      <c r="X2683" s="468"/>
      <c r="Y2683" s="468"/>
      <c r="Z2683" s="468"/>
      <c r="AA2683" s="468"/>
      <c r="AB2683" s="468"/>
      <c r="AC2683" s="468"/>
      <c r="AD2683" s="468"/>
      <c r="AE2683" s="468"/>
      <c r="AF2683" s="468"/>
      <c r="AG2683" s="468"/>
      <c r="AH2683" s="468"/>
      <c r="AI2683" s="468"/>
    </row>
    <row r="2684">
      <c r="A2684" s="23">
        <v>3071.0</v>
      </c>
      <c r="B2684" s="440">
        <v>46220.0</v>
      </c>
      <c r="C2684" s="26">
        <v>245.0</v>
      </c>
      <c r="D2684" s="507" t="s">
        <v>45</v>
      </c>
      <c r="E2684" s="28" t="s">
        <v>94</v>
      </c>
      <c r="F2684" s="600" t="s">
        <v>369</v>
      </c>
      <c r="G2684" s="28" t="s">
        <v>369</v>
      </c>
      <c r="H2684" s="28" t="s">
        <v>43</v>
      </c>
      <c r="I2684" s="500" t="s">
        <v>4280</v>
      </c>
      <c r="J2684" s="601" t="s">
        <v>492</v>
      </c>
      <c r="K2684" s="441">
        <v>46247.0</v>
      </c>
      <c r="L2684" s="28" t="s">
        <v>50</v>
      </c>
      <c r="M2684" s="226"/>
      <c r="N2684" s="33" t="s">
        <v>277</v>
      </c>
      <c r="O2684" s="36" t="s">
        <v>4268</v>
      </c>
      <c r="P2684" s="226"/>
      <c r="Q2684" s="468"/>
      <c r="R2684" s="468"/>
      <c r="S2684" s="468"/>
      <c r="T2684" s="468"/>
      <c r="U2684" s="468"/>
      <c r="V2684" s="468"/>
      <c r="W2684" s="468"/>
      <c r="X2684" s="468"/>
      <c r="Y2684" s="468"/>
      <c r="Z2684" s="468"/>
      <c r="AA2684" s="468"/>
      <c r="AB2684" s="468"/>
      <c r="AC2684" s="468"/>
      <c r="AD2684" s="468"/>
      <c r="AE2684" s="468"/>
      <c r="AF2684" s="468"/>
      <c r="AG2684" s="468"/>
      <c r="AH2684" s="468"/>
      <c r="AI2684" s="468"/>
    </row>
    <row r="2685">
      <c r="A2685" s="23">
        <v>3072.0</v>
      </c>
      <c r="B2685" s="440">
        <v>46220.0</v>
      </c>
      <c r="C2685" s="26">
        <v>245.0</v>
      </c>
      <c r="D2685" s="507" t="s">
        <v>45</v>
      </c>
      <c r="E2685" s="28" t="s">
        <v>94</v>
      </c>
      <c r="F2685" s="600" t="s">
        <v>369</v>
      </c>
      <c r="G2685" s="28" t="s">
        <v>369</v>
      </c>
      <c r="H2685" s="28" t="s">
        <v>87</v>
      </c>
      <c r="I2685" s="500" t="s">
        <v>4281</v>
      </c>
      <c r="J2685" s="602" t="s">
        <v>2505</v>
      </c>
      <c r="K2685" s="441">
        <v>46247.0</v>
      </c>
      <c r="L2685" s="28" t="s">
        <v>50</v>
      </c>
      <c r="M2685" s="226"/>
      <c r="N2685" s="33" t="s">
        <v>277</v>
      </c>
      <c r="O2685" s="36" t="s">
        <v>4268</v>
      </c>
      <c r="P2685" s="226"/>
      <c r="Q2685" s="468"/>
      <c r="R2685" s="468"/>
      <c r="S2685" s="468"/>
      <c r="T2685" s="468"/>
      <c r="U2685" s="468"/>
      <c r="V2685" s="468"/>
      <c r="W2685" s="468"/>
      <c r="X2685" s="468"/>
      <c r="Y2685" s="468"/>
      <c r="Z2685" s="468"/>
      <c r="AA2685" s="468"/>
      <c r="AB2685" s="468"/>
      <c r="AC2685" s="468"/>
      <c r="AD2685" s="468"/>
      <c r="AE2685" s="468"/>
      <c r="AF2685" s="468"/>
      <c r="AG2685" s="468"/>
      <c r="AH2685" s="468"/>
      <c r="AI2685" s="468"/>
    </row>
    <row r="2686">
      <c r="A2686" s="23">
        <v>3073.0</v>
      </c>
      <c r="B2686" s="440">
        <v>46220.0</v>
      </c>
      <c r="C2686" s="26">
        <v>245.0</v>
      </c>
      <c r="D2686" s="507" t="s">
        <v>45</v>
      </c>
      <c r="E2686" s="28" t="s">
        <v>94</v>
      </c>
      <c r="F2686" s="600" t="s">
        <v>369</v>
      </c>
      <c r="G2686" s="28" t="s">
        <v>369</v>
      </c>
      <c r="H2686" s="28" t="s">
        <v>75</v>
      </c>
      <c r="I2686" s="500" t="s">
        <v>4282</v>
      </c>
      <c r="J2686" s="492" t="s">
        <v>2989</v>
      </c>
      <c r="K2686" s="441">
        <v>46247.0</v>
      </c>
      <c r="L2686" s="28" t="s">
        <v>50</v>
      </c>
      <c r="M2686" s="226"/>
      <c r="N2686" s="33" t="s">
        <v>277</v>
      </c>
      <c r="O2686" s="36" t="s">
        <v>4268</v>
      </c>
      <c r="P2686" s="226"/>
      <c r="Q2686" s="468"/>
      <c r="R2686" s="468"/>
      <c r="S2686" s="468"/>
      <c r="T2686" s="468"/>
      <c r="U2686" s="468"/>
      <c r="V2686" s="468"/>
      <c r="W2686" s="468"/>
      <c r="X2686" s="468"/>
      <c r="Y2686" s="468"/>
      <c r="Z2686" s="468"/>
      <c r="AA2686" s="468"/>
      <c r="AB2686" s="468"/>
      <c r="AC2686" s="468"/>
      <c r="AD2686" s="468"/>
      <c r="AE2686" s="468"/>
      <c r="AF2686" s="468"/>
      <c r="AG2686" s="468"/>
      <c r="AH2686" s="468"/>
      <c r="AI2686" s="468"/>
    </row>
    <row r="2687">
      <c r="A2687" s="23">
        <v>3074.0</v>
      </c>
      <c r="B2687" s="440">
        <v>46220.0</v>
      </c>
      <c r="C2687" s="26">
        <v>245.0</v>
      </c>
      <c r="D2687" s="507" t="s">
        <v>45</v>
      </c>
      <c r="E2687" s="28" t="s">
        <v>94</v>
      </c>
      <c r="F2687" s="600" t="s">
        <v>369</v>
      </c>
      <c r="G2687" s="28" t="s">
        <v>369</v>
      </c>
      <c r="H2687" s="28" t="s">
        <v>98</v>
      </c>
      <c r="I2687" s="500" t="s">
        <v>4283</v>
      </c>
      <c r="J2687" s="493" t="s">
        <v>4284</v>
      </c>
      <c r="K2687" s="441">
        <v>46247.0</v>
      </c>
      <c r="L2687" s="28" t="s">
        <v>50</v>
      </c>
      <c r="M2687" s="226"/>
      <c r="N2687" s="33" t="s">
        <v>277</v>
      </c>
      <c r="O2687" s="36" t="s">
        <v>4268</v>
      </c>
      <c r="P2687" s="226"/>
      <c r="Q2687" s="468"/>
      <c r="R2687" s="468"/>
      <c r="S2687" s="468"/>
      <c r="T2687" s="468"/>
      <c r="U2687" s="468"/>
      <c r="V2687" s="468"/>
      <c r="W2687" s="468"/>
      <c r="X2687" s="468"/>
      <c r="Y2687" s="468"/>
      <c r="Z2687" s="468"/>
      <c r="AA2687" s="468"/>
      <c r="AB2687" s="468"/>
      <c r="AC2687" s="468"/>
      <c r="AD2687" s="468"/>
      <c r="AE2687" s="468"/>
      <c r="AF2687" s="468"/>
      <c r="AG2687" s="468"/>
      <c r="AH2687" s="468"/>
      <c r="AI2687" s="468"/>
    </row>
    <row r="2688">
      <c r="A2688" s="23">
        <v>3075.0</v>
      </c>
      <c r="B2688" s="440">
        <v>46220.0</v>
      </c>
      <c r="C2688" s="26">
        <v>245.0</v>
      </c>
      <c r="D2688" s="507" t="s">
        <v>45</v>
      </c>
      <c r="E2688" s="28" t="s">
        <v>94</v>
      </c>
      <c r="F2688" s="600" t="s">
        <v>369</v>
      </c>
      <c r="G2688" s="28" t="s">
        <v>369</v>
      </c>
      <c r="H2688" s="28" t="s">
        <v>98</v>
      </c>
      <c r="I2688" s="500" t="s">
        <v>4285</v>
      </c>
      <c r="J2688" s="492" t="s">
        <v>862</v>
      </c>
      <c r="K2688" s="441">
        <v>46247.0</v>
      </c>
      <c r="L2688" s="28" t="s">
        <v>50</v>
      </c>
      <c r="M2688" s="226"/>
      <c r="N2688" s="33" t="s">
        <v>277</v>
      </c>
      <c r="O2688" s="36" t="s">
        <v>4268</v>
      </c>
      <c r="P2688" s="226"/>
      <c r="Q2688" s="468"/>
      <c r="R2688" s="468"/>
      <c r="S2688" s="468"/>
      <c r="T2688" s="468"/>
      <c r="U2688" s="468"/>
      <c r="V2688" s="468"/>
      <c r="W2688" s="468"/>
      <c r="X2688" s="468"/>
      <c r="Y2688" s="468"/>
      <c r="Z2688" s="468"/>
      <c r="AA2688" s="468"/>
      <c r="AB2688" s="468"/>
      <c r="AC2688" s="468"/>
      <c r="AD2688" s="468"/>
      <c r="AE2688" s="468"/>
      <c r="AF2688" s="468"/>
      <c r="AG2688" s="468"/>
      <c r="AH2688" s="468"/>
      <c r="AI2688" s="468"/>
    </row>
    <row r="2689">
      <c r="A2689" s="23">
        <v>3076.0</v>
      </c>
      <c r="B2689" s="440">
        <v>46220.0</v>
      </c>
      <c r="C2689" s="26">
        <v>245.0</v>
      </c>
      <c r="D2689" s="507" t="s">
        <v>45</v>
      </c>
      <c r="E2689" s="28" t="s">
        <v>94</v>
      </c>
      <c r="F2689" s="600" t="s">
        <v>369</v>
      </c>
      <c r="G2689" s="28" t="s">
        <v>369</v>
      </c>
      <c r="H2689" s="28" t="s">
        <v>43</v>
      </c>
      <c r="I2689" s="500" t="s">
        <v>4286</v>
      </c>
      <c r="J2689" s="493" t="s">
        <v>4287</v>
      </c>
      <c r="K2689" s="441">
        <v>46247.0</v>
      </c>
      <c r="L2689" s="28" t="s">
        <v>50</v>
      </c>
      <c r="M2689" s="226"/>
      <c r="N2689" s="33" t="s">
        <v>277</v>
      </c>
      <c r="O2689" s="36" t="s">
        <v>4268</v>
      </c>
      <c r="P2689" s="226"/>
      <c r="Q2689" s="468"/>
      <c r="R2689" s="468"/>
      <c r="S2689" s="468"/>
      <c r="T2689" s="468"/>
      <c r="U2689" s="468"/>
      <c r="V2689" s="468"/>
      <c r="W2689" s="468"/>
      <c r="X2689" s="468"/>
      <c r="Y2689" s="468"/>
      <c r="Z2689" s="468"/>
      <c r="AA2689" s="468"/>
      <c r="AB2689" s="468"/>
      <c r="AC2689" s="468"/>
      <c r="AD2689" s="468"/>
      <c r="AE2689" s="468"/>
      <c r="AF2689" s="468"/>
      <c r="AG2689" s="468"/>
      <c r="AH2689" s="468"/>
      <c r="AI2689" s="468"/>
    </row>
    <row r="2690">
      <c r="A2690" s="23">
        <v>3077.0</v>
      </c>
      <c r="B2690" s="440">
        <v>46220.0</v>
      </c>
      <c r="C2690" s="26">
        <v>245.0</v>
      </c>
      <c r="D2690" s="507" t="s">
        <v>45</v>
      </c>
      <c r="E2690" s="28" t="s">
        <v>94</v>
      </c>
      <c r="F2690" s="600" t="s">
        <v>369</v>
      </c>
      <c r="G2690" s="28" t="s">
        <v>369</v>
      </c>
      <c r="H2690" s="28" t="s">
        <v>87</v>
      </c>
      <c r="I2690" s="487" t="s">
        <v>4288</v>
      </c>
      <c r="J2690" s="493" t="s">
        <v>4289</v>
      </c>
      <c r="K2690" s="441">
        <v>46247.0</v>
      </c>
      <c r="L2690" s="28" t="s">
        <v>50</v>
      </c>
      <c r="M2690" s="226"/>
      <c r="N2690" s="33" t="s">
        <v>277</v>
      </c>
      <c r="O2690" s="36" t="s">
        <v>4268</v>
      </c>
      <c r="P2690" s="226"/>
      <c r="Q2690" s="468"/>
      <c r="R2690" s="468"/>
      <c r="S2690" s="468"/>
      <c r="T2690" s="468"/>
      <c r="U2690" s="468"/>
      <c r="V2690" s="468"/>
      <c r="W2690" s="468"/>
      <c r="X2690" s="468"/>
      <c r="Y2690" s="468"/>
      <c r="Z2690" s="468"/>
      <c r="AA2690" s="468"/>
      <c r="AB2690" s="468"/>
      <c r="AC2690" s="468"/>
      <c r="AD2690" s="468"/>
      <c r="AE2690" s="468"/>
      <c r="AF2690" s="468"/>
      <c r="AG2690" s="468"/>
      <c r="AH2690" s="468"/>
      <c r="AI2690" s="468"/>
    </row>
    <row r="2691">
      <c r="A2691" s="23">
        <v>3078.0</v>
      </c>
      <c r="B2691" s="440">
        <v>46220.0</v>
      </c>
      <c r="C2691" s="26">
        <v>245.0</v>
      </c>
      <c r="D2691" s="507" t="s">
        <v>45</v>
      </c>
      <c r="E2691" s="28" t="s">
        <v>94</v>
      </c>
      <c r="F2691" s="600" t="s">
        <v>369</v>
      </c>
      <c r="G2691" s="28" t="s">
        <v>369</v>
      </c>
      <c r="H2691" s="28" t="s">
        <v>43</v>
      </c>
      <c r="I2691" s="500" t="s">
        <v>4290</v>
      </c>
      <c r="J2691" s="493" t="s">
        <v>4291</v>
      </c>
      <c r="K2691" s="441">
        <v>46247.0</v>
      </c>
      <c r="L2691" s="28" t="s">
        <v>50</v>
      </c>
      <c r="M2691" s="226"/>
      <c r="N2691" s="33" t="s">
        <v>277</v>
      </c>
      <c r="O2691" s="36" t="s">
        <v>4268</v>
      </c>
      <c r="P2691" s="226"/>
      <c r="Q2691" s="468"/>
      <c r="R2691" s="468"/>
      <c r="S2691" s="468"/>
      <c r="T2691" s="468"/>
      <c r="U2691" s="468"/>
      <c r="V2691" s="468"/>
      <c r="W2691" s="468"/>
      <c r="X2691" s="468"/>
      <c r="Y2691" s="468"/>
      <c r="Z2691" s="468"/>
      <c r="AA2691" s="468"/>
      <c r="AB2691" s="468"/>
      <c r="AC2691" s="468"/>
      <c r="AD2691" s="468"/>
      <c r="AE2691" s="468"/>
      <c r="AF2691" s="468"/>
      <c r="AG2691" s="468"/>
      <c r="AH2691" s="468"/>
      <c r="AI2691" s="468"/>
    </row>
    <row r="2692">
      <c r="A2692" s="23">
        <v>3079.0</v>
      </c>
      <c r="B2692" s="440">
        <v>46220.0</v>
      </c>
      <c r="C2692" s="26">
        <v>245.0</v>
      </c>
      <c r="D2692" s="507" t="s">
        <v>45</v>
      </c>
      <c r="E2692" s="28" t="s">
        <v>94</v>
      </c>
      <c r="F2692" s="600" t="s">
        <v>369</v>
      </c>
      <c r="G2692" s="28" t="s">
        <v>369</v>
      </c>
      <c r="H2692" s="28" t="s">
        <v>207</v>
      </c>
      <c r="I2692" s="500" t="s">
        <v>4292</v>
      </c>
      <c r="J2692" s="493" t="s">
        <v>501</v>
      </c>
      <c r="K2692" s="441">
        <v>46247.0</v>
      </c>
      <c r="L2692" s="28" t="s">
        <v>50</v>
      </c>
      <c r="M2692" s="226"/>
      <c r="N2692" s="33" t="s">
        <v>277</v>
      </c>
      <c r="O2692" s="36" t="s">
        <v>4268</v>
      </c>
      <c r="P2692" s="226"/>
      <c r="Q2692" s="468"/>
      <c r="R2692" s="468"/>
      <c r="S2692" s="468"/>
      <c r="T2692" s="468"/>
      <c r="U2692" s="468"/>
      <c r="V2692" s="468"/>
      <c r="W2692" s="468"/>
      <c r="X2692" s="468"/>
      <c r="Y2692" s="468"/>
      <c r="Z2692" s="468"/>
      <c r="AA2692" s="468"/>
      <c r="AB2692" s="468"/>
      <c r="AC2692" s="468"/>
      <c r="AD2692" s="468"/>
      <c r="AE2692" s="468"/>
      <c r="AF2692" s="468"/>
      <c r="AG2692" s="468"/>
      <c r="AH2692" s="468"/>
      <c r="AI2692" s="468"/>
    </row>
    <row r="2693">
      <c r="A2693" s="23">
        <v>3080.0</v>
      </c>
      <c r="B2693" s="440">
        <v>46220.0</v>
      </c>
      <c r="C2693" s="26">
        <v>245.0</v>
      </c>
      <c r="D2693" s="507" t="s">
        <v>45</v>
      </c>
      <c r="E2693" s="28" t="s">
        <v>94</v>
      </c>
      <c r="F2693" s="600" t="s">
        <v>369</v>
      </c>
      <c r="G2693" s="28" t="s">
        <v>369</v>
      </c>
      <c r="H2693" s="28" t="s">
        <v>98</v>
      </c>
      <c r="I2693" s="500" t="s">
        <v>4293</v>
      </c>
      <c r="J2693" s="492" t="s">
        <v>2958</v>
      </c>
      <c r="K2693" s="441">
        <v>46247.0</v>
      </c>
      <c r="L2693" s="28" t="s">
        <v>50</v>
      </c>
      <c r="M2693" s="226"/>
      <c r="N2693" s="33" t="s">
        <v>277</v>
      </c>
      <c r="O2693" s="36" t="s">
        <v>4268</v>
      </c>
      <c r="P2693" s="226"/>
      <c r="Q2693" s="468"/>
      <c r="R2693" s="468"/>
      <c r="S2693" s="468"/>
      <c r="T2693" s="468"/>
      <c r="U2693" s="468"/>
      <c r="V2693" s="468"/>
      <c r="W2693" s="468"/>
      <c r="X2693" s="468"/>
      <c r="Y2693" s="468"/>
      <c r="Z2693" s="468"/>
      <c r="AA2693" s="468"/>
      <c r="AB2693" s="468"/>
      <c r="AC2693" s="468"/>
      <c r="AD2693" s="468"/>
      <c r="AE2693" s="468"/>
      <c r="AF2693" s="468"/>
      <c r="AG2693" s="468"/>
      <c r="AH2693" s="468"/>
      <c r="AI2693" s="468"/>
    </row>
    <row r="2694">
      <c r="A2694" s="23">
        <v>3081.0</v>
      </c>
      <c r="B2694" s="440">
        <v>46220.0</v>
      </c>
      <c r="C2694" s="26">
        <v>245.0</v>
      </c>
      <c r="D2694" s="507" t="s">
        <v>45</v>
      </c>
      <c r="E2694" s="28" t="s">
        <v>94</v>
      </c>
      <c r="F2694" s="600" t="s">
        <v>369</v>
      </c>
      <c r="G2694" s="28" t="s">
        <v>369</v>
      </c>
      <c r="H2694" s="28" t="s">
        <v>87</v>
      </c>
      <c r="I2694" s="487" t="s">
        <v>4294</v>
      </c>
      <c r="J2694" s="405" t="s">
        <v>682</v>
      </c>
      <c r="K2694" s="441">
        <v>46247.0</v>
      </c>
      <c r="L2694" s="28" t="s">
        <v>50</v>
      </c>
      <c r="M2694" s="226"/>
      <c r="N2694" s="33" t="s">
        <v>277</v>
      </c>
      <c r="O2694" s="36" t="s">
        <v>4268</v>
      </c>
      <c r="P2694" s="226"/>
      <c r="Q2694" s="468"/>
      <c r="R2694" s="468"/>
      <c r="S2694" s="468"/>
      <c r="T2694" s="468"/>
      <c r="U2694" s="468"/>
      <c r="V2694" s="468"/>
      <c r="W2694" s="468"/>
      <c r="X2694" s="468"/>
      <c r="Y2694" s="468"/>
      <c r="Z2694" s="468"/>
      <c r="AA2694" s="468"/>
      <c r="AB2694" s="468"/>
      <c r="AC2694" s="468"/>
      <c r="AD2694" s="468"/>
      <c r="AE2694" s="468"/>
      <c r="AF2694" s="468"/>
      <c r="AG2694" s="468"/>
      <c r="AH2694" s="468"/>
      <c r="AI2694" s="468"/>
    </row>
    <row r="2695">
      <c r="A2695" s="23">
        <v>3082.0</v>
      </c>
      <c r="B2695" s="440">
        <v>46220.0</v>
      </c>
      <c r="C2695" s="26">
        <v>245.0</v>
      </c>
      <c r="D2695" s="507" t="s">
        <v>45</v>
      </c>
      <c r="E2695" s="28" t="s">
        <v>94</v>
      </c>
      <c r="F2695" s="600" t="s">
        <v>369</v>
      </c>
      <c r="G2695" s="28" t="s">
        <v>369</v>
      </c>
      <c r="H2695" s="28" t="s">
        <v>87</v>
      </c>
      <c r="I2695" s="487" t="s">
        <v>4295</v>
      </c>
      <c r="J2695" s="493" t="s">
        <v>4296</v>
      </c>
      <c r="K2695" s="441">
        <v>46247.0</v>
      </c>
      <c r="L2695" s="28" t="s">
        <v>50</v>
      </c>
      <c r="M2695" s="226"/>
      <c r="N2695" s="33" t="s">
        <v>277</v>
      </c>
      <c r="O2695" s="36" t="s">
        <v>4268</v>
      </c>
      <c r="P2695" s="226"/>
      <c r="Q2695" s="468"/>
      <c r="R2695" s="468"/>
      <c r="S2695" s="468"/>
      <c r="T2695" s="468"/>
      <c r="U2695" s="468"/>
      <c r="V2695" s="468"/>
      <c r="W2695" s="468"/>
      <c r="X2695" s="468"/>
      <c r="Y2695" s="468"/>
      <c r="Z2695" s="468"/>
      <c r="AA2695" s="468"/>
      <c r="AB2695" s="468"/>
      <c r="AC2695" s="468"/>
      <c r="AD2695" s="468"/>
      <c r="AE2695" s="468"/>
      <c r="AF2695" s="468"/>
      <c r="AG2695" s="468"/>
      <c r="AH2695" s="468"/>
      <c r="AI2695" s="468"/>
    </row>
    <row r="2696">
      <c r="A2696" s="23">
        <v>2664.0</v>
      </c>
      <c r="B2696" s="440">
        <v>46225.0</v>
      </c>
      <c r="C2696" s="26">
        <v>246.0</v>
      </c>
      <c r="D2696" s="507" t="s">
        <v>45</v>
      </c>
      <c r="E2696" s="28" t="s">
        <v>94</v>
      </c>
      <c r="F2696" s="28" t="s">
        <v>4297</v>
      </c>
      <c r="G2696" s="28" t="s">
        <v>1928</v>
      </c>
      <c r="H2696" s="28" t="s">
        <v>207</v>
      </c>
      <c r="I2696" s="505" t="s">
        <v>4298</v>
      </c>
      <c r="J2696" s="36" t="s">
        <v>4299</v>
      </c>
      <c r="K2696" s="465">
        <v>46234.0</v>
      </c>
      <c r="L2696" s="28" t="s">
        <v>50</v>
      </c>
      <c r="M2696" s="226"/>
      <c r="N2696" s="33" t="s">
        <v>104</v>
      </c>
      <c r="O2696" s="506" t="s">
        <v>1302</v>
      </c>
      <c r="P2696" s="226"/>
      <c r="Q2696" s="468"/>
      <c r="R2696" s="468"/>
      <c r="S2696" s="468"/>
      <c r="T2696" s="468"/>
      <c r="U2696" s="468"/>
      <c r="V2696" s="468"/>
      <c r="W2696" s="468"/>
      <c r="X2696" s="468"/>
      <c r="Y2696" s="468"/>
      <c r="Z2696" s="468"/>
      <c r="AA2696" s="468"/>
      <c r="AB2696" s="468"/>
      <c r="AC2696" s="468"/>
      <c r="AD2696" s="468"/>
      <c r="AE2696" s="468"/>
      <c r="AF2696" s="468"/>
      <c r="AG2696" s="468"/>
      <c r="AH2696" s="468"/>
      <c r="AI2696" s="468"/>
    </row>
    <row r="2697">
      <c r="A2697" s="59">
        <v>2665.0</v>
      </c>
      <c r="B2697" s="440">
        <v>46225.0</v>
      </c>
      <c r="C2697" s="26">
        <v>246.0</v>
      </c>
      <c r="D2697" s="507" t="s">
        <v>45</v>
      </c>
      <c r="E2697" s="28" t="s">
        <v>94</v>
      </c>
      <c r="F2697" s="28" t="s">
        <v>4297</v>
      </c>
      <c r="G2697" s="28" t="s">
        <v>1928</v>
      </c>
      <c r="H2697" s="28" t="s">
        <v>207</v>
      </c>
      <c r="I2697" s="505" t="s">
        <v>4300</v>
      </c>
      <c r="J2697" s="36" t="s">
        <v>4301</v>
      </c>
      <c r="K2697" s="465">
        <v>46234.0</v>
      </c>
      <c r="L2697" s="28" t="s">
        <v>50</v>
      </c>
      <c r="M2697" s="226"/>
      <c r="N2697" s="33" t="s">
        <v>104</v>
      </c>
      <c r="O2697" s="506" t="s">
        <v>1302</v>
      </c>
      <c r="P2697" s="226"/>
      <c r="Q2697" s="468"/>
      <c r="R2697" s="468"/>
      <c r="S2697" s="468"/>
      <c r="T2697" s="468"/>
      <c r="U2697" s="468"/>
      <c r="V2697" s="468"/>
      <c r="W2697" s="468"/>
      <c r="X2697" s="468"/>
      <c r="Y2697" s="468"/>
      <c r="Z2697" s="468"/>
      <c r="AA2697" s="468"/>
      <c r="AB2697" s="468"/>
      <c r="AC2697" s="468"/>
      <c r="AD2697" s="468"/>
      <c r="AE2697" s="468"/>
      <c r="AF2697" s="468"/>
      <c r="AG2697" s="468"/>
      <c r="AH2697" s="468"/>
      <c r="AI2697" s="468"/>
    </row>
    <row r="2698">
      <c r="A2698" s="23">
        <v>2666.0</v>
      </c>
      <c r="B2698" s="440">
        <v>46225.0</v>
      </c>
      <c r="C2698" s="26">
        <v>246.0</v>
      </c>
      <c r="D2698" s="507" t="s">
        <v>45</v>
      </c>
      <c r="E2698" s="28" t="s">
        <v>94</v>
      </c>
      <c r="F2698" s="28" t="s">
        <v>4297</v>
      </c>
      <c r="G2698" s="28" t="s">
        <v>1928</v>
      </c>
      <c r="H2698" s="28" t="s">
        <v>43</v>
      </c>
      <c r="I2698" s="505" t="s">
        <v>4302</v>
      </c>
      <c r="J2698" s="36" t="s">
        <v>1105</v>
      </c>
      <c r="K2698" s="465">
        <v>46234.0</v>
      </c>
      <c r="L2698" s="28" t="s">
        <v>50</v>
      </c>
      <c r="M2698" s="226"/>
      <c r="N2698" s="33" t="s">
        <v>104</v>
      </c>
      <c r="O2698" s="506" t="s">
        <v>1302</v>
      </c>
      <c r="P2698" s="226"/>
      <c r="Q2698" s="468"/>
      <c r="R2698" s="468"/>
      <c r="S2698" s="468"/>
      <c r="T2698" s="468"/>
      <c r="U2698" s="468"/>
      <c r="V2698" s="468"/>
      <c r="W2698" s="468"/>
      <c r="X2698" s="468"/>
      <c r="Y2698" s="468"/>
      <c r="Z2698" s="468"/>
      <c r="AA2698" s="468"/>
      <c r="AB2698" s="468"/>
      <c r="AC2698" s="468"/>
      <c r="AD2698" s="468"/>
      <c r="AE2698" s="468"/>
      <c r="AF2698" s="468"/>
      <c r="AG2698" s="468"/>
      <c r="AH2698" s="468"/>
      <c r="AI2698" s="468"/>
    </row>
    <row r="2699">
      <c r="A2699" s="23">
        <v>2667.0</v>
      </c>
      <c r="B2699" s="440">
        <v>46225.0</v>
      </c>
      <c r="C2699" s="26">
        <v>246.0</v>
      </c>
      <c r="D2699" s="507" t="s">
        <v>45</v>
      </c>
      <c r="E2699" s="28" t="s">
        <v>94</v>
      </c>
      <c r="F2699" s="28" t="s">
        <v>4297</v>
      </c>
      <c r="G2699" s="28" t="s">
        <v>1928</v>
      </c>
      <c r="H2699" s="28" t="s">
        <v>207</v>
      </c>
      <c r="I2699" s="505" t="s">
        <v>4303</v>
      </c>
      <c r="J2699" s="36" t="s">
        <v>4304</v>
      </c>
      <c r="K2699" s="465">
        <v>46234.0</v>
      </c>
      <c r="L2699" s="28" t="s">
        <v>50</v>
      </c>
      <c r="M2699" s="226"/>
      <c r="N2699" s="33" t="s">
        <v>104</v>
      </c>
      <c r="O2699" s="506" t="s">
        <v>1302</v>
      </c>
      <c r="P2699" s="226"/>
      <c r="Q2699" s="468"/>
      <c r="R2699" s="468"/>
      <c r="S2699" s="468"/>
      <c r="T2699" s="468"/>
      <c r="U2699" s="468"/>
      <c r="V2699" s="468"/>
      <c r="W2699" s="468"/>
      <c r="X2699" s="468"/>
      <c r="Y2699" s="468"/>
      <c r="Z2699" s="468"/>
      <c r="AA2699" s="468"/>
      <c r="AB2699" s="468"/>
      <c r="AC2699" s="468"/>
      <c r="AD2699" s="468"/>
      <c r="AE2699" s="468"/>
      <c r="AF2699" s="468"/>
      <c r="AG2699" s="468"/>
      <c r="AH2699" s="468"/>
      <c r="AI2699" s="468"/>
    </row>
    <row r="2700">
      <c r="A2700" s="59">
        <v>2668.0</v>
      </c>
      <c r="B2700" s="440">
        <v>46225.0</v>
      </c>
      <c r="C2700" s="26">
        <v>246.0</v>
      </c>
      <c r="D2700" s="507" t="s">
        <v>45</v>
      </c>
      <c r="E2700" s="28" t="s">
        <v>94</v>
      </c>
      <c r="F2700" s="28" t="s">
        <v>4297</v>
      </c>
      <c r="G2700" s="28" t="s">
        <v>1928</v>
      </c>
      <c r="H2700" s="28" t="s">
        <v>207</v>
      </c>
      <c r="I2700" s="505" t="s">
        <v>4305</v>
      </c>
      <c r="J2700" s="36" t="s">
        <v>4306</v>
      </c>
      <c r="K2700" s="465">
        <v>46234.0</v>
      </c>
      <c r="L2700" s="28" t="s">
        <v>50</v>
      </c>
      <c r="M2700" s="226"/>
      <c r="N2700" s="33" t="s">
        <v>104</v>
      </c>
      <c r="O2700" s="506" t="s">
        <v>1302</v>
      </c>
      <c r="P2700" s="226"/>
      <c r="Q2700" s="468"/>
      <c r="R2700" s="468"/>
      <c r="S2700" s="468"/>
      <c r="T2700" s="468"/>
      <c r="U2700" s="468"/>
      <c r="V2700" s="468"/>
      <c r="W2700" s="468"/>
      <c r="X2700" s="468"/>
      <c r="Y2700" s="468"/>
      <c r="Z2700" s="468"/>
      <c r="AA2700" s="468"/>
      <c r="AB2700" s="468"/>
      <c r="AC2700" s="468"/>
      <c r="AD2700" s="468"/>
      <c r="AE2700" s="468"/>
      <c r="AF2700" s="468"/>
      <c r="AG2700" s="468"/>
      <c r="AH2700" s="468"/>
      <c r="AI2700" s="468"/>
    </row>
    <row r="2701">
      <c r="A2701" s="23">
        <v>2669.0</v>
      </c>
      <c r="B2701" s="440">
        <v>46225.0</v>
      </c>
      <c r="C2701" s="26">
        <v>246.0</v>
      </c>
      <c r="D2701" s="507" t="s">
        <v>45</v>
      </c>
      <c r="E2701" s="28" t="s">
        <v>94</v>
      </c>
      <c r="F2701" s="28" t="s">
        <v>4297</v>
      </c>
      <c r="G2701" s="28" t="s">
        <v>1928</v>
      </c>
      <c r="H2701" s="28" t="s">
        <v>233</v>
      </c>
      <c r="I2701" s="505" t="s">
        <v>2049</v>
      </c>
      <c r="J2701" s="36" t="s">
        <v>1469</v>
      </c>
      <c r="K2701" s="465">
        <v>46234.0</v>
      </c>
      <c r="L2701" s="28" t="s">
        <v>50</v>
      </c>
      <c r="M2701" s="226"/>
      <c r="N2701" s="33" t="s">
        <v>104</v>
      </c>
      <c r="O2701" s="506" t="s">
        <v>1302</v>
      </c>
      <c r="P2701" s="226"/>
      <c r="Q2701" s="468"/>
      <c r="R2701" s="468"/>
      <c r="S2701" s="468"/>
      <c r="T2701" s="468"/>
      <c r="U2701" s="468"/>
      <c r="V2701" s="468"/>
      <c r="W2701" s="468"/>
      <c r="X2701" s="468"/>
      <c r="Y2701" s="468"/>
      <c r="Z2701" s="468"/>
      <c r="AA2701" s="468"/>
      <c r="AB2701" s="468"/>
      <c r="AC2701" s="468"/>
      <c r="AD2701" s="468"/>
      <c r="AE2701" s="468"/>
      <c r="AF2701" s="468"/>
      <c r="AG2701" s="468"/>
      <c r="AH2701" s="468"/>
      <c r="AI2701" s="468"/>
    </row>
    <row r="2702">
      <c r="A2702" s="23">
        <v>2670.0</v>
      </c>
      <c r="B2702" s="440">
        <v>46225.0</v>
      </c>
      <c r="C2702" s="26">
        <v>246.0</v>
      </c>
      <c r="D2702" s="507" t="s">
        <v>45</v>
      </c>
      <c r="E2702" s="28" t="s">
        <v>94</v>
      </c>
      <c r="F2702" s="28" t="s">
        <v>4297</v>
      </c>
      <c r="G2702" s="28" t="s">
        <v>1928</v>
      </c>
      <c r="H2702" s="28" t="s">
        <v>233</v>
      </c>
      <c r="I2702" s="505" t="s">
        <v>4307</v>
      </c>
      <c r="J2702" s="36" t="s">
        <v>4029</v>
      </c>
      <c r="K2702" s="465">
        <v>46234.0</v>
      </c>
      <c r="L2702" s="28" t="s">
        <v>50</v>
      </c>
      <c r="M2702" s="226"/>
      <c r="N2702" s="33" t="s">
        <v>104</v>
      </c>
      <c r="O2702" s="506" t="s">
        <v>1302</v>
      </c>
      <c r="P2702" s="226"/>
      <c r="Q2702" s="468"/>
      <c r="R2702" s="468"/>
      <c r="S2702" s="468"/>
      <c r="T2702" s="468"/>
      <c r="U2702" s="468"/>
      <c r="V2702" s="468"/>
      <c r="W2702" s="468"/>
      <c r="X2702" s="468"/>
      <c r="Y2702" s="468"/>
      <c r="Z2702" s="468"/>
      <c r="AA2702" s="468"/>
      <c r="AB2702" s="468"/>
      <c r="AC2702" s="468"/>
      <c r="AD2702" s="468"/>
      <c r="AE2702" s="468"/>
      <c r="AF2702" s="468"/>
      <c r="AG2702" s="468"/>
      <c r="AH2702" s="468"/>
      <c r="AI2702" s="468"/>
    </row>
    <row r="2703">
      <c r="A2703" s="59">
        <v>2671.0</v>
      </c>
      <c r="B2703" s="440">
        <v>46225.0</v>
      </c>
      <c r="C2703" s="26">
        <v>246.0</v>
      </c>
      <c r="D2703" s="507" t="s">
        <v>45</v>
      </c>
      <c r="E2703" s="28" t="s">
        <v>94</v>
      </c>
      <c r="F2703" s="28" t="s">
        <v>4297</v>
      </c>
      <c r="G2703" s="28" t="s">
        <v>1928</v>
      </c>
      <c r="H2703" s="28" t="s">
        <v>207</v>
      </c>
      <c r="I2703" s="505" t="s">
        <v>4308</v>
      </c>
      <c r="J2703" s="36" t="s">
        <v>4309</v>
      </c>
      <c r="K2703" s="598">
        <v>46256.0</v>
      </c>
      <c r="L2703" s="28" t="s">
        <v>73</v>
      </c>
      <c r="M2703" s="226"/>
      <c r="N2703" s="33" t="s">
        <v>104</v>
      </c>
      <c r="O2703" s="506" t="s">
        <v>1302</v>
      </c>
      <c r="P2703" s="226"/>
      <c r="Q2703" s="468"/>
      <c r="R2703" s="468"/>
      <c r="S2703" s="468"/>
      <c r="T2703" s="468"/>
      <c r="U2703" s="468"/>
      <c r="V2703" s="468"/>
      <c r="W2703" s="468"/>
      <c r="X2703" s="468"/>
      <c r="Y2703" s="468"/>
      <c r="Z2703" s="468"/>
      <c r="AA2703" s="468"/>
      <c r="AB2703" s="468"/>
      <c r="AC2703" s="468"/>
      <c r="AD2703" s="468"/>
      <c r="AE2703" s="468"/>
      <c r="AF2703" s="468"/>
      <c r="AG2703" s="468"/>
      <c r="AH2703" s="468"/>
      <c r="AI2703" s="468"/>
    </row>
    <row r="2704">
      <c r="A2704" s="23">
        <v>2672.0</v>
      </c>
      <c r="B2704" s="440">
        <v>46225.0</v>
      </c>
      <c r="C2704" s="26">
        <v>246.0</v>
      </c>
      <c r="D2704" s="507" t="s">
        <v>45</v>
      </c>
      <c r="E2704" s="28" t="s">
        <v>94</v>
      </c>
      <c r="F2704" s="28" t="s">
        <v>4297</v>
      </c>
      <c r="G2704" s="28" t="s">
        <v>1928</v>
      </c>
      <c r="H2704" s="28" t="s">
        <v>98</v>
      </c>
      <c r="I2704" s="505" t="s">
        <v>1934</v>
      </c>
      <c r="J2704" s="36" t="s">
        <v>1935</v>
      </c>
      <c r="K2704" s="598">
        <v>46256.0</v>
      </c>
      <c r="L2704" s="28" t="s">
        <v>73</v>
      </c>
      <c r="M2704" s="226"/>
      <c r="N2704" s="33" t="s">
        <v>104</v>
      </c>
      <c r="O2704" s="506" t="s">
        <v>1302</v>
      </c>
      <c r="P2704" s="226"/>
      <c r="Q2704" s="468"/>
      <c r="R2704" s="468"/>
      <c r="S2704" s="468"/>
      <c r="T2704" s="468"/>
      <c r="U2704" s="468"/>
      <c r="V2704" s="468"/>
      <c r="W2704" s="468"/>
      <c r="X2704" s="468"/>
      <c r="Y2704" s="468"/>
      <c r="Z2704" s="468"/>
      <c r="AA2704" s="468"/>
      <c r="AB2704" s="468"/>
      <c r="AC2704" s="468"/>
      <c r="AD2704" s="468"/>
      <c r="AE2704" s="468"/>
      <c r="AF2704" s="468"/>
      <c r="AG2704" s="468"/>
      <c r="AH2704" s="468"/>
      <c r="AI2704" s="468"/>
    </row>
    <row r="2705">
      <c r="A2705" s="23">
        <v>2673.0</v>
      </c>
      <c r="B2705" s="440">
        <v>46225.0</v>
      </c>
      <c r="C2705" s="26">
        <v>246.0</v>
      </c>
      <c r="D2705" s="507" t="s">
        <v>45</v>
      </c>
      <c r="E2705" s="28" t="s">
        <v>94</v>
      </c>
      <c r="F2705" s="28" t="s">
        <v>4297</v>
      </c>
      <c r="G2705" s="28" t="s">
        <v>1928</v>
      </c>
      <c r="H2705" s="28" t="s">
        <v>81</v>
      </c>
      <c r="I2705" s="505" t="s">
        <v>4247</v>
      </c>
      <c r="J2705" s="36" t="s">
        <v>1257</v>
      </c>
      <c r="K2705" s="598">
        <v>46256.0</v>
      </c>
      <c r="L2705" s="28" t="s">
        <v>73</v>
      </c>
      <c r="M2705" s="226"/>
      <c r="N2705" s="33" t="s">
        <v>104</v>
      </c>
      <c r="O2705" s="506" t="s">
        <v>1302</v>
      </c>
      <c r="P2705" s="226"/>
      <c r="Q2705" s="468"/>
      <c r="R2705" s="468"/>
      <c r="S2705" s="468"/>
      <c r="T2705" s="468"/>
      <c r="U2705" s="468"/>
      <c r="V2705" s="468"/>
      <c r="W2705" s="468"/>
      <c r="X2705" s="468"/>
      <c r="Y2705" s="468"/>
      <c r="Z2705" s="468"/>
      <c r="AA2705" s="468"/>
      <c r="AB2705" s="468"/>
      <c r="AC2705" s="468"/>
      <c r="AD2705" s="468"/>
      <c r="AE2705" s="468"/>
      <c r="AF2705" s="468"/>
      <c r="AG2705" s="468"/>
      <c r="AH2705" s="468"/>
      <c r="AI2705" s="468"/>
    </row>
    <row r="2706">
      <c r="A2706" s="59">
        <v>2674.0</v>
      </c>
      <c r="B2706" s="440">
        <v>46225.0</v>
      </c>
      <c r="C2706" s="26">
        <v>246.0</v>
      </c>
      <c r="D2706" s="507" t="s">
        <v>45</v>
      </c>
      <c r="E2706" s="28" t="s">
        <v>94</v>
      </c>
      <c r="F2706" s="28" t="s">
        <v>4297</v>
      </c>
      <c r="G2706" s="28" t="s">
        <v>1928</v>
      </c>
      <c r="H2706" s="28" t="s">
        <v>98</v>
      </c>
      <c r="I2706" s="505" t="s">
        <v>4310</v>
      </c>
      <c r="J2706" s="36" t="s">
        <v>2309</v>
      </c>
      <c r="K2706" s="598">
        <v>46256.0</v>
      </c>
      <c r="L2706" s="28" t="s">
        <v>73</v>
      </c>
      <c r="M2706" s="226"/>
      <c r="N2706" s="33" t="s">
        <v>104</v>
      </c>
      <c r="O2706" s="506" t="s">
        <v>1302</v>
      </c>
      <c r="P2706" s="226"/>
      <c r="Q2706" s="468"/>
      <c r="R2706" s="468"/>
      <c r="S2706" s="468"/>
      <c r="T2706" s="468"/>
      <c r="U2706" s="468"/>
      <c r="V2706" s="468"/>
      <c r="W2706" s="468"/>
      <c r="X2706" s="468"/>
      <c r="Y2706" s="468"/>
      <c r="Z2706" s="468"/>
      <c r="AA2706" s="468"/>
      <c r="AB2706" s="468"/>
      <c r="AC2706" s="468"/>
      <c r="AD2706" s="468"/>
      <c r="AE2706" s="468"/>
      <c r="AF2706" s="468"/>
      <c r="AG2706" s="468"/>
      <c r="AH2706" s="468"/>
      <c r="AI2706" s="468"/>
    </row>
    <row r="2707">
      <c r="A2707" s="23">
        <v>2675.0</v>
      </c>
      <c r="B2707" s="440">
        <v>46225.0</v>
      </c>
      <c r="C2707" s="26">
        <v>246.0</v>
      </c>
      <c r="D2707" s="507" t="s">
        <v>45</v>
      </c>
      <c r="E2707" s="28" t="s">
        <v>94</v>
      </c>
      <c r="F2707" s="28" t="s">
        <v>4297</v>
      </c>
      <c r="G2707" s="28" t="s">
        <v>1928</v>
      </c>
      <c r="H2707" s="28" t="s">
        <v>43</v>
      </c>
      <c r="I2707" s="505" t="s">
        <v>4311</v>
      </c>
      <c r="J2707" s="36" t="s">
        <v>4312</v>
      </c>
      <c r="K2707" s="465">
        <v>46234.0</v>
      </c>
      <c r="L2707" s="28" t="s">
        <v>50</v>
      </c>
      <c r="M2707" s="226"/>
      <c r="N2707" s="33" t="s">
        <v>104</v>
      </c>
      <c r="O2707" s="506" t="s">
        <v>1302</v>
      </c>
      <c r="P2707" s="226"/>
      <c r="Q2707" s="468"/>
      <c r="R2707" s="468"/>
      <c r="S2707" s="468"/>
      <c r="T2707" s="468"/>
      <c r="U2707" s="468"/>
      <c r="V2707" s="468"/>
      <c r="W2707" s="468"/>
      <c r="X2707" s="468"/>
      <c r="Y2707" s="468"/>
      <c r="Z2707" s="468"/>
      <c r="AA2707" s="468"/>
      <c r="AB2707" s="468"/>
      <c r="AC2707" s="468"/>
      <c r="AD2707" s="468"/>
      <c r="AE2707" s="468"/>
      <c r="AF2707" s="468"/>
      <c r="AG2707" s="468"/>
      <c r="AH2707" s="468"/>
      <c r="AI2707" s="468"/>
    </row>
    <row r="2708">
      <c r="A2708" s="23">
        <v>2676.0</v>
      </c>
      <c r="B2708" s="440">
        <v>46225.0</v>
      </c>
      <c r="C2708" s="26">
        <v>246.0</v>
      </c>
      <c r="D2708" s="507" t="s">
        <v>45</v>
      </c>
      <c r="E2708" s="28" t="s">
        <v>94</v>
      </c>
      <c r="F2708" s="28" t="s">
        <v>4297</v>
      </c>
      <c r="G2708" s="28" t="s">
        <v>1928</v>
      </c>
      <c r="H2708" s="28" t="s">
        <v>87</v>
      </c>
      <c r="I2708" s="505" t="s">
        <v>4313</v>
      </c>
      <c r="J2708" s="36" t="s">
        <v>4314</v>
      </c>
      <c r="K2708" s="465">
        <v>46234.0</v>
      </c>
      <c r="L2708" s="28" t="s">
        <v>50</v>
      </c>
      <c r="M2708" s="226"/>
      <c r="N2708" s="33" t="s">
        <v>104</v>
      </c>
      <c r="O2708" s="506" t="s">
        <v>1302</v>
      </c>
      <c r="P2708" s="226"/>
      <c r="Q2708" s="468"/>
      <c r="R2708" s="468"/>
      <c r="S2708" s="468"/>
      <c r="T2708" s="468"/>
      <c r="U2708" s="468"/>
      <c r="V2708" s="468"/>
      <c r="W2708" s="468"/>
      <c r="X2708" s="468"/>
      <c r="Y2708" s="468"/>
      <c r="Z2708" s="468"/>
      <c r="AA2708" s="468"/>
      <c r="AB2708" s="468"/>
      <c r="AC2708" s="468"/>
      <c r="AD2708" s="468"/>
      <c r="AE2708" s="468"/>
      <c r="AF2708" s="468"/>
      <c r="AG2708" s="468"/>
      <c r="AH2708" s="468"/>
      <c r="AI2708" s="468"/>
    </row>
    <row r="2709">
      <c r="A2709" s="59">
        <v>2677.0</v>
      </c>
      <c r="B2709" s="440">
        <v>46225.0</v>
      </c>
      <c r="C2709" s="26">
        <v>246.0</v>
      </c>
      <c r="D2709" s="507" t="s">
        <v>45</v>
      </c>
      <c r="E2709" s="28" t="s">
        <v>94</v>
      </c>
      <c r="F2709" s="28" t="s">
        <v>4297</v>
      </c>
      <c r="G2709" s="28" t="s">
        <v>1928</v>
      </c>
      <c r="H2709" s="28" t="s">
        <v>98</v>
      </c>
      <c r="I2709" s="505" t="s">
        <v>4315</v>
      </c>
      <c r="J2709" s="36" t="s">
        <v>4316</v>
      </c>
      <c r="K2709" s="598">
        <v>46256.0</v>
      </c>
      <c r="L2709" s="28" t="s">
        <v>73</v>
      </c>
      <c r="M2709" s="226"/>
      <c r="N2709" s="33" t="s">
        <v>104</v>
      </c>
      <c r="O2709" s="506" t="s">
        <v>1302</v>
      </c>
      <c r="P2709" s="226"/>
      <c r="Q2709" s="468"/>
      <c r="R2709" s="468"/>
      <c r="S2709" s="468"/>
      <c r="T2709" s="468"/>
      <c r="U2709" s="468"/>
      <c r="V2709" s="468"/>
      <c r="W2709" s="468"/>
      <c r="X2709" s="468"/>
      <c r="Y2709" s="468"/>
      <c r="Z2709" s="468"/>
      <c r="AA2709" s="468"/>
      <c r="AB2709" s="468"/>
      <c r="AC2709" s="468"/>
      <c r="AD2709" s="468"/>
      <c r="AE2709" s="468"/>
      <c r="AF2709" s="468"/>
      <c r="AG2709" s="468"/>
      <c r="AH2709" s="468"/>
      <c r="AI2709" s="468"/>
    </row>
    <row r="2710">
      <c r="A2710" s="23">
        <v>2678.0</v>
      </c>
      <c r="B2710" s="440">
        <v>46225.0</v>
      </c>
      <c r="C2710" s="26">
        <v>246.0</v>
      </c>
      <c r="D2710" s="507" t="s">
        <v>45</v>
      </c>
      <c r="E2710" s="28" t="s">
        <v>94</v>
      </c>
      <c r="F2710" s="28" t="s">
        <v>4297</v>
      </c>
      <c r="G2710" s="28" t="s">
        <v>1928</v>
      </c>
      <c r="H2710" s="28" t="s">
        <v>43</v>
      </c>
      <c r="I2710" s="540" t="s">
        <v>4317</v>
      </c>
      <c r="J2710" s="36" t="s">
        <v>2775</v>
      </c>
      <c r="K2710" s="465">
        <v>46234.0</v>
      </c>
      <c r="L2710" s="28" t="s">
        <v>50</v>
      </c>
      <c r="M2710" s="226"/>
      <c r="N2710" s="33" t="s">
        <v>104</v>
      </c>
      <c r="O2710" s="506" t="s">
        <v>1302</v>
      </c>
      <c r="P2710" s="226"/>
      <c r="Q2710" s="468"/>
      <c r="R2710" s="468"/>
      <c r="S2710" s="468"/>
      <c r="T2710" s="468"/>
      <c r="U2710" s="468"/>
      <c r="V2710" s="468"/>
      <c r="W2710" s="468"/>
      <c r="X2710" s="468"/>
      <c r="Y2710" s="468"/>
      <c r="Z2710" s="468"/>
      <c r="AA2710" s="468"/>
      <c r="AB2710" s="468"/>
      <c r="AC2710" s="468"/>
      <c r="AD2710" s="468"/>
      <c r="AE2710" s="468"/>
      <c r="AF2710" s="468"/>
      <c r="AG2710" s="468"/>
      <c r="AH2710" s="468"/>
      <c r="AI2710" s="468"/>
    </row>
    <row r="2711">
      <c r="A2711" s="23">
        <v>2679.0</v>
      </c>
      <c r="B2711" s="440">
        <v>46225.0</v>
      </c>
      <c r="C2711" s="26">
        <v>246.0</v>
      </c>
      <c r="D2711" s="507" t="s">
        <v>45</v>
      </c>
      <c r="E2711" s="28" t="s">
        <v>94</v>
      </c>
      <c r="F2711" s="28" t="s">
        <v>4297</v>
      </c>
      <c r="G2711" s="28" t="s">
        <v>1928</v>
      </c>
      <c r="H2711" s="28" t="s">
        <v>207</v>
      </c>
      <c r="I2711" s="505" t="s">
        <v>4318</v>
      </c>
      <c r="J2711" s="36" t="s">
        <v>4319</v>
      </c>
      <c r="K2711" s="465">
        <v>46234.0</v>
      </c>
      <c r="L2711" s="28" t="s">
        <v>50</v>
      </c>
      <c r="M2711" s="226"/>
      <c r="N2711" s="33" t="s">
        <v>104</v>
      </c>
      <c r="O2711" s="506" t="s">
        <v>1302</v>
      </c>
      <c r="P2711" s="226"/>
      <c r="Q2711" s="468"/>
      <c r="R2711" s="468"/>
      <c r="S2711" s="468"/>
      <c r="T2711" s="468"/>
      <c r="U2711" s="468"/>
      <c r="V2711" s="468"/>
      <c r="W2711" s="468"/>
      <c r="X2711" s="468"/>
      <c r="Y2711" s="468"/>
      <c r="Z2711" s="468"/>
      <c r="AA2711" s="468"/>
      <c r="AB2711" s="468"/>
      <c r="AC2711" s="468"/>
      <c r="AD2711" s="468"/>
      <c r="AE2711" s="468"/>
      <c r="AF2711" s="468"/>
      <c r="AG2711" s="468"/>
      <c r="AH2711" s="468"/>
      <c r="AI2711" s="468"/>
    </row>
    <row r="2712">
      <c r="A2712" s="59">
        <v>2680.0</v>
      </c>
      <c r="B2712" s="440">
        <v>46225.0</v>
      </c>
      <c r="C2712" s="26">
        <v>246.0</v>
      </c>
      <c r="D2712" s="507" t="s">
        <v>45</v>
      </c>
      <c r="E2712" s="28" t="s">
        <v>94</v>
      </c>
      <c r="F2712" s="28" t="s">
        <v>4297</v>
      </c>
      <c r="G2712" s="28" t="s">
        <v>1928</v>
      </c>
      <c r="H2712" s="28" t="s">
        <v>75</v>
      </c>
      <c r="I2712" s="505" t="s">
        <v>4320</v>
      </c>
      <c r="J2712" s="36" t="s">
        <v>4321</v>
      </c>
      <c r="K2712" s="29" t="s">
        <v>4322</v>
      </c>
      <c r="L2712" s="28" t="s">
        <v>50</v>
      </c>
      <c r="M2712" s="264" t="s">
        <v>4323</v>
      </c>
      <c r="N2712" s="33" t="s">
        <v>104</v>
      </c>
      <c r="O2712" s="506" t="s">
        <v>1302</v>
      </c>
      <c r="P2712" s="226"/>
      <c r="Q2712" s="468"/>
      <c r="R2712" s="468"/>
      <c r="S2712" s="468"/>
      <c r="T2712" s="468"/>
      <c r="U2712" s="468"/>
      <c r="V2712" s="468"/>
      <c r="W2712" s="468"/>
      <c r="X2712" s="468"/>
      <c r="Y2712" s="468"/>
      <c r="Z2712" s="468"/>
      <c r="AA2712" s="468"/>
      <c r="AB2712" s="468"/>
      <c r="AC2712" s="468"/>
      <c r="AD2712" s="468"/>
      <c r="AE2712" s="468"/>
      <c r="AF2712" s="468"/>
      <c r="AG2712" s="468"/>
      <c r="AH2712" s="468"/>
      <c r="AI2712" s="468"/>
    </row>
    <row r="2713">
      <c r="A2713" s="23">
        <v>2681.0</v>
      </c>
      <c r="B2713" s="440">
        <v>46225.0</v>
      </c>
      <c r="C2713" s="26">
        <v>246.0</v>
      </c>
      <c r="D2713" s="507" t="s">
        <v>45</v>
      </c>
      <c r="E2713" s="28" t="s">
        <v>94</v>
      </c>
      <c r="F2713" s="28" t="s">
        <v>4297</v>
      </c>
      <c r="G2713" s="28" t="s">
        <v>1928</v>
      </c>
      <c r="H2713" s="28" t="s">
        <v>98</v>
      </c>
      <c r="I2713" s="505" t="s">
        <v>2223</v>
      </c>
      <c r="J2713" s="36" t="s">
        <v>3012</v>
      </c>
      <c r="K2713" s="598">
        <v>46256.0</v>
      </c>
      <c r="L2713" s="28" t="s">
        <v>73</v>
      </c>
      <c r="M2713" s="226"/>
      <c r="N2713" s="33" t="s">
        <v>104</v>
      </c>
      <c r="O2713" s="506" t="s">
        <v>1302</v>
      </c>
      <c r="P2713" s="226"/>
      <c r="Q2713" s="468"/>
      <c r="R2713" s="468"/>
      <c r="S2713" s="468"/>
      <c r="T2713" s="468"/>
      <c r="U2713" s="468"/>
      <c r="V2713" s="468"/>
      <c r="W2713" s="468"/>
      <c r="X2713" s="468"/>
      <c r="Y2713" s="468"/>
      <c r="Z2713" s="468"/>
      <c r="AA2713" s="468"/>
      <c r="AB2713" s="468"/>
      <c r="AC2713" s="468"/>
      <c r="AD2713" s="468"/>
      <c r="AE2713" s="468"/>
      <c r="AF2713" s="468"/>
      <c r="AG2713" s="468"/>
      <c r="AH2713" s="468"/>
      <c r="AI2713" s="468"/>
    </row>
    <row r="2714">
      <c r="A2714" s="23">
        <v>2682.0</v>
      </c>
      <c r="B2714" s="440">
        <v>46225.0</v>
      </c>
      <c r="C2714" s="26">
        <v>246.0</v>
      </c>
      <c r="D2714" s="507" t="s">
        <v>45</v>
      </c>
      <c r="E2714" s="28" t="s">
        <v>94</v>
      </c>
      <c r="F2714" s="28" t="s">
        <v>4297</v>
      </c>
      <c r="G2714" s="28" t="s">
        <v>1928</v>
      </c>
      <c r="H2714" s="28" t="s">
        <v>98</v>
      </c>
      <c r="I2714" s="505" t="s">
        <v>4324</v>
      </c>
      <c r="J2714" s="36" t="s">
        <v>2108</v>
      </c>
      <c r="K2714" s="465">
        <v>46234.0</v>
      </c>
      <c r="L2714" s="28" t="s">
        <v>50</v>
      </c>
      <c r="M2714" s="226"/>
      <c r="N2714" s="33" t="s">
        <v>104</v>
      </c>
      <c r="O2714" s="506" t="s">
        <v>1302</v>
      </c>
      <c r="P2714" s="226"/>
      <c r="Q2714" s="468"/>
      <c r="R2714" s="468"/>
      <c r="S2714" s="468"/>
      <c r="T2714" s="468"/>
      <c r="U2714" s="468"/>
      <c r="V2714" s="468"/>
      <c r="W2714" s="468"/>
      <c r="X2714" s="468"/>
      <c r="Y2714" s="468"/>
      <c r="Z2714" s="468"/>
      <c r="AA2714" s="468"/>
      <c r="AB2714" s="468"/>
      <c r="AC2714" s="468"/>
      <c r="AD2714" s="468"/>
      <c r="AE2714" s="468"/>
      <c r="AF2714" s="468"/>
      <c r="AG2714" s="468"/>
      <c r="AH2714" s="468"/>
      <c r="AI2714" s="468"/>
    </row>
    <row r="2715">
      <c r="A2715" s="59">
        <v>2683.0</v>
      </c>
      <c r="B2715" s="440">
        <v>46225.0</v>
      </c>
      <c r="C2715" s="26">
        <v>246.0</v>
      </c>
      <c r="D2715" s="507" t="s">
        <v>45</v>
      </c>
      <c r="E2715" s="28" t="s">
        <v>94</v>
      </c>
      <c r="F2715" s="28" t="s">
        <v>4297</v>
      </c>
      <c r="G2715" s="28" t="s">
        <v>1928</v>
      </c>
      <c r="H2715" s="28" t="s">
        <v>87</v>
      </c>
      <c r="I2715" s="505" t="s">
        <v>4325</v>
      </c>
      <c r="J2715" s="36" t="s">
        <v>3017</v>
      </c>
      <c r="K2715" s="465">
        <v>46234.0</v>
      </c>
      <c r="L2715" s="28" t="s">
        <v>50</v>
      </c>
      <c r="M2715" s="226"/>
      <c r="N2715" s="33" t="s">
        <v>104</v>
      </c>
      <c r="O2715" s="506" t="s">
        <v>1302</v>
      </c>
      <c r="P2715" s="226"/>
      <c r="Q2715" s="468"/>
      <c r="R2715" s="468"/>
      <c r="S2715" s="468"/>
      <c r="T2715" s="468"/>
      <c r="U2715" s="468"/>
      <c r="V2715" s="468"/>
      <c r="W2715" s="468"/>
      <c r="X2715" s="468"/>
      <c r="Y2715" s="468"/>
      <c r="Z2715" s="468"/>
      <c r="AA2715" s="468"/>
      <c r="AB2715" s="468"/>
      <c r="AC2715" s="468"/>
      <c r="AD2715" s="468"/>
      <c r="AE2715" s="468"/>
      <c r="AF2715" s="468"/>
      <c r="AG2715" s="468"/>
      <c r="AH2715" s="468"/>
      <c r="AI2715" s="468"/>
    </row>
    <row r="2716">
      <c r="A2716" s="23">
        <v>2684.0</v>
      </c>
      <c r="B2716" s="440">
        <v>46225.0</v>
      </c>
      <c r="C2716" s="26">
        <v>246.0</v>
      </c>
      <c r="D2716" s="507" t="s">
        <v>45</v>
      </c>
      <c r="E2716" s="28" t="s">
        <v>94</v>
      </c>
      <c r="F2716" s="28" t="s">
        <v>4297</v>
      </c>
      <c r="G2716" s="28" t="s">
        <v>1928</v>
      </c>
      <c r="H2716" s="28" t="s">
        <v>75</v>
      </c>
      <c r="I2716" s="505" t="s">
        <v>4326</v>
      </c>
      <c r="J2716" s="36" t="s">
        <v>4327</v>
      </c>
      <c r="K2716" s="598">
        <v>46256.0</v>
      </c>
      <c r="L2716" s="28" t="s">
        <v>73</v>
      </c>
      <c r="M2716" s="226"/>
      <c r="N2716" s="33" t="s">
        <v>104</v>
      </c>
      <c r="O2716" s="506" t="s">
        <v>1302</v>
      </c>
      <c r="P2716" s="226"/>
      <c r="Q2716" s="468"/>
      <c r="R2716" s="468"/>
      <c r="S2716" s="468"/>
      <c r="T2716" s="468"/>
      <c r="U2716" s="468"/>
      <c r="V2716" s="468"/>
      <c r="W2716" s="468"/>
      <c r="X2716" s="468"/>
      <c r="Y2716" s="468"/>
      <c r="Z2716" s="468"/>
      <c r="AA2716" s="468"/>
      <c r="AB2716" s="468"/>
      <c r="AC2716" s="468"/>
      <c r="AD2716" s="468"/>
      <c r="AE2716" s="468"/>
      <c r="AF2716" s="468"/>
      <c r="AG2716" s="468"/>
      <c r="AH2716" s="468"/>
      <c r="AI2716" s="468"/>
    </row>
    <row r="2717">
      <c r="A2717" s="23">
        <v>2685.0</v>
      </c>
      <c r="B2717" s="440">
        <v>46225.0</v>
      </c>
      <c r="C2717" s="26">
        <v>246.0</v>
      </c>
      <c r="D2717" s="507" t="s">
        <v>45</v>
      </c>
      <c r="E2717" s="28" t="s">
        <v>94</v>
      </c>
      <c r="F2717" s="28" t="s">
        <v>4297</v>
      </c>
      <c r="G2717" s="28" t="s">
        <v>1928</v>
      </c>
      <c r="H2717" s="28" t="s">
        <v>75</v>
      </c>
      <c r="I2717" s="505" t="s">
        <v>4328</v>
      </c>
      <c r="J2717" s="36" t="s">
        <v>4327</v>
      </c>
      <c r="K2717" s="598">
        <v>46256.0</v>
      </c>
      <c r="L2717" s="28" t="s">
        <v>73</v>
      </c>
      <c r="M2717" s="226"/>
      <c r="N2717" s="33" t="s">
        <v>104</v>
      </c>
      <c r="O2717" s="506" t="s">
        <v>1302</v>
      </c>
      <c r="P2717" s="226"/>
      <c r="Q2717" s="468"/>
      <c r="R2717" s="468"/>
      <c r="S2717" s="468"/>
      <c r="T2717" s="468"/>
      <c r="U2717" s="468"/>
      <c r="V2717" s="468"/>
      <c r="W2717" s="468"/>
      <c r="X2717" s="468"/>
      <c r="Y2717" s="468"/>
      <c r="Z2717" s="468"/>
      <c r="AA2717" s="468"/>
      <c r="AB2717" s="468"/>
      <c r="AC2717" s="468"/>
      <c r="AD2717" s="468"/>
      <c r="AE2717" s="468"/>
      <c r="AF2717" s="468"/>
      <c r="AG2717" s="468"/>
      <c r="AH2717" s="468"/>
      <c r="AI2717" s="468"/>
    </row>
    <row r="2718">
      <c r="A2718" s="59">
        <v>2686.0</v>
      </c>
      <c r="B2718" s="440">
        <v>46225.0</v>
      </c>
      <c r="C2718" s="26">
        <v>246.0</v>
      </c>
      <c r="D2718" s="507" t="s">
        <v>45</v>
      </c>
      <c r="E2718" s="28" t="s">
        <v>94</v>
      </c>
      <c r="F2718" s="28" t="s">
        <v>4297</v>
      </c>
      <c r="G2718" s="28" t="s">
        <v>1928</v>
      </c>
      <c r="H2718" s="28" t="s">
        <v>75</v>
      </c>
      <c r="I2718" s="505" t="s">
        <v>4329</v>
      </c>
      <c r="J2718" s="36" t="s">
        <v>4327</v>
      </c>
      <c r="K2718" s="598">
        <v>46256.0</v>
      </c>
      <c r="L2718" s="28" t="s">
        <v>73</v>
      </c>
      <c r="M2718" s="226"/>
      <c r="N2718" s="33" t="s">
        <v>104</v>
      </c>
      <c r="O2718" s="506" t="s">
        <v>1302</v>
      </c>
      <c r="P2718" s="226"/>
      <c r="Q2718" s="468"/>
      <c r="R2718" s="468"/>
      <c r="S2718" s="468"/>
      <c r="T2718" s="468"/>
      <c r="U2718" s="468"/>
      <c r="V2718" s="468"/>
      <c r="W2718" s="468"/>
      <c r="X2718" s="468"/>
      <c r="Y2718" s="468"/>
      <c r="Z2718" s="468"/>
      <c r="AA2718" s="468"/>
      <c r="AB2718" s="468"/>
      <c r="AC2718" s="468"/>
      <c r="AD2718" s="468"/>
      <c r="AE2718" s="468"/>
      <c r="AF2718" s="468"/>
      <c r="AG2718" s="468"/>
      <c r="AH2718" s="468"/>
      <c r="AI2718" s="468"/>
    </row>
    <row r="2719">
      <c r="A2719" s="23">
        <v>2687.0</v>
      </c>
      <c r="B2719" s="440">
        <v>46225.0</v>
      </c>
      <c r="C2719" s="26">
        <v>246.0</v>
      </c>
      <c r="D2719" s="507" t="s">
        <v>45</v>
      </c>
      <c r="E2719" s="28" t="s">
        <v>94</v>
      </c>
      <c r="F2719" s="28" t="s">
        <v>4297</v>
      </c>
      <c r="G2719" s="28" t="s">
        <v>1928</v>
      </c>
      <c r="H2719" s="28" t="s">
        <v>75</v>
      </c>
      <c r="I2719" s="505" t="s">
        <v>4330</v>
      </c>
      <c r="J2719" s="36" t="s">
        <v>4327</v>
      </c>
      <c r="K2719" s="598">
        <v>46256.0</v>
      </c>
      <c r="L2719" s="28" t="s">
        <v>73</v>
      </c>
      <c r="M2719" s="226"/>
      <c r="N2719" s="33" t="s">
        <v>104</v>
      </c>
      <c r="O2719" s="506" t="s">
        <v>1302</v>
      </c>
      <c r="P2719" s="226"/>
      <c r="Q2719" s="468"/>
      <c r="R2719" s="468"/>
      <c r="S2719" s="468"/>
      <c r="T2719" s="468"/>
      <c r="U2719" s="468"/>
      <c r="V2719" s="468"/>
      <c r="W2719" s="468"/>
      <c r="X2719" s="468"/>
      <c r="Y2719" s="468"/>
      <c r="Z2719" s="468"/>
      <c r="AA2719" s="468"/>
      <c r="AB2719" s="468"/>
      <c r="AC2719" s="468"/>
      <c r="AD2719" s="468"/>
      <c r="AE2719" s="468"/>
      <c r="AF2719" s="468"/>
      <c r="AG2719" s="468"/>
      <c r="AH2719" s="468"/>
      <c r="AI2719" s="468"/>
    </row>
    <row r="2720">
      <c r="A2720" s="23">
        <v>2688.0</v>
      </c>
      <c r="B2720" s="440">
        <v>46225.0</v>
      </c>
      <c r="C2720" s="26">
        <v>246.0</v>
      </c>
      <c r="D2720" s="507" t="s">
        <v>45</v>
      </c>
      <c r="E2720" s="28" t="s">
        <v>94</v>
      </c>
      <c r="F2720" s="28" t="s">
        <v>4297</v>
      </c>
      <c r="G2720" s="28" t="s">
        <v>1928</v>
      </c>
      <c r="H2720" s="28" t="s">
        <v>75</v>
      </c>
      <c r="I2720" s="505" t="s">
        <v>4331</v>
      </c>
      <c r="J2720" s="36" t="s">
        <v>4327</v>
      </c>
      <c r="K2720" s="598">
        <v>46256.0</v>
      </c>
      <c r="L2720" s="28" t="s">
        <v>73</v>
      </c>
      <c r="M2720" s="226"/>
      <c r="N2720" s="33" t="s">
        <v>104</v>
      </c>
      <c r="O2720" s="506" t="s">
        <v>1302</v>
      </c>
      <c r="P2720" s="226"/>
      <c r="Q2720" s="468"/>
      <c r="R2720" s="468"/>
      <c r="S2720" s="468"/>
      <c r="T2720" s="468"/>
      <c r="U2720" s="468"/>
      <c r="V2720" s="468"/>
      <c r="W2720" s="468"/>
      <c r="X2720" s="468"/>
      <c r="Y2720" s="468"/>
      <c r="Z2720" s="468"/>
      <c r="AA2720" s="468"/>
      <c r="AB2720" s="468"/>
      <c r="AC2720" s="468"/>
      <c r="AD2720" s="468"/>
      <c r="AE2720" s="468"/>
      <c r="AF2720" s="468"/>
      <c r="AG2720" s="468"/>
      <c r="AH2720" s="468"/>
      <c r="AI2720" s="468"/>
    </row>
    <row r="2721">
      <c r="A2721" s="59">
        <v>2689.0</v>
      </c>
      <c r="B2721" s="440">
        <v>46225.0</v>
      </c>
      <c r="C2721" s="26">
        <v>246.0</v>
      </c>
      <c r="D2721" s="507" t="s">
        <v>45</v>
      </c>
      <c r="E2721" s="28" t="s">
        <v>94</v>
      </c>
      <c r="F2721" s="28" t="s">
        <v>4297</v>
      </c>
      <c r="G2721" s="28" t="s">
        <v>1928</v>
      </c>
      <c r="H2721" s="28" t="s">
        <v>75</v>
      </c>
      <c r="I2721" s="505" t="s">
        <v>4332</v>
      </c>
      <c r="J2721" s="36" t="s">
        <v>4327</v>
      </c>
      <c r="K2721" s="598">
        <v>46256.0</v>
      </c>
      <c r="L2721" s="28" t="s">
        <v>73</v>
      </c>
      <c r="M2721" s="226"/>
      <c r="N2721" s="33" t="s">
        <v>104</v>
      </c>
      <c r="O2721" s="506" t="s">
        <v>1302</v>
      </c>
      <c r="P2721" s="226"/>
      <c r="Q2721" s="468"/>
      <c r="R2721" s="468"/>
      <c r="S2721" s="468"/>
      <c r="T2721" s="468"/>
      <c r="U2721" s="468"/>
      <c r="V2721" s="468"/>
      <c r="W2721" s="468"/>
      <c r="X2721" s="468"/>
      <c r="Y2721" s="468"/>
      <c r="Z2721" s="468"/>
      <c r="AA2721" s="468"/>
      <c r="AB2721" s="468"/>
      <c r="AC2721" s="468"/>
      <c r="AD2721" s="468"/>
      <c r="AE2721" s="468"/>
      <c r="AF2721" s="468"/>
      <c r="AG2721" s="468"/>
      <c r="AH2721" s="468"/>
      <c r="AI2721" s="468"/>
    </row>
    <row r="2722">
      <c r="A2722" s="23">
        <v>2690.0</v>
      </c>
      <c r="B2722" s="440">
        <v>46223.0</v>
      </c>
      <c r="C2722" s="26">
        <v>247.0</v>
      </c>
      <c r="D2722" s="507" t="s">
        <v>111</v>
      </c>
      <c r="E2722" s="28" t="s">
        <v>94</v>
      </c>
      <c r="F2722" s="28" t="s">
        <v>4297</v>
      </c>
      <c r="G2722" s="28" t="s">
        <v>1928</v>
      </c>
      <c r="H2722" s="28" t="s">
        <v>87</v>
      </c>
      <c r="I2722" s="505" t="s">
        <v>4333</v>
      </c>
      <c r="J2722" s="36" t="s">
        <v>4334</v>
      </c>
      <c r="K2722" s="598">
        <v>46256.0</v>
      </c>
      <c r="L2722" s="28" t="s">
        <v>73</v>
      </c>
      <c r="M2722" s="226"/>
      <c r="N2722" s="33" t="s">
        <v>104</v>
      </c>
      <c r="O2722" s="36" t="s">
        <v>1356</v>
      </c>
      <c r="P2722" s="226"/>
      <c r="Q2722" s="468"/>
      <c r="R2722" s="468"/>
      <c r="S2722" s="468"/>
      <c r="T2722" s="468"/>
      <c r="U2722" s="468"/>
      <c r="V2722" s="468"/>
      <c r="W2722" s="468"/>
      <c r="X2722" s="468"/>
      <c r="Y2722" s="468"/>
      <c r="Z2722" s="468"/>
      <c r="AA2722" s="468"/>
      <c r="AB2722" s="468"/>
      <c r="AC2722" s="468"/>
      <c r="AD2722" s="468"/>
      <c r="AE2722" s="468"/>
      <c r="AF2722" s="468"/>
      <c r="AG2722" s="468"/>
      <c r="AH2722" s="468"/>
      <c r="AI2722" s="468"/>
    </row>
    <row r="2723">
      <c r="A2723" s="23">
        <v>2691.0</v>
      </c>
      <c r="B2723" s="440">
        <v>46223.0</v>
      </c>
      <c r="C2723" s="26">
        <v>247.0</v>
      </c>
      <c r="D2723" s="507" t="s">
        <v>111</v>
      </c>
      <c r="E2723" s="28" t="s">
        <v>94</v>
      </c>
      <c r="F2723" s="28" t="s">
        <v>4297</v>
      </c>
      <c r="G2723" s="28" t="s">
        <v>1928</v>
      </c>
      <c r="H2723" s="28" t="s">
        <v>87</v>
      </c>
      <c r="I2723" s="505" t="s">
        <v>1943</v>
      </c>
      <c r="J2723" s="36" t="s">
        <v>1944</v>
      </c>
      <c r="K2723" s="598">
        <v>46256.0</v>
      </c>
      <c r="L2723" s="28" t="s">
        <v>73</v>
      </c>
      <c r="M2723" s="226"/>
      <c r="N2723" s="33" t="s">
        <v>104</v>
      </c>
      <c r="O2723" s="36" t="s">
        <v>1356</v>
      </c>
      <c r="P2723" s="226"/>
      <c r="Q2723" s="468"/>
      <c r="R2723" s="468"/>
      <c r="S2723" s="468"/>
      <c r="T2723" s="468"/>
      <c r="U2723" s="468"/>
      <c r="V2723" s="468"/>
      <c r="W2723" s="468"/>
      <c r="X2723" s="468"/>
      <c r="Y2723" s="468"/>
      <c r="Z2723" s="468"/>
      <c r="AA2723" s="468"/>
      <c r="AB2723" s="468"/>
      <c r="AC2723" s="468"/>
      <c r="AD2723" s="468"/>
      <c r="AE2723" s="468"/>
      <c r="AF2723" s="468"/>
      <c r="AG2723" s="468"/>
      <c r="AH2723" s="468"/>
      <c r="AI2723" s="468"/>
    </row>
    <row r="2724">
      <c r="A2724" s="59">
        <v>2692.0</v>
      </c>
      <c r="B2724" s="440">
        <v>46223.0</v>
      </c>
      <c r="C2724" s="26">
        <v>247.0</v>
      </c>
      <c r="D2724" s="507" t="s">
        <v>111</v>
      </c>
      <c r="E2724" s="28" t="s">
        <v>94</v>
      </c>
      <c r="F2724" s="28" t="s">
        <v>4297</v>
      </c>
      <c r="G2724" s="28" t="s">
        <v>1928</v>
      </c>
      <c r="H2724" s="28" t="s">
        <v>87</v>
      </c>
      <c r="I2724" s="505" t="s">
        <v>1498</v>
      </c>
      <c r="J2724" s="36" t="s">
        <v>1016</v>
      </c>
      <c r="K2724" s="465">
        <v>46234.0</v>
      </c>
      <c r="L2724" s="28" t="s">
        <v>50</v>
      </c>
      <c r="M2724" s="226"/>
      <c r="N2724" s="33" t="s">
        <v>104</v>
      </c>
      <c r="O2724" s="36" t="s">
        <v>1356</v>
      </c>
      <c r="P2724" s="226"/>
      <c r="Q2724" s="468"/>
      <c r="R2724" s="468"/>
      <c r="S2724" s="468"/>
      <c r="T2724" s="468"/>
      <c r="U2724" s="468"/>
      <c r="V2724" s="468"/>
      <c r="W2724" s="468"/>
      <c r="X2724" s="468"/>
      <c r="Y2724" s="468"/>
      <c r="Z2724" s="468"/>
      <c r="AA2724" s="468"/>
      <c r="AB2724" s="468"/>
      <c r="AC2724" s="468"/>
      <c r="AD2724" s="468"/>
      <c r="AE2724" s="468"/>
      <c r="AF2724" s="468"/>
      <c r="AG2724" s="468"/>
      <c r="AH2724" s="468"/>
      <c r="AI2724" s="468"/>
    </row>
    <row r="2725">
      <c r="A2725" s="23">
        <v>2693.0</v>
      </c>
      <c r="B2725" s="440">
        <v>46223.0</v>
      </c>
      <c r="C2725" s="26">
        <v>247.0</v>
      </c>
      <c r="D2725" s="507" t="s">
        <v>111</v>
      </c>
      <c r="E2725" s="28" t="s">
        <v>94</v>
      </c>
      <c r="F2725" s="28" t="s">
        <v>4297</v>
      </c>
      <c r="G2725" s="28" t="s">
        <v>1928</v>
      </c>
      <c r="H2725" s="28" t="s">
        <v>75</v>
      </c>
      <c r="I2725" s="505" t="s">
        <v>1535</v>
      </c>
      <c r="J2725" s="36" t="s">
        <v>1500</v>
      </c>
      <c r="K2725" s="465">
        <v>46234.0</v>
      </c>
      <c r="L2725" s="28" t="s">
        <v>50</v>
      </c>
      <c r="M2725" s="226"/>
      <c r="N2725" s="33" t="s">
        <v>104</v>
      </c>
      <c r="O2725" s="36" t="s">
        <v>1356</v>
      </c>
      <c r="P2725" s="226"/>
      <c r="Q2725" s="468"/>
      <c r="R2725" s="468"/>
      <c r="S2725" s="468"/>
      <c r="T2725" s="468"/>
      <c r="U2725" s="468"/>
      <c r="V2725" s="468"/>
      <c r="W2725" s="468"/>
      <c r="X2725" s="468"/>
      <c r="Y2725" s="468"/>
      <c r="Z2725" s="468"/>
      <c r="AA2725" s="468"/>
      <c r="AB2725" s="468"/>
      <c r="AC2725" s="468"/>
      <c r="AD2725" s="468"/>
      <c r="AE2725" s="468"/>
      <c r="AF2725" s="468"/>
      <c r="AG2725" s="468"/>
      <c r="AH2725" s="468"/>
      <c r="AI2725" s="468"/>
    </row>
    <row r="2726">
      <c r="A2726" s="23">
        <v>2694.0</v>
      </c>
      <c r="B2726" s="440">
        <v>46223.0</v>
      </c>
      <c r="C2726" s="26">
        <v>247.0</v>
      </c>
      <c r="D2726" s="507" t="s">
        <v>111</v>
      </c>
      <c r="E2726" s="28" t="s">
        <v>94</v>
      </c>
      <c r="F2726" s="28" t="s">
        <v>4297</v>
      </c>
      <c r="G2726" s="28" t="s">
        <v>1928</v>
      </c>
      <c r="H2726" s="28" t="s">
        <v>81</v>
      </c>
      <c r="I2726" s="505" t="s">
        <v>1539</v>
      </c>
      <c r="J2726" s="104" t="s">
        <v>2814</v>
      </c>
      <c r="K2726" s="598">
        <v>46256.0</v>
      </c>
      <c r="L2726" s="28" t="s">
        <v>73</v>
      </c>
      <c r="M2726" s="226"/>
      <c r="N2726" s="33" t="s">
        <v>104</v>
      </c>
      <c r="O2726" s="36" t="s">
        <v>1356</v>
      </c>
      <c r="P2726" s="226"/>
      <c r="Q2726" s="468"/>
      <c r="R2726" s="468"/>
      <c r="S2726" s="468"/>
      <c r="T2726" s="468"/>
      <c r="U2726" s="468"/>
      <c r="V2726" s="468"/>
      <c r="W2726" s="468"/>
      <c r="X2726" s="468"/>
      <c r="Y2726" s="468"/>
      <c r="Z2726" s="468"/>
      <c r="AA2726" s="468"/>
      <c r="AB2726" s="468"/>
      <c r="AC2726" s="468"/>
      <c r="AD2726" s="468"/>
      <c r="AE2726" s="468"/>
      <c r="AF2726" s="468"/>
      <c r="AG2726" s="468"/>
      <c r="AH2726" s="468"/>
      <c r="AI2726" s="468"/>
    </row>
    <row r="2727">
      <c r="A2727" s="59">
        <v>2695.0</v>
      </c>
      <c r="B2727" s="440">
        <v>46223.0</v>
      </c>
      <c r="C2727" s="26">
        <v>247.0</v>
      </c>
      <c r="D2727" s="507" t="s">
        <v>111</v>
      </c>
      <c r="E2727" s="28" t="s">
        <v>94</v>
      </c>
      <c r="F2727" s="28" t="s">
        <v>4297</v>
      </c>
      <c r="G2727" s="28" t="s">
        <v>1928</v>
      </c>
      <c r="H2727" s="28" t="s">
        <v>75</v>
      </c>
      <c r="I2727" s="505" t="s">
        <v>1950</v>
      </c>
      <c r="J2727" s="36" t="s">
        <v>1951</v>
      </c>
      <c r="K2727" s="598">
        <v>46256.0</v>
      </c>
      <c r="L2727" s="28" t="s">
        <v>73</v>
      </c>
      <c r="M2727" s="226"/>
      <c r="N2727" s="33" t="s">
        <v>104</v>
      </c>
      <c r="O2727" s="36" t="s">
        <v>1356</v>
      </c>
      <c r="P2727" s="226"/>
      <c r="Q2727" s="468"/>
      <c r="R2727" s="468"/>
      <c r="S2727" s="468"/>
      <c r="T2727" s="468"/>
      <c r="U2727" s="468"/>
      <c r="V2727" s="468"/>
      <c r="W2727" s="468"/>
      <c r="X2727" s="468"/>
      <c r="Y2727" s="468"/>
      <c r="Z2727" s="468"/>
      <c r="AA2727" s="468"/>
      <c r="AB2727" s="468"/>
      <c r="AC2727" s="468"/>
      <c r="AD2727" s="468"/>
      <c r="AE2727" s="468"/>
      <c r="AF2727" s="468"/>
      <c r="AG2727" s="468"/>
      <c r="AH2727" s="468"/>
      <c r="AI2727" s="468"/>
    </row>
    <row r="2728">
      <c r="A2728" s="23">
        <v>2696.0</v>
      </c>
      <c r="B2728" s="440">
        <v>46223.0</v>
      </c>
      <c r="C2728" s="26">
        <v>247.0</v>
      </c>
      <c r="D2728" s="507" t="s">
        <v>111</v>
      </c>
      <c r="E2728" s="28" t="s">
        <v>94</v>
      </c>
      <c r="F2728" s="28" t="s">
        <v>4297</v>
      </c>
      <c r="G2728" s="28" t="s">
        <v>1928</v>
      </c>
      <c r="H2728" s="28" t="s">
        <v>75</v>
      </c>
      <c r="I2728" s="505" t="s">
        <v>1503</v>
      </c>
      <c r="J2728" s="36" t="s">
        <v>1504</v>
      </c>
      <c r="K2728" s="598">
        <v>46256.0</v>
      </c>
      <c r="L2728" s="28" t="s">
        <v>73</v>
      </c>
      <c r="M2728" s="226"/>
      <c r="N2728" s="33" t="s">
        <v>104</v>
      </c>
      <c r="O2728" s="36" t="s">
        <v>1356</v>
      </c>
      <c r="P2728" s="226"/>
      <c r="Q2728" s="468"/>
      <c r="R2728" s="468"/>
      <c r="S2728" s="468"/>
      <c r="T2728" s="468"/>
      <c r="U2728" s="468"/>
      <c r="V2728" s="468"/>
      <c r="W2728" s="468"/>
      <c r="X2728" s="468"/>
      <c r="Y2728" s="468"/>
      <c r="Z2728" s="468"/>
      <c r="AA2728" s="468"/>
      <c r="AB2728" s="468"/>
      <c r="AC2728" s="468"/>
      <c r="AD2728" s="468"/>
      <c r="AE2728" s="468"/>
      <c r="AF2728" s="468"/>
      <c r="AG2728" s="468"/>
      <c r="AH2728" s="468"/>
      <c r="AI2728" s="468"/>
    </row>
    <row r="2729">
      <c r="A2729" s="23">
        <v>2697.0</v>
      </c>
      <c r="B2729" s="440">
        <v>46223.0</v>
      </c>
      <c r="C2729" s="26">
        <v>247.0</v>
      </c>
      <c r="D2729" s="507" t="s">
        <v>111</v>
      </c>
      <c r="E2729" s="28" t="s">
        <v>94</v>
      </c>
      <c r="F2729" s="28" t="s">
        <v>4297</v>
      </c>
      <c r="G2729" s="28" t="s">
        <v>1928</v>
      </c>
      <c r="H2729" s="28" t="s">
        <v>98</v>
      </c>
      <c r="I2729" s="505" t="s">
        <v>1952</v>
      </c>
      <c r="J2729" s="36" t="s">
        <v>1953</v>
      </c>
      <c r="K2729" s="465">
        <v>46234.0</v>
      </c>
      <c r="L2729" s="28" t="s">
        <v>50</v>
      </c>
      <c r="M2729" s="226"/>
      <c r="N2729" s="33" t="s">
        <v>104</v>
      </c>
      <c r="O2729" s="36" t="s">
        <v>1356</v>
      </c>
      <c r="P2729" s="226"/>
      <c r="Q2729" s="468"/>
      <c r="R2729" s="468"/>
      <c r="S2729" s="468"/>
      <c r="T2729" s="468"/>
      <c r="U2729" s="468"/>
      <c r="V2729" s="468"/>
      <c r="W2729" s="468"/>
      <c r="X2729" s="468"/>
      <c r="Y2729" s="468"/>
      <c r="Z2729" s="468"/>
      <c r="AA2729" s="468"/>
      <c r="AB2729" s="468"/>
      <c r="AC2729" s="468"/>
      <c r="AD2729" s="468"/>
      <c r="AE2729" s="468"/>
      <c r="AF2729" s="468"/>
      <c r="AG2729" s="468"/>
      <c r="AH2729" s="468"/>
      <c r="AI2729" s="468"/>
    </row>
    <row r="2730">
      <c r="A2730" s="59">
        <v>2698.0</v>
      </c>
      <c r="B2730" s="440">
        <v>46223.0</v>
      </c>
      <c r="C2730" s="26">
        <v>247.0</v>
      </c>
      <c r="D2730" s="507" t="s">
        <v>111</v>
      </c>
      <c r="E2730" s="28" t="s">
        <v>94</v>
      </c>
      <c r="F2730" s="28" t="s">
        <v>4297</v>
      </c>
      <c r="G2730" s="28" t="s">
        <v>1928</v>
      </c>
      <c r="H2730" s="28" t="s">
        <v>87</v>
      </c>
      <c r="I2730" s="505" t="s">
        <v>4335</v>
      </c>
      <c r="J2730" s="36" t="s">
        <v>4336</v>
      </c>
      <c r="K2730" s="465">
        <v>46234.0</v>
      </c>
      <c r="L2730" s="28" t="s">
        <v>50</v>
      </c>
      <c r="M2730" s="226"/>
      <c r="N2730" s="33" t="s">
        <v>104</v>
      </c>
      <c r="O2730" s="36" t="s">
        <v>1356</v>
      </c>
      <c r="P2730" s="226"/>
      <c r="Q2730" s="468"/>
      <c r="R2730" s="468"/>
      <c r="S2730" s="468"/>
      <c r="T2730" s="468"/>
      <c r="U2730" s="468"/>
      <c r="V2730" s="468"/>
      <c r="W2730" s="468"/>
      <c r="X2730" s="468"/>
      <c r="Y2730" s="468"/>
      <c r="Z2730" s="468"/>
      <c r="AA2730" s="468"/>
      <c r="AB2730" s="468"/>
      <c r="AC2730" s="468"/>
      <c r="AD2730" s="468"/>
      <c r="AE2730" s="468"/>
      <c r="AF2730" s="468"/>
      <c r="AG2730" s="468"/>
      <c r="AH2730" s="468"/>
      <c r="AI2730" s="468"/>
    </row>
    <row r="2731">
      <c r="A2731" s="23">
        <v>2699.0</v>
      </c>
      <c r="B2731" s="440">
        <v>46223.0</v>
      </c>
      <c r="C2731" s="26">
        <v>247.0</v>
      </c>
      <c r="D2731" s="507" t="s">
        <v>111</v>
      </c>
      <c r="E2731" s="28" t="s">
        <v>94</v>
      </c>
      <c r="F2731" s="28" t="s">
        <v>4297</v>
      </c>
      <c r="G2731" s="28" t="s">
        <v>1928</v>
      </c>
      <c r="H2731" s="28" t="s">
        <v>87</v>
      </c>
      <c r="I2731" s="505" t="s">
        <v>1187</v>
      </c>
      <c r="J2731" s="36" t="s">
        <v>1188</v>
      </c>
      <c r="K2731" s="598">
        <v>46256.0</v>
      </c>
      <c r="L2731" s="28" t="s">
        <v>73</v>
      </c>
      <c r="M2731" s="226"/>
      <c r="N2731" s="33" t="s">
        <v>104</v>
      </c>
      <c r="O2731" s="36" t="s">
        <v>1356</v>
      </c>
      <c r="P2731" s="226"/>
      <c r="Q2731" s="468"/>
      <c r="R2731" s="468"/>
      <c r="S2731" s="468"/>
      <c r="T2731" s="468"/>
      <c r="U2731" s="468"/>
      <c r="V2731" s="468"/>
      <c r="W2731" s="468"/>
      <c r="X2731" s="468"/>
      <c r="Y2731" s="468"/>
      <c r="Z2731" s="468"/>
      <c r="AA2731" s="468"/>
      <c r="AB2731" s="468"/>
      <c r="AC2731" s="468"/>
      <c r="AD2731" s="468"/>
      <c r="AE2731" s="468"/>
      <c r="AF2731" s="468"/>
      <c r="AG2731" s="468"/>
      <c r="AH2731" s="468"/>
      <c r="AI2731" s="468"/>
    </row>
    <row r="2732">
      <c r="A2732" s="23">
        <v>2700.0</v>
      </c>
      <c r="B2732" s="440">
        <v>46223.0</v>
      </c>
      <c r="C2732" s="26">
        <v>247.0</v>
      </c>
      <c r="D2732" s="507" t="s">
        <v>111</v>
      </c>
      <c r="E2732" s="28" t="s">
        <v>94</v>
      </c>
      <c r="F2732" s="28" t="s">
        <v>4297</v>
      </c>
      <c r="G2732" s="28" t="s">
        <v>1928</v>
      </c>
      <c r="H2732" s="28" t="s">
        <v>139</v>
      </c>
      <c r="I2732" s="505" t="s">
        <v>4337</v>
      </c>
      <c r="J2732" s="36" t="s">
        <v>4338</v>
      </c>
      <c r="K2732" s="598">
        <v>46256.0</v>
      </c>
      <c r="L2732" s="28" t="s">
        <v>73</v>
      </c>
      <c r="M2732" s="226"/>
      <c r="N2732" s="33" t="s">
        <v>104</v>
      </c>
      <c r="O2732" s="36" t="s">
        <v>1356</v>
      </c>
      <c r="P2732" s="226"/>
      <c r="Q2732" s="468"/>
      <c r="R2732" s="468"/>
      <c r="S2732" s="468"/>
      <c r="T2732" s="468"/>
      <c r="U2732" s="468"/>
      <c r="V2732" s="468"/>
      <c r="W2732" s="468"/>
      <c r="X2732" s="468"/>
      <c r="Y2732" s="468"/>
      <c r="Z2732" s="468"/>
      <c r="AA2732" s="468"/>
      <c r="AB2732" s="468"/>
      <c r="AC2732" s="468"/>
      <c r="AD2732" s="468"/>
      <c r="AE2732" s="468"/>
      <c r="AF2732" s="468"/>
      <c r="AG2732" s="468"/>
      <c r="AH2732" s="468"/>
      <c r="AI2732" s="468"/>
    </row>
    <row r="2733">
      <c r="A2733" s="59">
        <v>2701.0</v>
      </c>
      <c r="B2733" s="440">
        <v>46223.0</v>
      </c>
      <c r="C2733" s="26">
        <v>247.0</v>
      </c>
      <c r="D2733" s="507" t="s">
        <v>111</v>
      </c>
      <c r="E2733" s="28" t="s">
        <v>94</v>
      </c>
      <c r="F2733" s="28" t="s">
        <v>4297</v>
      </c>
      <c r="G2733" s="28" t="s">
        <v>1928</v>
      </c>
      <c r="H2733" s="28" t="s">
        <v>139</v>
      </c>
      <c r="I2733" s="505" t="s">
        <v>4339</v>
      </c>
      <c r="J2733" s="36" t="s">
        <v>4340</v>
      </c>
      <c r="K2733" s="598">
        <v>46256.0</v>
      </c>
      <c r="L2733" s="28" t="s">
        <v>73</v>
      </c>
      <c r="M2733" s="264" t="s">
        <v>4341</v>
      </c>
      <c r="N2733" s="33" t="s">
        <v>104</v>
      </c>
      <c r="O2733" s="36" t="s">
        <v>1356</v>
      </c>
      <c r="P2733" s="226"/>
      <c r="Q2733" s="468"/>
      <c r="R2733" s="468"/>
      <c r="S2733" s="468"/>
      <c r="T2733" s="468"/>
      <c r="U2733" s="468"/>
      <c r="V2733" s="468"/>
      <c r="W2733" s="468"/>
      <c r="X2733" s="468"/>
      <c r="Y2733" s="468"/>
      <c r="Z2733" s="468"/>
      <c r="AA2733" s="468"/>
      <c r="AB2733" s="468"/>
      <c r="AC2733" s="468"/>
      <c r="AD2733" s="468"/>
      <c r="AE2733" s="468"/>
      <c r="AF2733" s="468"/>
      <c r="AG2733" s="468"/>
      <c r="AH2733" s="468"/>
      <c r="AI2733" s="468"/>
    </row>
    <row r="2734">
      <c r="A2734" s="23">
        <v>2702.0</v>
      </c>
      <c r="B2734" s="440">
        <v>46223.0</v>
      </c>
      <c r="C2734" s="26">
        <v>247.0</v>
      </c>
      <c r="D2734" s="507" t="s">
        <v>111</v>
      </c>
      <c r="E2734" s="28" t="s">
        <v>94</v>
      </c>
      <c r="F2734" s="28" t="s">
        <v>4297</v>
      </c>
      <c r="G2734" s="28" t="s">
        <v>1928</v>
      </c>
      <c r="H2734" s="28" t="s">
        <v>139</v>
      </c>
      <c r="I2734" s="505" t="s">
        <v>4342</v>
      </c>
      <c r="J2734" s="36" t="s">
        <v>4343</v>
      </c>
      <c r="K2734" s="252" t="s">
        <v>4344</v>
      </c>
      <c r="L2734" s="28" t="s">
        <v>50</v>
      </c>
      <c r="M2734" s="226"/>
      <c r="N2734" s="33" t="s">
        <v>104</v>
      </c>
      <c r="O2734" s="36" t="s">
        <v>1356</v>
      </c>
      <c r="P2734" s="226"/>
      <c r="Q2734" s="468"/>
      <c r="R2734" s="468"/>
      <c r="S2734" s="468"/>
      <c r="T2734" s="468"/>
      <c r="U2734" s="468"/>
      <c r="V2734" s="468"/>
      <c r="W2734" s="468"/>
      <c r="X2734" s="468"/>
      <c r="Y2734" s="468"/>
      <c r="Z2734" s="468"/>
      <c r="AA2734" s="468"/>
      <c r="AB2734" s="468"/>
      <c r="AC2734" s="468"/>
      <c r="AD2734" s="468"/>
      <c r="AE2734" s="468"/>
      <c r="AF2734" s="468"/>
      <c r="AG2734" s="468"/>
      <c r="AH2734" s="468"/>
      <c r="AI2734" s="468"/>
    </row>
    <row r="2735">
      <c r="A2735" s="23">
        <v>2703.0</v>
      </c>
      <c r="B2735" s="440">
        <v>46223.0</v>
      </c>
      <c r="C2735" s="26">
        <v>247.0</v>
      </c>
      <c r="D2735" s="507" t="s">
        <v>111</v>
      </c>
      <c r="E2735" s="28" t="s">
        <v>94</v>
      </c>
      <c r="F2735" s="28" t="s">
        <v>4297</v>
      </c>
      <c r="G2735" s="28" t="s">
        <v>1928</v>
      </c>
      <c r="H2735" s="28" t="s">
        <v>194</v>
      </c>
      <c r="I2735" s="104" t="s">
        <v>4345</v>
      </c>
      <c r="J2735" s="104" t="s">
        <v>1517</v>
      </c>
      <c r="K2735" s="598">
        <v>46256.0</v>
      </c>
      <c r="L2735" s="28" t="s">
        <v>73</v>
      </c>
      <c r="M2735" s="226"/>
      <c r="N2735" s="33" t="s">
        <v>104</v>
      </c>
      <c r="O2735" s="36" t="s">
        <v>1356</v>
      </c>
      <c r="P2735" s="226"/>
      <c r="Q2735" s="468"/>
      <c r="R2735" s="468"/>
      <c r="S2735" s="468"/>
      <c r="T2735" s="468"/>
      <c r="U2735" s="468"/>
      <c r="V2735" s="468"/>
      <c r="W2735" s="468"/>
      <c r="X2735" s="468"/>
      <c r="Y2735" s="468"/>
      <c r="Z2735" s="468"/>
      <c r="AA2735" s="468"/>
      <c r="AB2735" s="468"/>
      <c r="AC2735" s="468"/>
      <c r="AD2735" s="468"/>
      <c r="AE2735" s="468"/>
      <c r="AF2735" s="468"/>
      <c r="AG2735" s="468"/>
      <c r="AH2735" s="468"/>
      <c r="AI2735" s="468"/>
    </row>
    <row r="2736">
      <c r="A2736" s="59">
        <v>2704.0</v>
      </c>
      <c r="B2736" s="440">
        <v>46223.0</v>
      </c>
      <c r="C2736" s="26">
        <v>248.0</v>
      </c>
      <c r="D2736" s="507" t="s">
        <v>39</v>
      </c>
      <c r="E2736" s="28" t="s">
        <v>94</v>
      </c>
      <c r="F2736" s="28" t="s">
        <v>4297</v>
      </c>
      <c r="G2736" s="28" t="s">
        <v>1928</v>
      </c>
      <c r="H2736" s="28" t="s">
        <v>207</v>
      </c>
      <c r="I2736" s="505" t="s">
        <v>4346</v>
      </c>
      <c r="J2736" s="36" t="s">
        <v>4347</v>
      </c>
      <c r="K2736" s="598">
        <v>46231.0</v>
      </c>
      <c r="L2736" s="28" t="s">
        <v>50</v>
      </c>
      <c r="M2736" s="226"/>
      <c r="N2736" s="33" t="s">
        <v>104</v>
      </c>
      <c r="O2736" s="36" t="s">
        <v>4149</v>
      </c>
      <c r="P2736" s="226"/>
      <c r="Q2736" s="468"/>
      <c r="R2736" s="468"/>
      <c r="S2736" s="468"/>
      <c r="T2736" s="468"/>
      <c r="U2736" s="468"/>
      <c r="V2736" s="468"/>
      <c r="W2736" s="468"/>
      <c r="X2736" s="468"/>
      <c r="Y2736" s="468"/>
      <c r="Z2736" s="468"/>
      <c r="AA2736" s="468"/>
      <c r="AB2736" s="468"/>
      <c r="AC2736" s="468"/>
      <c r="AD2736" s="468"/>
      <c r="AE2736" s="468"/>
      <c r="AF2736" s="468"/>
      <c r="AG2736" s="468"/>
      <c r="AH2736" s="468"/>
      <c r="AI2736" s="468"/>
    </row>
    <row r="2737">
      <c r="A2737" s="23">
        <v>2705.0</v>
      </c>
      <c r="B2737" s="440">
        <v>46223.0</v>
      </c>
      <c r="C2737" s="26">
        <v>248.0</v>
      </c>
      <c r="D2737" s="507" t="s">
        <v>39</v>
      </c>
      <c r="E2737" s="28" t="s">
        <v>94</v>
      </c>
      <c r="F2737" s="28" t="s">
        <v>4297</v>
      </c>
      <c r="G2737" s="28" t="s">
        <v>1928</v>
      </c>
      <c r="H2737" s="28" t="s">
        <v>75</v>
      </c>
      <c r="I2737" s="505" t="s">
        <v>4348</v>
      </c>
      <c r="J2737" s="36" t="s">
        <v>4349</v>
      </c>
      <c r="K2737" s="598">
        <v>46231.0</v>
      </c>
      <c r="L2737" s="28" t="s">
        <v>50</v>
      </c>
      <c r="M2737" s="226"/>
      <c r="N2737" s="33" t="s">
        <v>104</v>
      </c>
      <c r="O2737" s="36" t="s">
        <v>4149</v>
      </c>
      <c r="P2737" s="226"/>
      <c r="Q2737" s="468"/>
      <c r="R2737" s="468"/>
      <c r="S2737" s="468"/>
      <c r="T2737" s="468"/>
      <c r="U2737" s="468"/>
      <c r="V2737" s="468"/>
      <c r="W2737" s="468"/>
      <c r="X2737" s="468"/>
      <c r="Y2737" s="468"/>
      <c r="Z2737" s="468"/>
      <c r="AA2737" s="468"/>
      <c r="AB2737" s="468"/>
      <c r="AC2737" s="468"/>
      <c r="AD2737" s="468"/>
      <c r="AE2737" s="468"/>
      <c r="AF2737" s="468"/>
      <c r="AG2737" s="468"/>
      <c r="AH2737" s="468"/>
      <c r="AI2737" s="468"/>
    </row>
    <row r="2738">
      <c r="A2738" s="23">
        <v>2706.0</v>
      </c>
      <c r="B2738" s="440">
        <v>46223.0</v>
      </c>
      <c r="C2738" s="26">
        <v>248.0</v>
      </c>
      <c r="D2738" s="507" t="s">
        <v>39</v>
      </c>
      <c r="E2738" s="28" t="s">
        <v>94</v>
      </c>
      <c r="F2738" s="28" t="s">
        <v>4297</v>
      </c>
      <c r="G2738" s="28" t="s">
        <v>1928</v>
      </c>
      <c r="H2738" s="28" t="s">
        <v>98</v>
      </c>
      <c r="I2738" s="505" t="s">
        <v>4350</v>
      </c>
      <c r="J2738" s="36" t="s">
        <v>1486</v>
      </c>
      <c r="K2738" s="598">
        <v>46231.0</v>
      </c>
      <c r="L2738" s="28" t="s">
        <v>50</v>
      </c>
      <c r="M2738" s="226"/>
      <c r="N2738" s="33" t="s">
        <v>104</v>
      </c>
      <c r="O2738" s="36" t="s">
        <v>4149</v>
      </c>
      <c r="P2738" s="226"/>
      <c r="Q2738" s="468"/>
      <c r="R2738" s="468"/>
      <c r="S2738" s="468"/>
      <c r="T2738" s="468"/>
      <c r="U2738" s="468"/>
      <c r="V2738" s="468"/>
      <c r="W2738" s="468"/>
      <c r="X2738" s="468"/>
      <c r="Y2738" s="468"/>
      <c r="Z2738" s="468"/>
      <c r="AA2738" s="468"/>
      <c r="AB2738" s="468"/>
      <c r="AC2738" s="468"/>
      <c r="AD2738" s="468"/>
      <c r="AE2738" s="468"/>
      <c r="AF2738" s="468"/>
      <c r="AG2738" s="468"/>
      <c r="AH2738" s="468"/>
      <c r="AI2738" s="468"/>
    </row>
    <row r="2739">
      <c r="A2739" s="59">
        <v>2707.0</v>
      </c>
      <c r="B2739" s="440">
        <v>46223.0</v>
      </c>
      <c r="C2739" s="26">
        <v>248.0</v>
      </c>
      <c r="D2739" s="507" t="s">
        <v>39</v>
      </c>
      <c r="E2739" s="28" t="s">
        <v>94</v>
      </c>
      <c r="F2739" s="28" t="s">
        <v>4297</v>
      </c>
      <c r="G2739" s="28" t="s">
        <v>1928</v>
      </c>
      <c r="H2739" s="28" t="s">
        <v>207</v>
      </c>
      <c r="I2739" s="505" t="s">
        <v>4351</v>
      </c>
      <c r="J2739" s="36" t="s">
        <v>1477</v>
      </c>
      <c r="K2739" s="598">
        <v>46231.0</v>
      </c>
      <c r="L2739" s="28" t="s">
        <v>50</v>
      </c>
      <c r="M2739" s="226"/>
      <c r="N2739" s="33" t="s">
        <v>104</v>
      </c>
      <c r="O2739" s="36" t="s">
        <v>4149</v>
      </c>
      <c r="P2739" s="226"/>
      <c r="Q2739" s="468"/>
      <c r="R2739" s="468"/>
      <c r="S2739" s="468"/>
      <c r="T2739" s="468"/>
      <c r="U2739" s="468"/>
      <c r="V2739" s="468"/>
      <c r="W2739" s="468"/>
      <c r="X2739" s="468"/>
      <c r="Y2739" s="468"/>
      <c r="Z2739" s="468"/>
      <c r="AA2739" s="468"/>
      <c r="AB2739" s="468"/>
      <c r="AC2739" s="468"/>
      <c r="AD2739" s="468"/>
      <c r="AE2739" s="468"/>
      <c r="AF2739" s="468"/>
      <c r="AG2739" s="468"/>
      <c r="AH2739" s="468"/>
      <c r="AI2739" s="468"/>
    </row>
    <row r="2740">
      <c r="A2740" s="23">
        <v>3083.0</v>
      </c>
      <c r="B2740" s="440">
        <v>46224.0</v>
      </c>
      <c r="C2740" s="26">
        <v>249.0</v>
      </c>
      <c r="D2740" s="507" t="s">
        <v>45</v>
      </c>
      <c r="E2740" s="28" t="s">
        <v>94</v>
      </c>
      <c r="F2740" s="600" t="s">
        <v>369</v>
      </c>
      <c r="G2740" s="28" t="s">
        <v>369</v>
      </c>
      <c r="H2740" s="28" t="s">
        <v>43</v>
      </c>
      <c r="I2740" s="603" t="s">
        <v>4352</v>
      </c>
      <c r="J2740" s="492" t="s">
        <v>501</v>
      </c>
      <c r="K2740" s="441">
        <v>46231.0</v>
      </c>
      <c r="L2740" s="28" t="s">
        <v>50</v>
      </c>
      <c r="M2740" s="226"/>
      <c r="N2740" s="33" t="s">
        <v>277</v>
      </c>
      <c r="O2740" s="36" t="s">
        <v>4268</v>
      </c>
      <c r="P2740" s="226"/>
      <c r="Q2740" s="468"/>
      <c r="R2740" s="468"/>
      <c r="S2740" s="468"/>
      <c r="T2740" s="468"/>
      <c r="U2740" s="468"/>
      <c r="V2740" s="468"/>
      <c r="W2740" s="468"/>
      <c r="X2740" s="468"/>
      <c r="Y2740" s="468"/>
      <c r="Z2740" s="468"/>
      <c r="AA2740" s="468"/>
      <c r="AB2740" s="468"/>
      <c r="AC2740" s="468"/>
      <c r="AD2740" s="468"/>
      <c r="AE2740" s="468"/>
      <c r="AF2740" s="468"/>
      <c r="AG2740" s="468"/>
      <c r="AH2740" s="468"/>
      <c r="AI2740" s="468"/>
    </row>
    <row r="2741">
      <c r="A2741" s="23">
        <v>3084.0</v>
      </c>
      <c r="B2741" s="440">
        <v>46224.0</v>
      </c>
      <c r="C2741" s="26">
        <v>249.0</v>
      </c>
      <c r="D2741" s="507" t="s">
        <v>45</v>
      </c>
      <c r="E2741" s="28" t="s">
        <v>94</v>
      </c>
      <c r="F2741" s="600" t="s">
        <v>369</v>
      </c>
      <c r="G2741" s="28" t="s">
        <v>369</v>
      </c>
      <c r="H2741" s="28" t="s">
        <v>81</v>
      </c>
      <c r="I2741" s="487" t="s">
        <v>4353</v>
      </c>
      <c r="J2741" s="604" t="s">
        <v>2977</v>
      </c>
      <c r="K2741" s="441">
        <v>46231.0</v>
      </c>
      <c r="L2741" s="28" t="s">
        <v>50</v>
      </c>
      <c r="M2741" s="226"/>
      <c r="N2741" s="33" t="s">
        <v>277</v>
      </c>
      <c r="O2741" s="36" t="s">
        <v>4268</v>
      </c>
      <c r="P2741" s="226"/>
      <c r="Q2741" s="468"/>
      <c r="R2741" s="468"/>
      <c r="S2741" s="468"/>
      <c r="T2741" s="468"/>
      <c r="U2741" s="468"/>
      <c r="V2741" s="468"/>
      <c r="W2741" s="468"/>
      <c r="X2741" s="468"/>
      <c r="Y2741" s="468"/>
      <c r="Z2741" s="468"/>
      <c r="AA2741" s="468"/>
      <c r="AB2741" s="468"/>
      <c r="AC2741" s="468"/>
      <c r="AD2741" s="468"/>
      <c r="AE2741" s="468"/>
      <c r="AF2741" s="468"/>
      <c r="AG2741" s="468"/>
      <c r="AH2741" s="468"/>
      <c r="AI2741" s="468"/>
    </row>
    <row r="2742">
      <c r="A2742" s="59">
        <v>2584.0</v>
      </c>
      <c r="B2742" s="440">
        <v>46223.0</v>
      </c>
      <c r="C2742" s="26">
        <v>250.0</v>
      </c>
      <c r="D2742" s="507" t="s">
        <v>111</v>
      </c>
      <c r="E2742" s="28" t="s">
        <v>40</v>
      </c>
      <c r="F2742" s="28" t="s">
        <v>3089</v>
      </c>
      <c r="G2742" s="28" t="s">
        <v>3089</v>
      </c>
      <c r="H2742" s="28" t="s">
        <v>87</v>
      </c>
      <c r="I2742" s="605" t="s">
        <v>1979</v>
      </c>
      <c r="J2742" s="401" t="s">
        <v>1978</v>
      </c>
      <c r="K2742" s="582">
        <v>46239.0</v>
      </c>
      <c r="L2742" s="28" t="s">
        <v>76</v>
      </c>
      <c r="M2742" s="226"/>
      <c r="N2742" s="33" t="s">
        <v>273</v>
      </c>
      <c r="O2742" s="36" t="s">
        <v>592</v>
      </c>
      <c r="P2742" s="43"/>
      <c r="Q2742" s="468"/>
      <c r="R2742" s="468"/>
      <c r="S2742" s="468"/>
      <c r="T2742" s="468"/>
      <c r="U2742" s="468"/>
      <c r="V2742" s="468"/>
      <c r="W2742" s="468"/>
      <c r="X2742" s="468"/>
      <c r="Y2742" s="468"/>
      <c r="Z2742" s="468"/>
      <c r="AA2742" s="468"/>
      <c r="AB2742" s="468"/>
      <c r="AC2742" s="468"/>
      <c r="AD2742" s="468"/>
      <c r="AE2742" s="468"/>
      <c r="AF2742" s="468"/>
      <c r="AG2742" s="468"/>
      <c r="AH2742" s="468"/>
      <c r="AI2742" s="468"/>
    </row>
    <row r="2743">
      <c r="A2743" s="23">
        <v>2585.0</v>
      </c>
      <c r="B2743" s="440">
        <v>46223.0</v>
      </c>
      <c r="C2743" s="26">
        <v>250.0</v>
      </c>
      <c r="D2743" s="507" t="s">
        <v>111</v>
      </c>
      <c r="E2743" s="28" t="s">
        <v>40</v>
      </c>
      <c r="F2743" s="28" t="s">
        <v>3089</v>
      </c>
      <c r="G2743" s="28" t="s">
        <v>3089</v>
      </c>
      <c r="H2743" s="28" t="s">
        <v>81</v>
      </c>
      <c r="I2743" s="533" t="s">
        <v>1989</v>
      </c>
      <c r="J2743" s="401" t="s">
        <v>1990</v>
      </c>
      <c r="K2743" s="582">
        <v>46239.0</v>
      </c>
      <c r="L2743" s="28" t="s">
        <v>50</v>
      </c>
      <c r="M2743" s="226"/>
      <c r="N2743" s="33" t="s">
        <v>273</v>
      </c>
      <c r="O2743" s="36" t="s">
        <v>592</v>
      </c>
      <c r="P2743" s="43"/>
      <c r="Q2743" s="468"/>
      <c r="R2743" s="468"/>
      <c r="S2743" s="468"/>
      <c r="T2743" s="468"/>
      <c r="U2743" s="468"/>
      <c r="V2743" s="468"/>
      <c r="W2743" s="468"/>
      <c r="X2743" s="468"/>
      <c r="Y2743" s="468"/>
      <c r="Z2743" s="468"/>
      <c r="AA2743" s="468"/>
      <c r="AB2743" s="468"/>
      <c r="AC2743" s="468"/>
      <c r="AD2743" s="468"/>
      <c r="AE2743" s="468"/>
      <c r="AF2743" s="468"/>
      <c r="AG2743" s="468"/>
      <c r="AH2743" s="468"/>
      <c r="AI2743" s="468"/>
    </row>
    <row r="2744">
      <c r="A2744" s="23">
        <v>2586.0</v>
      </c>
      <c r="B2744" s="440">
        <v>46223.0</v>
      </c>
      <c r="C2744" s="26">
        <v>250.0</v>
      </c>
      <c r="D2744" s="507" t="s">
        <v>111</v>
      </c>
      <c r="E2744" s="28" t="s">
        <v>40</v>
      </c>
      <c r="F2744" s="28" t="s">
        <v>3089</v>
      </c>
      <c r="G2744" s="28" t="s">
        <v>3089</v>
      </c>
      <c r="H2744" s="28" t="s">
        <v>207</v>
      </c>
      <c r="I2744" s="494" t="s">
        <v>1993</v>
      </c>
      <c r="J2744" s="401" t="s">
        <v>1994</v>
      </c>
      <c r="K2744" s="582">
        <v>46239.0</v>
      </c>
      <c r="L2744" s="28" t="s">
        <v>76</v>
      </c>
      <c r="M2744" s="226"/>
      <c r="N2744" s="33" t="s">
        <v>273</v>
      </c>
      <c r="O2744" s="36" t="s">
        <v>592</v>
      </c>
      <c r="P2744" s="43"/>
      <c r="Q2744" s="468"/>
      <c r="R2744" s="468"/>
      <c r="S2744" s="468"/>
      <c r="T2744" s="468"/>
      <c r="U2744" s="468"/>
      <c r="V2744" s="468"/>
      <c r="W2744" s="468"/>
      <c r="X2744" s="468"/>
      <c r="Y2744" s="468"/>
      <c r="Z2744" s="468"/>
      <c r="AA2744" s="468"/>
      <c r="AB2744" s="468"/>
      <c r="AC2744" s="468"/>
      <c r="AD2744" s="468"/>
      <c r="AE2744" s="468"/>
      <c r="AF2744" s="468"/>
      <c r="AG2744" s="468"/>
      <c r="AH2744" s="468"/>
      <c r="AI2744" s="468"/>
    </row>
    <row r="2745">
      <c r="A2745" s="59">
        <v>2587.0</v>
      </c>
      <c r="B2745" s="440">
        <v>46223.0</v>
      </c>
      <c r="C2745" s="26">
        <v>250.0</v>
      </c>
      <c r="D2745" s="507" t="s">
        <v>111</v>
      </c>
      <c r="E2745" s="28" t="s">
        <v>40</v>
      </c>
      <c r="F2745" s="28" t="s">
        <v>3089</v>
      </c>
      <c r="G2745" s="28" t="s">
        <v>3089</v>
      </c>
      <c r="H2745" s="28" t="s">
        <v>87</v>
      </c>
      <c r="I2745" s="494" t="s">
        <v>1995</v>
      </c>
      <c r="J2745" s="401" t="s">
        <v>1996</v>
      </c>
      <c r="K2745" s="582">
        <v>46239.0</v>
      </c>
      <c r="L2745" s="28" t="s">
        <v>50</v>
      </c>
      <c r="M2745" s="226"/>
      <c r="N2745" s="33" t="s">
        <v>273</v>
      </c>
      <c r="O2745" s="36" t="s">
        <v>592</v>
      </c>
      <c r="P2745" s="43"/>
      <c r="Q2745" s="468"/>
      <c r="R2745" s="468"/>
      <c r="S2745" s="468"/>
      <c r="T2745" s="468"/>
      <c r="U2745" s="468"/>
      <c r="V2745" s="468"/>
      <c r="W2745" s="468"/>
      <c r="X2745" s="468"/>
      <c r="Y2745" s="468"/>
      <c r="Z2745" s="468"/>
      <c r="AA2745" s="468"/>
      <c r="AB2745" s="468"/>
      <c r="AC2745" s="468"/>
      <c r="AD2745" s="468"/>
      <c r="AE2745" s="468"/>
      <c r="AF2745" s="468"/>
      <c r="AG2745" s="468"/>
      <c r="AH2745" s="468"/>
      <c r="AI2745" s="468"/>
    </row>
    <row r="2746">
      <c r="A2746" s="23">
        <v>2588.0</v>
      </c>
      <c r="B2746" s="440">
        <v>46223.0</v>
      </c>
      <c r="C2746" s="26">
        <v>250.0</v>
      </c>
      <c r="D2746" s="507" t="s">
        <v>111</v>
      </c>
      <c r="E2746" s="28" t="s">
        <v>40</v>
      </c>
      <c r="F2746" s="28" t="s">
        <v>3089</v>
      </c>
      <c r="G2746" s="28" t="s">
        <v>3089</v>
      </c>
      <c r="H2746" s="28" t="s">
        <v>139</v>
      </c>
      <c r="I2746" s="485" t="s">
        <v>3479</v>
      </c>
      <c r="J2746" s="401" t="s">
        <v>3480</v>
      </c>
      <c r="K2746" s="582">
        <v>46239.0</v>
      </c>
      <c r="L2746" s="28" t="s">
        <v>76</v>
      </c>
      <c r="M2746" s="226"/>
      <c r="N2746" s="33" t="s">
        <v>273</v>
      </c>
      <c r="O2746" s="36" t="s">
        <v>592</v>
      </c>
      <c r="P2746" s="43"/>
      <c r="Q2746" s="468"/>
      <c r="R2746" s="468"/>
      <c r="S2746" s="468"/>
      <c r="T2746" s="468"/>
      <c r="U2746" s="468"/>
      <c r="V2746" s="468"/>
      <c r="W2746" s="468"/>
      <c r="X2746" s="468"/>
      <c r="Y2746" s="468"/>
      <c r="Z2746" s="468"/>
      <c r="AA2746" s="468"/>
      <c r="AB2746" s="468"/>
      <c r="AC2746" s="468"/>
      <c r="AD2746" s="468"/>
      <c r="AE2746" s="468"/>
      <c r="AF2746" s="468"/>
      <c r="AG2746" s="468"/>
      <c r="AH2746" s="468"/>
      <c r="AI2746" s="468"/>
    </row>
    <row r="2747">
      <c r="A2747" s="23">
        <v>2589.0</v>
      </c>
      <c r="B2747" s="440">
        <v>46223.0</v>
      </c>
      <c r="C2747" s="26">
        <v>250.0</v>
      </c>
      <c r="D2747" s="507" t="s">
        <v>111</v>
      </c>
      <c r="E2747" s="28" t="s">
        <v>40</v>
      </c>
      <c r="F2747" s="28" t="s">
        <v>3089</v>
      </c>
      <c r="G2747" s="28" t="s">
        <v>3089</v>
      </c>
      <c r="H2747" s="28" t="s">
        <v>81</v>
      </c>
      <c r="I2747" s="485" t="s">
        <v>3481</v>
      </c>
      <c r="J2747" s="405" t="s">
        <v>3482</v>
      </c>
      <c r="K2747" s="582">
        <v>46239.0</v>
      </c>
      <c r="L2747" s="28" t="s">
        <v>76</v>
      </c>
      <c r="M2747" s="226"/>
      <c r="N2747" s="33" t="s">
        <v>273</v>
      </c>
      <c r="O2747" s="36" t="s">
        <v>592</v>
      </c>
      <c r="P2747" s="43"/>
      <c r="Q2747" s="468"/>
      <c r="R2747" s="468"/>
      <c r="S2747" s="468"/>
      <c r="T2747" s="468"/>
      <c r="U2747" s="468"/>
      <c r="V2747" s="468"/>
      <c r="W2747" s="468"/>
      <c r="X2747" s="468"/>
      <c r="Y2747" s="468"/>
      <c r="Z2747" s="468"/>
      <c r="AA2747" s="468"/>
      <c r="AB2747" s="468"/>
      <c r="AC2747" s="468"/>
      <c r="AD2747" s="468"/>
      <c r="AE2747" s="468"/>
      <c r="AF2747" s="468"/>
      <c r="AG2747" s="468"/>
      <c r="AH2747" s="468"/>
      <c r="AI2747" s="468"/>
    </row>
    <row r="2748">
      <c r="A2748" s="59">
        <v>2590.0</v>
      </c>
      <c r="B2748" s="440">
        <v>46223.0</v>
      </c>
      <c r="C2748" s="26">
        <v>250.0</v>
      </c>
      <c r="D2748" s="507" t="s">
        <v>111</v>
      </c>
      <c r="E2748" s="28" t="s">
        <v>40</v>
      </c>
      <c r="F2748" s="28" t="s">
        <v>3089</v>
      </c>
      <c r="G2748" s="28" t="s">
        <v>3089</v>
      </c>
      <c r="H2748" s="28" t="s">
        <v>87</v>
      </c>
      <c r="I2748" s="485" t="s">
        <v>3483</v>
      </c>
      <c r="J2748" s="405" t="s">
        <v>3484</v>
      </c>
      <c r="K2748" s="582">
        <v>46239.0</v>
      </c>
      <c r="L2748" s="28" t="s">
        <v>76</v>
      </c>
      <c r="M2748" s="226"/>
      <c r="N2748" s="33" t="s">
        <v>273</v>
      </c>
      <c r="O2748" s="36" t="s">
        <v>592</v>
      </c>
      <c r="P2748" s="43"/>
      <c r="Q2748" s="468"/>
      <c r="R2748" s="468"/>
      <c r="S2748" s="468"/>
      <c r="T2748" s="468"/>
      <c r="U2748" s="468"/>
      <c r="V2748" s="468"/>
      <c r="W2748" s="468"/>
      <c r="X2748" s="468"/>
      <c r="Y2748" s="468"/>
      <c r="Z2748" s="468"/>
      <c r="AA2748" s="468"/>
      <c r="AB2748" s="468"/>
      <c r="AC2748" s="468"/>
      <c r="AD2748" s="468"/>
      <c r="AE2748" s="468"/>
      <c r="AF2748" s="468"/>
      <c r="AG2748" s="468"/>
      <c r="AH2748" s="468"/>
      <c r="AI2748" s="468"/>
    </row>
    <row r="2749">
      <c r="A2749" s="23">
        <v>2591.0</v>
      </c>
      <c r="B2749" s="440">
        <v>46223.0</v>
      </c>
      <c r="C2749" s="26">
        <v>250.0</v>
      </c>
      <c r="D2749" s="507" t="s">
        <v>111</v>
      </c>
      <c r="E2749" s="28" t="s">
        <v>40</v>
      </c>
      <c r="F2749" s="28" t="s">
        <v>3089</v>
      </c>
      <c r="G2749" s="28" t="s">
        <v>3089</v>
      </c>
      <c r="H2749" s="28" t="s">
        <v>87</v>
      </c>
      <c r="I2749" s="494" t="s">
        <v>2017</v>
      </c>
      <c r="J2749" s="401" t="s">
        <v>2018</v>
      </c>
      <c r="K2749" s="582">
        <v>46239.0</v>
      </c>
      <c r="L2749" s="28" t="s">
        <v>76</v>
      </c>
      <c r="M2749" s="226"/>
      <c r="N2749" s="33" t="s">
        <v>273</v>
      </c>
      <c r="O2749" s="36" t="s">
        <v>592</v>
      </c>
      <c r="P2749" s="43"/>
      <c r="Q2749" s="468"/>
      <c r="R2749" s="468"/>
      <c r="S2749" s="468"/>
      <c r="T2749" s="468"/>
      <c r="U2749" s="468"/>
      <c r="V2749" s="468"/>
      <c r="W2749" s="468"/>
      <c r="X2749" s="468"/>
      <c r="Y2749" s="468"/>
      <c r="Z2749" s="468"/>
      <c r="AA2749" s="468"/>
      <c r="AB2749" s="468"/>
      <c r="AC2749" s="468"/>
      <c r="AD2749" s="468"/>
      <c r="AE2749" s="468"/>
      <c r="AF2749" s="468"/>
      <c r="AG2749" s="468"/>
      <c r="AH2749" s="468"/>
      <c r="AI2749" s="468"/>
    </row>
    <row r="2750">
      <c r="A2750" s="23">
        <v>2592.0</v>
      </c>
      <c r="B2750" s="440">
        <v>46223.0</v>
      </c>
      <c r="C2750" s="26">
        <v>250.0</v>
      </c>
      <c r="D2750" s="507" t="s">
        <v>111</v>
      </c>
      <c r="E2750" s="28" t="s">
        <v>40</v>
      </c>
      <c r="F2750" s="28" t="s">
        <v>3089</v>
      </c>
      <c r="G2750" s="28" t="s">
        <v>3089</v>
      </c>
      <c r="H2750" s="28" t="s">
        <v>87</v>
      </c>
      <c r="I2750" s="494" t="s">
        <v>2010</v>
      </c>
      <c r="J2750" s="401" t="s">
        <v>2011</v>
      </c>
      <c r="K2750" s="582">
        <v>46239.0</v>
      </c>
      <c r="L2750" s="28" t="s">
        <v>76</v>
      </c>
      <c r="M2750" s="226"/>
      <c r="N2750" s="33" t="s">
        <v>273</v>
      </c>
      <c r="O2750" s="36" t="s">
        <v>592</v>
      </c>
      <c r="P2750" s="43"/>
      <c r="Q2750" s="468"/>
      <c r="R2750" s="468"/>
      <c r="S2750" s="468"/>
      <c r="T2750" s="468"/>
      <c r="U2750" s="468"/>
      <c r="V2750" s="468"/>
      <c r="W2750" s="468"/>
      <c r="X2750" s="468"/>
      <c r="Y2750" s="468"/>
      <c r="Z2750" s="468"/>
      <c r="AA2750" s="468"/>
      <c r="AB2750" s="468"/>
      <c r="AC2750" s="468"/>
      <c r="AD2750" s="468"/>
      <c r="AE2750" s="468"/>
      <c r="AF2750" s="468"/>
      <c r="AG2750" s="468"/>
      <c r="AH2750" s="468"/>
      <c r="AI2750" s="468"/>
    </row>
    <row r="2751">
      <c r="A2751" s="59">
        <v>2593.0</v>
      </c>
      <c r="B2751" s="440">
        <v>46223.0</v>
      </c>
      <c r="C2751" s="26">
        <v>250.0</v>
      </c>
      <c r="D2751" s="507" t="s">
        <v>111</v>
      </c>
      <c r="E2751" s="28" t="s">
        <v>40</v>
      </c>
      <c r="F2751" s="28" t="s">
        <v>3089</v>
      </c>
      <c r="G2751" s="28" t="s">
        <v>3089</v>
      </c>
      <c r="H2751" s="28" t="s">
        <v>75</v>
      </c>
      <c r="I2751" s="494" t="s">
        <v>2021</v>
      </c>
      <c r="J2751" s="401" t="s">
        <v>1893</v>
      </c>
      <c r="K2751" s="582">
        <v>46239.0</v>
      </c>
      <c r="L2751" s="28" t="s">
        <v>76</v>
      </c>
      <c r="M2751" s="226"/>
      <c r="N2751" s="33" t="s">
        <v>273</v>
      </c>
      <c r="O2751" s="36" t="s">
        <v>592</v>
      </c>
      <c r="P2751" s="43"/>
      <c r="Q2751" s="468"/>
      <c r="R2751" s="468"/>
      <c r="S2751" s="468"/>
      <c r="T2751" s="468"/>
      <c r="U2751" s="468"/>
      <c r="V2751" s="468"/>
      <c r="W2751" s="468"/>
      <c r="X2751" s="468"/>
      <c r="Y2751" s="468"/>
      <c r="Z2751" s="468"/>
      <c r="AA2751" s="468"/>
      <c r="AB2751" s="468"/>
      <c r="AC2751" s="468"/>
      <c r="AD2751" s="468"/>
      <c r="AE2751" s="468"/>
      <c r="AF2751" s="468"/>
      <c r="AG2751" s="468"/>
      <c r="AH2751" s="468"/>
      <c r="AI2751" s="468"/>
    </row>
    <row r="2752">
      <c r="A2752" s="23">
        <v>2594.0</v>
      </c>
      <c r="B2752" s="440">
        <v>46223.0</v>
      </c>
      <c r="C2752" s="26">
        <v>250.0</v>
      </c>
      <c r="D2752" s="507"/>
      <c r="E2752" s="28" t="s">
        <v>40</v>
      </c>
      <c r="F2752" s="28" t="s">
        <v>3089</v>
      </c>
      <c r="G2752" s="28" t="s">
        <v>3089</v>
      </c>
      <c r="H2752" s="28" t="s">
        <v>87</v>
      </c>
      <c r="I2752" s="494" t="s">
        <v>4354</v>
      </c>
      <c r="J2752" s="550" t="s">
        <v>1497</v>
      </c>
      <c r="K2752" s="582">
        <v>46239.0</v>
      </c>
      <c r="L2752" s="28" t="s">
        <v>50</v>
      </c>
      <c r="M2752" s="226"/>
      <c r="N2752" s="33" t="s">
        <v>273</v>
      </c>
      <c r="O2752" s="36" t="s">
        <v>592</v>
      </c>
      <c r="P2752" s="606"/>
      <c r="Q2752" s="468"/>
      <c r="R2752" s="468"/>
      <c r="S2752" s="468"/>
      <c r="T2752" s="468"/>
      <c r="U2752" s="468"/>
      <c r="V2752" s="468"/>
      <c r="W2752" s="468"/>
      <c r="X2752" s="468"/>
      <c r="Y2752" s="468"/>
      <c r="Z2752" s="468"/>
      <c r="AA2752" s="468"/>
      <c r="AB2752" s="468"/>
      <c r="AC2752" s="468"/>
      <c r="AD2752" s="468"/>
      <c r="AE2752" s="468"/>
      <c r="AF2752" s="468"/>
      <c r="AG2752" s="468"/>
      <c r="AH2752" s="468"/>
      <c r="AI2752" s="468"/>
    </row>
    <row r="2753">
      <c r="A2753" s="23">
        <v>3085.0</v>
      </c>
      <c r="B2753" s="440">
        <v>46226.0</v>
      </c>
      <c r="C2753" s="26">
        <v>251.0</v>
      </c>
      <c r="D2753" s="507" t="s">
        <v>111</v>
      </c>
      <c r="E2753" s="28" t="s">
        <v>94</v>
      </c>
      <c r="F2753" s="600" t="s">
        <v>369</v>
      </c>
      <c r="G2753" s="28" t="s">
        <v>369</v>
      </c>
      <c r="H2753" s="28" t="s">
        <v>139</v>
      </c>
      <c r="I2753" s="607" t="s">
        <v>4355</v>
      </c>
      <c r="J2753" s="493" t="s">
        <v>2291</v>
      </c>
      <c r="K2753" s="441">
        <v>46248.0</v>
      </c>
      <c r="L2753" s="28" t="s">
        <v>73</v>
      </c>
      <c r="M2753" s="226"/>
      <c r="N2753" s="33" t="s">
        <v>277</v>
      </c>
      <c r="O2753" s="506" t="s">
        <v>4356</v>
      </c>
      <c r="P2753" s="608"/>
      <c r="Q2753" s="468"/>
      <c r="R2753" s="468"/>
      <c r="S2753" s="468"/>
      <c r="T2753" s="468"/>
      <c r="U2753" s="468"/>
      <c r="V2753" s="468"/>
      <c r="W2753" s="468"/>
      <c r="X2753" s="468"/>
      <c r="Y2753" s="468"/>
      <c r="Z2753" s="468"/>
      <c r="AA2753" s="468"/>
      <c r="AB2753" s="468"/>
      <c r="AC2753" s="468"/>
      <c r="AD2753" s="468"/>
      <c r="AE2753" s="468"/>
      <c r="AF2753" s="468"/>
      <c r="AG2753" s="468"/>
      <c r="AH2753" s="468"/>
      <c r="AI2753" s="468"/>
    </row>
    <row r="2754">
      <c r="A2754" s="23">
        <v>3086.0</v>
      </c>
      <c r="B2754" s="440">
        <v>46226.0</v>
      </c>
      <c r="C2754" s="26">
        <v>251.0</v>
      </c>
      <c r="D2754" s="507" t="s">
        <v>111</v>
      </c>
      <c r="E2754" s="28" t="s">
        <v>94</v>
      </c>
      <c r="F2754" s="600" t="s">
        <v>369</v>
      </c>
      <c r="G2754" s="28" t="s">
        <v>369</v>
      </c>
      <c r="H2754" s="28"/>
      <c r="I2754" s="593" t="s">
        <v>4357</v>
      </c>
      <c r="J2754" s="493" t="s">
        <v>1180</v>
      </c>
      <c r="K2754" s="441">
        <v>46248.0</v>
      </c>
      <c r="L2754" s="28" t="s">
        <v>73</v>
      </c>
      <c r="M2754" s="226"/>
      <c r="N2754" s="33" t="s">
        <v>277</v>
      </c>
      <c r="O2754" s="506" t="s">
        <v>4356</v>
      </c>
      <c r="P2754" s="608"/>
      <c r="Q2754" s="468"/>
      <c r="R2754" s="468"/>
      <c r="S2754" s="468"/>
      <c r="T2754" s="468"/>
      <c r="U2754" s="468"/>
      <c r="V2754" s="468"/>
      <c r="W2754" s="468"/>
      <c r="X2754" s="468"/>
      <c r="Y2754" s="468"/>
      <c r="Z2754" s="468"/>
      <c r="AA2754" s="468"/>
      <c r="AB2754" s="468"/>
      <c r="AC2754" s="468"/>
      <c r="AD2754" s="468"/>
      <c r="AE2754" s="468"/>
      <c r="AF2754" s="468"/>
      <c r="AG2754" s="468"/>
      <c r="AH2754" s="468"/>
      <c r="AI2754" s="468"/>
    </row>
    <row r="2755">
      <c r="A2755" s="23">
        <v>3087.0</v>
      </c>
      <c r="B2755" s="440">
        <v>46226.0</v>
      </c>
      <c r="C2755" s="26">
        <v>251.0</v>
      </c>
      <c r="D2755" s="507" t="s">
        <v>111</v>
      </c>
      <c r="E2755" s="28" t="s">
        <v>94</v>
      </c>
      <c r="F2755" s="600" t="s">
        <v>369</v>
      </c>
      <c r="G2755" s="28" t="s">
        <v>369</v>
      </c>
      <c r="H2755" s="28" t="s">
        <v>139</v>
      </c>
      <c r="I2755" s="503" t="s">
        <v>4358</v>
      </c>
      <c r="J2755" s="492" t="s">
        <v>4359</v>
      </c>
      <c r="K2755" s="441">
        <v>46248.0</v>
      </c>
      <c r="L2755" s="28" t="s">
        <v>73</v>
      </c>
      <c r="M2755" s="226"/>
      <c r="N2755" s="33" t="s">
        <v>277</v>
      </c>
      <c r="O2755" s="506" t="s">
        <v>4356</v>
      </c>
      <c r="P2755" s="608"/>
      <c r="Q2755" s="468"/>
      <c r="R2755" s="468"/>
      <c r="S2755" s="468"/>
      <c r="T2755" s="468"/>
      <c r="U2755" s="468"/>
      <c r="V2755" s="468"/>
      <c r="W2755" s="468"/>
      <c r="X2755" s="468"/>
      <c r="Y2755" s="468"/>
      <c r="Z2755" s="468"/>
      <c r="AA2755" s="468"/>
      <c r="AB2755" s="468"/>
      <c r="AC2755" s="468"/>
      <c r="AD2755" s="468"/>
      <c r="AE2755" s="468"/>
      <c r="AF2755" s="468"/>
      <c r="AG2755" s="468"/>
      <c r="AH2755" s="468"/>
      <c r="AI2755" s="468"/>
    </row>
    <row r="2756">
      <c r="A2756" s="23">
        <v>3088.0</v>
      </c>
      <c r="B2756" s="440">
        <v>46226.0</v>
      </c>
      <c r="C2756" s="26">
        <v>251.0</v>
      </c>
      <c r="D2756" s="507" t="s">
        <v>111</v>
      </c>
      <c r="E2756" s="28" t="s">
        <v>94</v>
      </c>
      <c r="F2756" s="600" t="s">
        <v>369</v>
      </c>
      <c r="G2756" s="28" t="s">
        <v>369</v>
      </c>
      <c r="H2756" s="28" t="s">
        <v>75</v>
      </c>
      <c r="I2756" s="500" t="s">
        <v>4360</v>
      </c>
      <c r="J2756" s="492" t="s">
        <v>2561</v>
      </c>
      <c r="K2756" s="441">
        <v>46248.0</v>
      </c>
      <c r="L2756" s="28" t="s">
        <v>73</v>
      </c>
      <c r="M2756" s="226"/>
      <c r="N2756" s="33" t="s">
        <v>277</v>
      </c>
      <c r="O2756" s="506" t="s">
        <v>4356</v>
      </c>
      <c r="P2756" s="608"/>
      <c r="Q2756" s="468"/>
      <c r="R2756" s="468"/>
      <c r="S2756" s="468"/>
      <c r="T2756" s="468"/>
      <c r="U2756" s="468"/>
      <c r="V2756" s="468"/>
      <c r="W2756" s="468"/>
      <c r="X2756" s="468"/>
      <c r="Y2756" s="468"/>
      <c r="Z2756" s="468"/>
      <c r="AA2756" s="468"/>
      <c r="AB2756" s="468"/>
      <c r="AC2756" s="468"/>
      <c r="AD2756" s="468"/>
      <c r="AE2756" s="468"/>
      <c r="AF2756" s="468"/>
      <c r="AG2756" s="468"/>
      <c r="AH2756" s="468"/>
      <c r="AI2756" s="468"/>
    </row>
    <row r="2757">
      <c r="A2757" s="23">
        <v>3089.0</v>
      </c>
      <c r="B2757" s="440">
        <v>46226.0</v>
      </c>
      <c r="C2757" s="26">
        <v>251.0</v>
      </c>
      <c r="D2757" s="507" t="s">
        <v>111</v>
      </c>
      <c r="E2757" s="28" t="s">
        <v>94</v>
      </c>
      <c r="F2757" s="600" t="s">
        <v>369</v>
      </c>
      <c r="G2757" s="28" t="s">
        <v>369</v>
      </c>
      <c r="H2757" s="28" t="s">
        <v>207</v>
      </c>
      <c r="I2757" s="503" t="s">
        <v>4361</v>
      </c>
      <c r="J2757" s="493" t="s">
        <v>501</v>
      </c>
      <c r="K2757" s="441">
        <v>46248.0</v>
      </c>
      <c r="L2757" s="28" t="s">
        <v>73</v>
      </c>
      <c r="M2757" s="226"/>
      <c r="N2757" s="33" t="s">
        <v>277</v>
      </c>
      <c r="O2757" s="506" t="s">
        <v>4356</v>
      </c>
      <c r="P2757" s="608"/>
      <c r="Q2757" s="468"/>
      <c r="R2757" s="468"/>
      <c r="S2757" s="468"/>
      <c r="T2757" s="468"/>
      <c r="U2757" s="468"/>
      <c r="V2757" s="468"/>
      <c r="W2757" s="468"/>
      <c r="X2757" s="468"/>
      <c r="Y2757" s="468"/>
      <c r="Z2757" s="468"/>
      <c r="AA2757" s="468"/>
      <c r="AB2757" s="468"/>
      <c r="AC2757" s="468"/>
      <c r="AD2757" s="468"/>
      <c r="AE2757" s="468"/>
      <c r="AF2757" s="468"/>
      <c r="AG2757" s="468"/>
      <c r="AH2757" s="468"/>
      <c r="AI2757" s="468"/>
    </row>
    <row r="2758">
      <c r="A2758" s="23">
        <v>3090.0</v>
      </c>
      <c r="B2758" s="440">
        <v>46226.0</v>
      </c>
      <c r="C2758" s="26">
        <v>251.0</v>
      </c>
      <c r="D2758" s="507" t="s">
        <v>111</v>
      </c>
      <c r="E2758" s="28" t="s">
        <v>94</v>
      </c>
      <c r="F2758" s="600" t="s">
        <v>369</v>
      </c>
      <c r="G2758" s="28" t="s">
        <v>369</v>
      </c>
      <c r="H2758" s="28" t="s">
        <v>98</v>
      </c>
      <c r="I2758" s="503" t="s">
        <v>4362</v>
      </c>
      <c r="J2758" s="493" t="s">
        <v>4363</v>
      </c>
      <c r="K2758" s="441">
        <v>46248.0</v>
      </c>
      <c r="L2758" s="28" t="s">
        <v>73</v>
      </c>
      <c r="M2758" s="226"/>
      <c r="N2758" s="33" t="s">
        <v>277</v>
      </c>
      <c r="O2758" s="506" t="s">
        <v>4356</v>
      </c>
      <c r="P2758" s="608"/>
      <c r="Q2758" s="468"/>
      <c r="R2758" s="468"/>
      <c r="S2758" s="468"/>
      <c r="T2758" s="468"/>
      <c r="U2758" s="468"/>
      <c r="V2758" s="468"/>
      <c r="W2758" s="468"/>
      <c r="X2758" s="468"/>
      <c r="Y2758" s="468"/>
      <c r="Z2758" s="468"/>
      <c r="AA2758" s="468"/>
      <c r="AB2758" s="468"/>
      <c r="AC2758" s="468"/>
      <c r="AD2758" s="468"/>
      <c r="AE2758" s="468"/>
      <c r="AF2758" s="468"/>
      <c r="AG2758" s="468"/>
      <c r="AH2758" s="468"/>
      <c r="AI2758" s="468"/>
    </row>
    <row r="2759">
      <c r="A2759" s="23">
        <v>3091.0</v>
      </c>
      <c r="B2759" s="440">
        <v>46226.0</v>
      </c>
      <c r="C2759" s="26">
        <v>251.0</v>
      </c>
      <c r="D2759" s="507" t="s">
        <v>111</v>
      </c>
      <c r="E2759" s="28" t="s">
        <v>94</v>
      </c>
      <c r="F2759" s="600" t="s">
        <v>369</v>
      </c>
      <c r="G2759" s="28" t="s">
        <v>369</v>
      </c>
      <c r="H2759" s="28" t="s">
        <v>87</v>
      </c>
      <c r="I2759" s="500" t="s">
        <v>4364</v>
      </c>
      <c r="J2759" s="493" t="s">
        <v>4365</v>
      </c>
      <c r="K2759" s="441">
        <v>46248.0</v>
      </c>
      <c r="L2759" s="28" t="s">
        <v>73</v>
      </c>
      <c r="M2759" s="226"/>
      <c r="N2759" s="33" t="s">
        <v>277</v>
      </c>
      <c r="O2759" s="506" t="s">
        <v>4356</v>
      </c>
      <c r="P2759" s="608"/>
      <c r="Q2759" s="468"/>
      <c r="R2759" s="468"/>
      <c r="S2759" s="468"/>
      <c r="T2759" s="468"/>
      <c r="U2759" s="468"/>
      <c r="V2759" s="468"/>
      <c r="W2759" s="468"/>
      <c r="X2759" s="468"/>
      <c r="Y2759" s="468"/>
      <c r="Z2759" s="468"/>
      <c r="AA2759" s="468"/>
      <c r="AB2759" s="468"/>
      <c r="AC2759" s="468"/>
      <c r="AD2759" s="468"/>
      <c r="AE2759" s="468"/>
      <c r="AF2759" s="468"/>
      <c r="AG2759" s="468"/>
      <c r="AH2759" s="468"/>
      <c r="AI2759" s="468"/>
    </row>
    <row r="2760">
      <c r="A2760" s="23">
        <v>3092.0</v>
      </c>
      <c r="B2760" s="440">
        <v>46226.0</v>
      </c>
      <c r="C2760" s="26">
        <v>251.0</v>
      </c>
      <c r="D2760" s="507" t="s">
        <v>111</v>
      </c>
      <c r="E2760" s="28" t="s">
        <v>94</v>
      </c>
      <c r="F2760" s="600" t="s">
        <v>369</v>
      </c>
      <c r="G2760" s="28" t="s">
        <v>369</v>
      </c>
      <c r="H2760" s="28" t="s">
        <v>207</v>
      </c>
      <c r="I2760" s="609" t="s">
        <v>4366</v>
      </c>
      <c r="J2760" s="492" t="s">
        <v>4267</v>
      </c>
      <c r="K2760" s="441">
        <v>46248.0</v>
      </c>
      <c r="L2760" s="28" t="s">
        <v>73</v>
      </c>
      <c r="M2760" s="226"/>
      <c r="N2760" s="33" t="s">
        <v>277</v>
      </c>
      <c r="O2760" s="506" t="s">
        <v>4356</v>
      </c>
      <c r="P2760" s="608"/>
      <c r="Q2760" s="468"/>
      <c r="R2760" s="468"/>
      <c r="S2760" s="468"/>
      <c r="T2760" s="468"/>
      <c r="U2760" s="468"/>
      <c r="V2760" s="468"/>
      <c r="W2760" s="468"/>
      <c r="X2760" s="468"/>
      <c r="Y2760" s="468"/>
      <c r="Z2760" s="468"/>
      <c r="AA2760" s="468"/>
      <c r="AB2760" s="468"/>
      <c r="AC2760" s="468"/>
      <c r="AD2760" s="468"/>
      <c r="AE2760" s="468"/>
      <c r="AF2760" s="468"/>
      <c r="AG2760" s="468"/>
      <c r="AH2760" s="468"/>
      <c r="AI2760" s="468"/>
    </row>
    <row r="2761">
      <c r="A2761" s="23">
        <v>3093.0</v>
      </c>
      <c r="B2761" s="440">
        <v>46226.0</v>
      </c>
      <c r="C2761" s="26">
        <v>251.0</v>
      </c>
      <c r="D2761" s="507" t="s">
        <v>111</v>
      </c>
      <c r="E2761" s="28" t="s">
        <v>94</v>
      </c>
      <c r="F2761" s="600" t="s">
        <v>369</v>
      </c>
      <c r="G2761" s="28" t="s">
        <v>369</v>
      </c>
      <c r="H2761" s="28" t="s">
        <v>87</v>
      </c>
      <c r="I2761" s="503" t="s">
        <v>4367</v>
      </c>
      <c r="J2761" s="492" t="s">
        <v>2503</v>
      </c>
      <c r="K2761" s="441">
        <v>46248.0</v>
      </c>
      <c r="L2761" s="28" t="s">
        <v>73</v>
      </c>
      <c r="M2761" s="226"/>
      <c r="N2761" s="33" t="s">
        <v>277</v>
      </c>
      <c r="O2761" s="506" t="s">
        <v>4356</v>
      </c>
      <c r="P2761" s="608"/>
      <c r="Q2761" s="468"/>
      <c r="R2761" s="468"/>
      <c r="S2761" s="468"/>
      <c r="T2761" s="468"/>
      <c r="U2761" s="468"/>
      <c r="V2761" s="468"/>
      <c r="W2761" s="468"/>
      <c r="X2761" s="468"/>
      <c r="Y2761" s="468"/>
      <c r="Z2761" s="468"/>
      <c r="AA2761" s="468"/>
      <c r="AB2761" s="468"/>
      <c r="AC2761" s="468"/>
      <c r="AD2761" s="468"/>
      <c r="AE2761" s="468"/>
      <c r="AF2761" s="468"/>
      <c r="AG2761" s="468"/>
      <c r="AH2761" s="468"/>
      <c r="AI2761" s="468"/>
    </row>
    <row r="2762">
      <c r="A2762" s="23">
        <v>3094.0</v>
      </c>
      <c r="B2762" s="440">
        <v>46232.0</v>
      </c>
      <c r="C2762" s="26">
        <v>252.0</v>
      </c>
      <c r="D2762" s="507" t="s">
        <v>136</v>
      </c>
      <c r="E2762" s="28" t="s">
        <v>94</v>
      </c>
      <c r="F2762" s="600" t="s">
        <v>369</v>
      </c>
      <c r="G2762" s="28" t="s">
        <v>369</v>
      </c>
      <c r="H2762" s="28" t="s">
        <v>43</v>
      </c>
      <c r="I2762" s="500" t="s">
        <v>4368</v>
      </c>
      <c r="J2762" s="493" t="s">
        <v>4369</v>
      </c>
      <c r="K2762" s="441">
        <v>46245.0</v>
      </c>
      <c r="L2762" s="28" t="s">
        <v>73</v>
      </c>
      <c r="M2762" s="226"/>
      <c r="N2762" s="33" t="s">
        <v>277</v>
      </c>
      <c r="O2762" s="506" t="s">
        <v>487</v>
      </c>
      <c r="P2762" s="608"/>
      <c r="Q2762" s="468"/>
      <c r="R2762" s="468"/>
      <c r="S2762" s="468"/>
      <c r="T2762" s="468"/>
      <c r="U2762" s="468"/>
      <c r="V2762" s="468"/>
      <c r="W2762" s="468"/>
      <c r="X2762" s="468"/>
      <c r="Y2762" s="468"/>
      <c r="Z2762" s="468"/>
      <c r="AA2762" s="468"/>
      <c r="AB2762" s="468"/>
      <c r="AC2762" s="468"/>
      <c r="AD2762" s="468"/>
      <c r="AE2762" s="468"/>
      <c r="AF2762" s="468"/>
      <c r="AG2762" s="468"/>
      <c r="AH2762" s="468"/>
      <c r="AI2762" s="468"/>
    </row>
    <row r="2763">
      <c r="A2763" s="23">
        <v>3095.0</v>
      </c>
      <c r="B2763" s="440">
        <v>46232.0</v>
      </c>
      <c r="C2763" s="26">
        <v>252.0</v>
      </c>
      <c r="D2763" s="507" t="s">
        <v>136</v>
      </c>
      <c r="E2763" s="28" t="s">
        <v>94</v>
      </c>
      <c r="F2763" s="600" t="s">
        <v>369</v>
      </c>
      <c r="G2763" s="28" t="s">
        <v>369</v>
      </c>
      <c r="H2763" s="28" t="s">
        <v>87</v>
      </c>
      <c r="I2763" s="500" t="s">
        <v>4370</v>
      </c>
      <c r="J2763" s="492" t="s">
        <v>760</v>
      </c>
      <c r="K2763" s="441">
        <v>46245.0</v>
      </c>
      <c r="L2763" s="28" t="s">
        <v>73</v>
      </c>
      <c r="M2763" s="226"/>
      <c r="N2763" s="33" t="s">
        <v>277</v>
      </c>
      <c r="O2763" s="506" t="s">
        <v>487</v>
      </c>
      <c r="P2763" s="608"/>
      <c r="Q2763" s="468"/>
      <c r="R2763" s="468"/>
      <c r="S2763" s="468"/>
      <c r="T2763" s="468"/>
      <c r="U2763" s="468"/>
      <c r="V2763" s="468"/>
      <c r="W2763" s="468"/>
      <c r="X2763" s="468"/>
      <c r="Y2763" s="468"/>
      <c r="Z2763" s="468"/>
      <c r="AA2763" s="468"/>
      <c r="AB2763" s="468"/>
      <c r="AC2763" s="468"/>
      <c r="AD2763" s="468"/>
      <c r="AE2763" s="468"/>
      <c r="AF2763" s="468"/>
      <c r="AG2763" s="468"/>
      <c r="AH2763" s="468"/>
      <c r="AI2763" s="468"/>
    </row>
    <row r="2764">
      <c r="A2764" s="23">
        <v>3096.0</v>
      </c>
      <c r="B2764" s="440">
        <v>46232.0</v>
      </c>
      <c r="C2764" s="26">
        <v>252.0</v>
      </c>
      <c r="D2764" s="507" t="s">
        <v>136</v>
      </c>
      <c r="E2764" s="28" t="s">
        <v>94</v>
      </c>
      <c r="F2764" s="600" t="s">
        <v>369</v>
      </c>
      <c r="G2764" s="28" t="s">
        <v>369</v>
      </c>
      <c r="H2764" s="28" t="s">
        <v>87</v>
      </c>
      <c r="I2764" s="487" t="s">
        <v>4371</v>
      </c>
      <c r="J2764" s="610" t="s">
        <v>4372</v>
      </c>
      <c r="K2764" s="441">
        <v>46245.0</v>
      </c>
      <c r="L2764" s="28" t="s">
        <v>73</v>
      </c>
      <c r="M2764" s="226"/>
      <c r="N2764" s="33" t="s">
        <v>277</v>
      </c>
      <c r="O2764" s="506" t="s">
        <v>487</v>
      </c>
      <c r="P2764" s="608"/>
      <c r="Q2764" s="468"/>
      <c r="R2764" s="468"/>
      <c r="S2764" s="468"/>
      <c r="T2764" s="468"/>
      <c r="U2764" s="468"/>
      <c r="V2764" s="468"/>
      <c r="W2764" s="468"/>
      <c r="X2764" s="468"/>
      <c r="Y2764" s="468"/>
      <c r="Z2764" s="468"/>
      <c r="AA2764" s="468"/>
      <c r="AB2764" s="468"/>
      <c r="AC2764" s="468"/>
      <c r="AD2764" s="468"/>
      <c r="AE2764" s="468"/>
      <c r="AF2764" s="468"/>
      <c r="AG2764" s="468"/>
      <c r="AH2764" s="468"/>
      <c r="AI2764" s="468"/>
    </row>
    <row r="2765">
      <c r="A2765" s="23">
        <v>3097.0</v>
      </c>
      <c r="B2765" s="440">
        <v>46232.0</v>
      </c>
      <c r="C2765" s="26">
        <v>252.0</v>
      </c>
      <c r="D2765" s="507" t="s">
        <v>136</v>
      </c>
      <c r="E2765" s="28" t="s">
        <v>94</v>
      </c>
      <c r="F2765" s="600" t="s">
        <v>369</v>
      </c>
      <c r="G2765" s="28" t="s">
        <v>369</v>
      </c>
      <c r="H2765" s="28" t="s">
        <v>87</v>
      </c>
      <c r="I2765" s="487" t="s">
        <v>4373</v>
      </c>
      <c r="J2765" s="492" t="s">
        <v>4374</v>
      </c>
      <c r="K2765" s="441">
        <v>46245.0</v>
      </c>
      <c r="L2765" s="28" t="s">
        <v>73</v>
      </c>
      <c r="M2765" s="226"/>
      <c r="N2765" s="33" t="s">
        <v>277</v>
      </c>
      <c r="O2765" s="506" t="s">
        <v>487</v>
      </c>
      <c r="P2765" s="608"/>
      <c r="Q2765" s="468"/>
      <c r="R2765" s="468"/>
      <c r="S2765" s="468"/>
      <c r="T2765" s="468"/>
      <c r="U2765" s="468"/>
      <c r="V2765" s="468"/>
      <c r="W2765" s="468"/>
      <c r="X2765" s="468"/>
      <c r="Y2765" s="468"/>
      <c r="Z2765" s="468"/>
      <c r="AA2765" s="468"/>
      <c r="AB2765" s="468"/>
      <c r="AC2765" s="468"/>
      <c r="AD2765" s="468"/>
      <c r="AE2765" s="468"/>
      <c r="AF2765" s="468"/>
      <c r="AG2765" s="468"/>
      <c r="AH2765" s="468"/>
      <c r="AI2765" s="468"/>
    </row>
    <row r="2766">
      <c r="A2766" s="23">
        <v>3098.0</v>
      </c>
      <c r="B2766" s="440">
        <v>46232.0</v>
      </c>
      <c r="C2766" s="26">
        <v>252.0</v>
      </c>
      <c r="D2766" s="507" t="s">
        <v>136</v>
      </c>
      <c r="E2766" s="28" t="s">
        <v>94</v>
      </c>
      <c r="F2766" s="600" t="s">
        <v>369</v>
      </c>
      <c r="G2766" s="28" t="s">
        <v>369</v>
      </c>
      <c r="H2766" s="28" t="s">
        <v>43</v>
      </c>
      <c r="I2766" s="500" t="s">
        <v>4375</v>
      </c>
      <c r="J2766" s="492" t="s">
        <v>4376</v>
      </c>
      <c r="K2766" s="611">
        <v>46245.0</v>
      </c>
      <c r="L2766" s="28" t="s">
        <v>73</v>
      </c>
      <c r="M2766" s="226"/>
      <c r="N2766" s="33" t="s">
        <v>277</v>
      </c>
      <c r="O2766" s="506" t="s">
        <v>487</v>
      </c>
      <c r="P2766" s="608"/>
      <c r="Q2766" s="468"/>
      <c r="R2766" s="468"/>
      <c r="S2766" s="468"/>
      <c r="T2766" s="468"/>
      <c r="U2766" s="468"/>
      <c r="V2766" s="468"/>
      <c r="W2766" s="468"/>
      <c r="X2766" s="468"/>
      <c r="Y2766" s="468"/>
      <c r="Z2766" s="468"/>
      <c r="AA2766" s="468"/>
      <c r="AB2766" s="468"/>
      <c r="AC2766" s="468"/>
      <c r="AD2766" s="468"/>
      <c r="AE2766" s="468"/>
      <c r="AF2766" s="468"/>
      <c r="AG2766" s="468"/>
      <c r="AH2766" s="468"/>
      <c r="AI2766" s="468"/>
    </row>
    <row r="2767">
      <c r="A2767" s="23">
        <v>3099.0</v>
      </c>
      <c r="B2767" s="440">
        <v>46232.0</v>
      </c>
      <c r="C2767" s="26">
        <v>252.0</v>
      </c>
      <c r="D2767" s="507" t="s">
        <v>136</v>
      </c>
      <c r="E2767" s="28" t="s">
        <v>94</v>
      </c>
      <c r="F2767" s="600" t="s">
        <v>369</v>
      </c>
      <c r="G2767" s="28" t="s">
        <v>369</v>
      </c>
      <c r="H2767" s="28" t="s">
        <v>81</v>
      </c>
      <c r="I2767" s="487" t="s">
        <v>3203</v>
      </c>
      <c r="J2767" s="492" t="s">
        <v>822</v>
      </c>
      <c r="K2767" s="441">
        <v>46245.0</v>
      </c>
      <c r="L2767" s="28" t="s">
        <v>73</v>
      </c>
      <c r="M2767" s="226"/>
      <c r="N2767" s="33" t="s">
        <v>277</v>
      </c>
      <c r="O2767" s="506" t="s">
        <v>487</v>
      </c>
      <c r="P2767" s="608"/>
      <c r="Q2767" s="468"/>
      <c r="R2767" s="468"/>
      <c r="S2767" s="468"/>
      <c r="T2767" s="468"/>
      <c r="U2767" s="468"/>
      <c r="V2767" s="468"/>
      <c r="W2767" s="468"/>
      <c r="X2767" s="468"/>
      <c r="Y2767" s="468"/>
      <c r="Z2767" s="468"/>
      <c r="AA2767" s="468"/>
      <c r="AB2767" s="468"/>
      <c r="AC2767" s="468"/>
      <c r="AD2767" s="468"/>
      <c r="AE2767" s="468"/>
      <c r="AF2767" s="468"/>
      <c r="AG2767" s="468"/>
      <c r="AH2767" s="468"/>
      <c r="AI2767" s="468"/>
    </row>
    <row r="2768">
      <c r="A2768" s="23">
        <v>3025.0</v>
      </c>
      <c r="B2768" s="440">
        <v>46230.0</v>
      </c>
      <c r="C2768" s="26">
        <v>253.0</v>
      </c>
      <c r="D2768" s="507" t="s">
        <v>45</v>
      </c>
      <c r="E2768" s="28" t="s">
        <v>94</v>
      </c>
      <c r="F2768" s="600" t="s">
        <v>4377</v>
      </c>
      <c r="G2768" s="28" t="s">
        <v>4378</v>
      </c>
      <c r="H2768" s="28" t="s">
        <v>194</v>
      </c>
      <c r="I2768" s="505" t="s">
        <v>4379</v>
      </c>
      <c r="J2768" s="36" t="s">
        <v>4039</v>
      </c>
      <c r="K2768" s="612">
        <v>46231.0</v>
      </c>
      <c r="L2768" s="28" t="s">
        <v>50</v>
      </c>
      <c r="M2768" s="226"/>
      <c r="N2768" s="33" t="s">
        <v>104</v>
      </c>
      <c r="O2768" s="36" t="s">
        <v>4268</v>
      </c>
      <c r="P2768" s="608"/>
      <c r="Q2768" s="468"/>
      <c r="R2768" s="468"/>
      <c r="S2768" s="468"/>
      <c r="T2768" s="468"/>
      <c r="U2768" s="468"/>
      <c r="V2768" s="468"/>
      <c r="W2768" s="468"/>
      <c r="X2768" s="468"/>
      <c r="Y2768" s="468"/>
      <c r="Z2768" s="468"/>
      <c r="AA2768" s="468"/>
      <c r="AB2768" s="468"/>
      <c r="AC2768" s="468"/>
      <c r="AD2768" s="468"/>
      <c r="AE2768" s="468"/>
      <c r="AF2768" s="468"/>
      <c r="AG2768" s="468"/>
      <c r="AH2768" s="468"/>
      <c r="AI2768" s="468"/>
    </row>
    <row r="2769">
      <c r="A2769" s="23">
        <v>3026.0</v>
      </c>
      <c r="B2769" s="440">
        <v>46230.0</v>
      </c>
      <c r="C2769" s="26">
        <v>253.0</v>
      </c>
      <c r="D2769" s="507" t="s">
        <v>45</v>
      </c>
      <c r="E2769" s="28" t="s">
        <v>94</v>
      </c>
      <c r="F2769" s="600" t="s">
        <v>4377</v>
      </c>
      <c r="G2769" s="28" t="s">
        <v>4378</v>
      </c>
      <c r="H2769" s="28" t="s">
        <v>194</v>
      </c>
      <c r="I2769" s="505" t="s">
        <v>4380</v>
      </c>
      <c r="J2769" s="36" t="s">
        <v>4039</v>
      </c>
      <c r="K2769" s="613">
        <v>46231.0</v>
      </c>
      <c r="L2769" s="28" t="s">
        <v>50</v>
      </c>
      <c r="M2769" s="226"/>
      <c r="N2769" s="33" t="s">
        <v>104</v>
      </c>
      <c r="O2769" s="36" t="s">
        <v>4268</v>
      </c>
      <c r="P2769" s="608"/>
      <c r="Q2769" s="468"/>
      <c r="R2769" s="468"/>
      <c r="S2769" s="468"/>
      <c r="T2769" s="468"/>
      <c r="U2769" s="468"/>
      <c r="V2769" s="468"/>
      <c r="W2769" s="468"/>
      <c r="X2769" s="468"/>
      <c r="Y2769" s="468"/>
      <c r="Z2769" s="468"/>
      <c r="AA2769" s="468"/>
      <c r="AB2769" s="468"/>
      <c r="AC2769" s="468"/>
      <c r="AD2769" s="468"/>
      <c r="AE2769" s="468"/>
      <c r="AF2769" s="468"/>
      <c r="AG2769" s="468"/>
      <c r="AH2769" s="468"/>
      <c r="AI2769" s="468"/>
    </row>
    <row r="2770">
      <c r="A2770" s="23">
        <v>3027.0</v>
      </c>
      <c r="B2770" s="440">
        <v>46230.0</v>
      </c>
      <c r="C2770" s="26">
        <v>253.0</v>
      </c>
      <c r="D2770" s="507" t="s">
        <v>45</v>
      </c>
      <c r="E2770" s="28" t="s">
        <v>94</v>
      </c>
      <c r="F2770" s="600" t="s">
        <v>4377</v>
      </c>
      <c r="G2770" s="28" t="s">
        <v>4378</v>
      </c>
      <c r="H2770" s="28" t="s">
        <v>194</v>
      </c>
      <c r="I2770" s="505" t="s">
        <v>4381</v>
      </c>
      <c r="J2770" s="36" t="s">
        <v>4382</v>
      </c>
      <c r="K2770" s="612">
        <v>46231.0</v>
      </c>
      <c r="L2770" s="28" t="s">
        <v>50</v>
      </c>
      <c r="M2770" s="226"/>
      <c r="N2770" s="33" t="s">
        <v>104</v>
      </c>
      <c r="O2770" s="36" t="s">
        <v>4268</v>
      </c>
      <c r="P2770" s="608"/>
      <c r="Q2770" s="468"/>
      <c r="R2770" s="468"/>
      <c r="S2770" s="468"/>
      <c r="T2770" s="468"/>
      <c r="U2770" s="468"/>
      <c r="V2770" s="468"/>
      <c r="W2770" s="468"/>
      <c r="X2770" s="468"/>
      <c r="Y2770" s="468"/>
      <c r="Z2770" s="468"/>
      <c r="AA2770" s="468"/>
      <c r="AB2770" s="468"/>
      <c r="AC2770" s="468"/>
      <c r="AD2770" s="468"/>
      <c r="AE2770" s="468"/>
      <c r="AF2770" s="468"/>
      <c r="AG2770" s="468"/>
      <c r="AH2770" s="468"/>
      <c r="AI2770" s="468"/>
    </row>
    <row r="2771">
      <c r="A2771" s="23">
        <v>3028.0</v>
      </c>
      <c r="B2771" s="440">
        <v>46230.0</v>
      </c>
      <c r="C2771" s="26">
        <v>253.0</v>
      </c>
      <c r="D2771" s="507" t="s">
        <v>45</v>
      </c>
      <c r="E2771" s="28" t="s">
        <v>94</v>
      </c>
      <c r="F2771" s="600" t="s">
        <v>4377</v>
      </c>
      <c r="G2771" s="28" t="s">
        <v>4378</v>
      </c>
      <c r="H2771" s="28" t="s">
        <v>98</v>
      </c>
      <c r="I2771" s="505" t="s">
        <v>4383</v>
      </c>
      <c r="J2771" s="36" t="s">
        <v>2304</v>
      </c>
      <c r="K2771" s="441">
        <v>46244.0</v>
      </c>
      <c r="L2771" s="28" t="s">
        <v>50</v>
      </c>
      <c r="M2771" s="226"/>
      <c r="N2771" s="33" t="s">
        <v>104</v>
      </c>
      <c r="O2771" s="36" t="s">
        <v>4268</v>
      </c>
      <c r="P2771" s="608"/>
      <c r="Q2771" s="468"/>
      <c r="R2771" s="468"/>
      <c r="S2771" s="468"/>
      <c r="T2771" s="468"/>
      <c r="U2771" s="468"/>
      <c r="V2771" s="468"/>
      <c r="W2771" s="468"/>
      <c r="X2771" s="468"/>
      <c r="Y2771" s="468"/>
      <c r="Z2771" s="468"/>
      <c r="AA2771" s="468"/>
      <c r="AB2771" s="468"/>
      <c r="AC2771" s="468"/>
      <c r="AD2771" s="468"/>
      <c r="AE2771" s="468"/>
      <c r="AF2771" s="468"/>
      <c r="AG2771" s="468"/>
      <c r="AH2771" s="468"/>
      <c r="AI2771" s="468"/>
    </row>
    <row r="2772">
      <c r="A2772" s="23">
        <v>3029.0</v>
      </c>
      <c r="B2772" s="440">
        <v>46230.0</v>
      </c>
      <c r="C2772" s="26">
        <v>253.0</v>
      </c>
      <c r="D2772" s="507" t="s">
        <v>45</v>
      </c>
      <c r="E2772" s="28" t="s">
        <v>94</v>
      </c>
      <c r="F2772" s="600" t="s">
        <v>4377</v>
      </c>
      <c r="G2772" s="28" t="s">
        <v>4378</v>
      </c>
      <c r="H2772" s="28" t="s">
        <v>98</v>
      </c>
      <c r="I2772" s="505" t="s">
        <v>4384</v>
      </c>
      <c r="J2772" s="36" t="s">
        <v>2309</v>
      </c>
      <c r="K2772" s="611">
        <v>46249.0</v>
      </c>
      <c r="L2772" s="28" t="s">
        <v>50</v>
      </c>
      <c r="M2772" s="226"/>
      <c r="N2772" s="33" t="s">
        <v>104</v>
      </c>
      <c r="O2772" s="36" t="s">
        <v>4268</v>
      </c>
      <c r="P2772" s="608"/>
      <c r="Q2772" s="468"/>
      <c r="R2772" s="468"/>
      <c r="S2772" s="468"/>
      <c r="T2772" s="468"/>
      <c r="U2772" s="468"/>
      <c r="V2772" s="468"/>
      <c r="W2772" s="468"/>
      <c r="X2772" s="468"/>
      <c r="Y2772" s="468"/>
      <c r="Z2772" s="468"/>
      <c r="AA2772" s="468"/>
      <c r="AB2772" s="468"/>
      <c r="AC2772" s="468"/>
      <c r="AD2772" s="468"/>
      <c r="AE2772" s="468"/>
      <c r="AF2772" s="468"/>
      <c r="AG2772" s="468"/>
      <c r="AH2772" s="468"/>
      <c r="AI2772" s="468"/>
    </row>
    <row r="2773">
      <c r="A2773" s="23">
        <v>3030.0</v>
      </c>
      <c r="B2773" s="440">
        <v>46230.0</v>
      </c>
      <c r="C2773" s="26">
        <v>253.0</v>
      </c>
      <c r="D2773" s="507" t="s">
        <v>45</v>
      </c>
      <c r="E2773" s="28" t="s">
        <v>94</v>
      </c>
      <c r="F2773" s="600" t="s">
        <v>4377</v>
      </c>
      <c r="G2773" s="28" t="s">
        <v>4378</v>
      </c>
      <c r="H2773" s="28" t="s">
        <v>207</v>
      </c>
      <c r="I2773" s="505" t="s">
        <v>4385</v>
      </c>
      <c r="J2773" s="36" t="s">
        <v>2790</v>
      </c>
      <c r="K2773" s="613">
        <v>46231.0</v>
      </c>
      <c r="L2773" s="28" t="s">
        <v>50</v>
      </c>
      <c r="M2773" s="226"/>
      <c r="N2773" s="33" t="s">
        <v>104</v>
      </c>
      <c r="O2773" s="36" t="s">
        <v>4268</v>
      </c>
      <c r="P2773" s="608"/>
      <c r="Q2773" s="468"/>
      <c r="R2773" s="468"/>
      <c r="S2773" s="468"/>
      <c r="T2773" s="468"/>
      <c r="U2773" s="468"/>
      <c r="V2773" s="468"/>
      <c r="W2773" s="468"/>
      <c r="X2773" s="468"/>
      <c r="Y2773" s="468"/>
      <c r="Z2773" s="468"/>
      <c r="AA2773" s="468"/>
      <c r="AB2773" s="468"/>
      <c r="AC2773" s="468"/>
      <c r="AD2773" s="468"/>
      <c r="AE2773" s="468"/>
      <c r="AF2773" s="468"/>
      <c r="AG2773" s="468"/>
      <c r="AH2773" s="468"/>
      <c r="AI2773" s="468"/>
    </row>
    <row r="2774">
      <c r="A2774" s="23">
        <v>3031.0</v>
      </c>
      <c r="B2774" s="440">
        <v>46230.0</v>
      </c>
      <c r="C2774" s="26">
        <v>253.0</v>
      </c>
      <c r="D2774" s="507" t="s">
        <v>45</v>
      </c>
      <c r="E2774" s="28" t="s">
        <v>94</v>
      </c>
      <c r="F2774" s="600" t="s">
        <v>4377</v>
      </c>
      <c r="G2774" s="28" t="s">
        <v>4378</v>
      </c>
      <c r="H2774" s="28" t="s">
        <v>43</v>
      </c>
      <c r="I2774" s="505" t="s">
        <v>4386</v>
      </c>
      <c r="J2774" s="36" t="s">
        <v>4387</v>
      </c>
      <c r="K2774" s="611">
        <v>46244.0</v>
      </c>
      <c r="L2774" s="28" t="s">
        <v>50</v>
      </c>
      <c r="M2774" s="226"/>
      <c r="N2774" s="33" t="s">
        <v>104</v>
      </c>
      <c r="O2774" s="36" t="s">
        <v>4268</v>
      </c>
      <c r="P2774" s="608"/>
      <c r="Q2774" s="468"/>
      <c r="R2774" s="468"/>
      <c r="S2774" s="468"/>
      <c r="T2774" s="468"/>
      <c r="U2774" s="468"/>
      <c r="V2774" s="468"/>
      <c r="W2774" s="468"/>
      <c r="X2774" s="468"/>
      <c r="Y2774" s="468"/>
      <c r="Z2774" s="468"/>
      <c r="AA2774" s="468"/>
      <c r="AB2774" s="468"/>
      <c r="AC2774" s="468"/>
      <c r="AD2774" s="468"/>
      <c r="AE2774" s="468"/>
      <c r="AF2774" s="468"/>
      <c r="AG2774" s="468"/>
      <c r="AH2774" s="468"/>
      <c r="AI2774" s="468"/>
    </row>
    <row r="2775">
      <c r="A2775" s="23">
        <v>3032.0</v>
      </c>
      <c r="B2775" s="440">
        <v>46230.0</v>
      </c>
      <c r="C2775" s="26">
        <v>253.0</v>
      </c>
      <c r="D2775" s="507" t="s">
        <v>45</v>
      </c>
      <c r="E2775" s="28" t="s">
        <v>94</v>
      </c>
      <c r="F2775" s="600" t="s">
        <v>4377</v>
      </c>
      <c r="G2775" s="28" t="s">
        <v>4378</v>
      </c>
      <c r="H2775" s="28" t="s">
        <v>98</v>
      </c>
      <c r="I2775" s="505" t="s">
        <v>4388</v>
      </c>
      <c r="J2775" s="36" t="s">
        <v>2304</v>
      </c>
      <c r="K2775" s="441">
        <v>46244.0</v>
      </c>
      <c r="L2775" s="28" t="s">
        <v>50</v>
      </c>
      <c r="M2775" s="226"/>
      <c r="N2775" s="33" t="s">
        <v>104</v>
      </c>
      <c r="O2775" s="36" t="s">
        <v>4268</v>
      </c>
      <c r="P2775" s="608"/>
      <c r="Q2775" s="468"/>
      <c r="R2775" s="468"/>
      <c r="S2775" s="468"/>
      <c r="T2775" s="468"/>
      <c r="U2775" s="468"/>
      <c r="V2775" s="468"/>
      <c r="W2775" s="468"/>
      <c r="X2775" s="468"/>
      <c r="Y2775" s="468"/>
      <c r="Z2775" s="468"/>
      <c r="AA2775" s="468"/>
      <c r="AB2775" s="468"/>
      <c r="AC2775" s="468"/>
      <c r="AD2775" s="468"/>
      <c r="AE2775" s="468"/>
      <c r="AF2775" s="468"/>
      <c r="AG2775" s="468"/>
      <c r="AH2775" s="468"/>
      <c r="AI2775" s="468"/>
    </row>
    <row r="2776">
      <c r="A2776" s="23">
        <v>3033.0</v>
      </c>
      <c r="B2776" s="440">
        <v>46230.0</v>
      </c>
      <c r="C2776" s="26">
        <v>253.0</v>
      </c>
      <c r="D2776" s="507" t="s">
        <v>45</v>
      </c>
      <c r="E2776" s="28" t="s">
        <v>94</v>
      </c>
      <c r="F2776" s="600" t="s">
        <v>4377</v>
      </c>
      <c r="G2776" s="28" t="s">
        <v>4378</v>
      </c>
      <c r="H2776" s="28" t="s">
        <v>98</v>
      </c>
      <c r="I2776" s="505" t="s">
        <v>4389</v>
      </c>
      <c r="J2776" s="36" t="s">
        <v>2026</v>
      </c>
      <c r="K2776" s="611">
        <v>46249.0</v>
      </c>
      <c r="L2776" s="28" t="s">
        <v>50</v>
      </c>
      <c r="M2776" s="226"/>
      <c r="N2776" s="33" t="s">
        <v>104</v>
      </c>
      <c r="O2776" s="36" t="s">
        <v>4268</v>
      </c>
      <c r="P2776" s="608"/>
      <c r="Q2776" s="468"/>
      <c r="R2776" s="468"/>
      <c r="S2776" s="468"/>
      <c r="T2776" s="468"/>
      <c r="U2776" s="468"/>
      <c r="V2776" s="468"/>
      <c r="W2776" s="468"/>
      <c r="X2776" s="468"/>
      <c r="Y2776" s="468"/>
      <c r="Z2776" s="468"/>
      <c r="AA2776" s="468"/>
      <c r="AB2776" s="468"/>
      <c r="AC2776" s="468"/>
      <c r="AD2776" s="468"/>
      <c r="AE2776" s="468"/>
      <c r="AF2776" s="468"/>
      <c r="AG2776" s="468"/>
      <c r="AH2776" s="468"/>
      <c r="AI2776" s="468"/>
    </row>
    <row r="2777">
      <c r="A2777" s="23">
        <v>3034.0</v>
      </c>
      <c r="B2777" s="440">
        <v>46230.0</v>
      </c>
      <c r="C2777" s="26">
        <v>253.0</v>
      </c>
      <c r="D2777" s="507" t="s">
        <v>45</v>
      </c>
      <c r="E2777" s="28" t="s">
        <v>94</v>
      </c>
      <c r="F2777" s="600" t="s">
        <v>4377</v>
      </c>
      <c r="G2777" s="28" t="s">
        <v>4378</v>
      </c>
      <c r="H2777" s="28" t="s">
        <v>43</v>
      </c>
      <c r="I2777" s="505" t="s">
        <v>4390</v>
      </c>
      <c r="J2777" s="36" t="s">
        <v>4387</v>
      </c>
      <c r="K2777" s="441">
        <v>46249.0</v>
      </c>
      <c r="L2777" s="28" t="s">
        <v>50</v>
      </c>
      <c r="M2777" s="226"/>
      <c r="N2777" s="33" t="s">
        <v>104</v>
      </c>
      <c r="O2777" s="36" t="s">
        <v>4268</v>
      </c>
      <c r="P2777" s="608"/>
      <c r="Q2777" s="468"/>
      <c r="R2777" s="468"/>
      <c r="S2777" s="468"/>
      <c r="T2777" s="468"/>
      <c r="U2777" s="468"/>
      <c r="V2777" s="468"/>
      <c r="W2777" s="468"/>
      <c r="X2777" s="468"/>
      <c r="Y2777" s="468"/>
      <c r="Z2777" s="468"/>
      <c r="AA2777" s="468"/>
      <c r="AB2777" s="468"/>
      <c r="AC2777" s="468"/>
      <c r="AD2777" s="468"/>
      <c r="AE2777" s="468"/>
      <c r="AF2777" s="468"/>
      <c r="AG2777" s="468"/>
      <c r="AH2777" s="468"/>
      <c r="AI2777" s="468"/>
    </row>
    <row r="2778">
      <c r="A2778" s="23">
        <v>3035.0</v>
      </c>
      <c r="B2778" s="440">
        <v>46230.0</v>
      </c>
      <c r="C2778" s="26">
        <v>253.0</v>
      </c>
      <c r="D2778" s="507" t="s">
        <v>45</v>
      </c>
      <c r="E2778" s="28" t="s">
        <v>94</v>
      </c>
      <c r="F2778" s="600" t="s">
        <v>4377</v>
      </c>
      <c r="G2778" s="28" t="s">
        <v>4378</v>
      </c>
      <c r="H2778" s="28" t="s">
        <v>98</v>
      </c>
      <c r="I2778" s="505" t="s">
        <v>4391</v>
      </c>
      <c r="J2778" s="36" t="s">
        <v>2026</v>
      </c>
      <c r="K2778" s="441">
        <v>46249.0</v>
      </c>
      <c r="L2778" s="28" t="s">
        <v>50</v>
      </c>
      <c r="M2778" s="226"/>
      <c r="N2778" s="33" t="s">
        <v>104</v>
      </c>
      <c r="O2778" s="36" t="s">
        <v>4268</v>
      </c>
      <c r="P2778" s="226"/>
      <c r="Q2778" s="468"/>
      <c r="R2778" s="468"/>
      <c r="S2778" s="468"/>
      <c r="T2778" s="468"/>
      <c r="U2778" s="468"/>
      <c r="V2778" s="468"/>
      <c r="W2778" s="468"/>
      <c r="X2778" s="468"/>
      <c r="Y2778" s="468"/>
      <c r="Z2778" s="468"/>
      <c r="AA2778" s="468"/>
      <c r="AB2778" s="468"/>
      <c r="AC2778" s="468"/>
      <c r="AD2778" s="468"/>
      <c r="AE2778" s="468"/>
      <c r="AF2778" s="468"/>
      <c r="AG2778" s="468"/>
      <c r="AH2778" s="468"/>
      <c r="AI2778" s="468"/>
    </row>
    <row r="2779">
      <c r="A2779" s="23">
        <v>3036.0</v>
      </c>
      <c r="B2779" s="440">
        <v>46230.0</v>
      </c>
      <c r="C2779" s="26">
        <v>253.0</v>
      </c>
      <c r="D2779" s="507" t="s">
        <v>45</v>
      </c>
      <c r="E2779" s="28" t="s">
        <v>94</v>
      </c>
      <c r="F2779" s="600" t="s">
        <v>4377</v>
      </c>
      <c r="G2779" s="28" t="s">
        <v>4378</v>
      </c>
      <c r="H2779" s="28" t="s">
        <v>87</v>
      </c>
      <c r="I2779" s="505" t="s">
        <v>4392</v>
      </c>
      <c r="J2779" s="36" t="s">
        <v>3017</v>
      </c>
      <c r="K2779" s="441">
        <v>46249.0</v>
      </c>
      <c r="L2779" s="28" t="s">
        <v>50</v>
      </c>
      <c r="M2779" s="226"/>
      <c r="N2779" s="33" t="s">
        <v>104</v>
      </c>
      <c r="O2779" s="36" t="s">
        <v>4268</v>
      </c>
      <c r="P2779" s="226"/>
      <c r="Q2779" s="468"/>
      <c r="R2779" s="468"/>
      <c r="S2779" s="468"/>
      <c r="T2779" s="468"/>
      <c r="U2779" s="468"/>
      <c r="V2779" s="468"/>
      <c r="W2779" s="468"/>
      <c r="X2779" s="468"/>
      <c r="Y2779" s="468"/>
      <c r="Z2779" s="468"/>
      <c r="AA2779" s="468"/>
      <c r="AB2779" s="468"/>
      <c r="AC2779" s="468"/>
      <c r="AD2779" s="468"/>
      <c r="AE2779" s="468"/>
      <c r="AF2779" s="468"/>
      <c r="AG2779" s="468"/>
      <c r="AH2779" s="468"/>
      <c r="AI2779" s="468"/>
    </row>
    <row r="2780">
      <c r="A2780" s="23">
        <v>3037.0</v>
      </c>
      <c r="B2780" s="440">
        <v>46230.0</v>
      </c>
      <c r="C2780" s="26">
        <v>253.0</v>
      </c>
      <c r="D2780" s="507" t="s">
        <v>45</v>
      </c>
      <c r="E2780" s="28" t="s">
        <v>94</v>
      </c>
      <c r="F2780" s="600" t="s">
        <v>4377</v>
      </c>
      <c r="G2780" s="28" t="s">
        <v>4378</v>
      </c>
      <c r="H2780" s="28" t="s">
        <v>87</v>
      </c>
      <c r="I2780" s="505" t="s">
        <v>4393</v>
      </c>
      <c r="J2780" s="36" t="s">
        <v>1186</v>
      </c>
      <c r="K2780" s="441">
        <v>46249.0</v>
      </c>
      <c r="L2780" s="28" t="s">
        <v>50</v>
      </c>
      <c r="M2780" s="226"/>
      <c r="N2780" s="33" t="s">
        <v>104</v>
      </c>
      <c r="O2780" s="36" t="s">
        <v>4268</v>
      </c>
      <c r="P2780" s="226"/>
      <c r="Q2780" s="468"/>
      <c r="R2780" s="468"/>
      <c r="S2780" s="468"/>
      <c r="T2780" s="468"/>
      <c r="U2780" s="468"/>
      <c r="V2780" s="468"/>
      <c r="W2780" s="468"/>
      <c r="X2780" s="468"/>
      <c r="Y2780" s="468"/>
      <c r="Z2780" s="468"/>
      <c r="AA2780" s="468"/>
      <c r="AB2780" s="468"/>
      <c r="AC2780" s="468"/>
      <c r="AD2780" s="468"/>
      <c r="AE2780" s="468"/>
      <c r="AF2780" s="468"/>
      <c r="AG2780" s="468"/>
      <c r="AH2780" s="468"/>
      <c r="AI2780" s="468"/>
    </row>
    <row r="2781">
      <c r="A2781" s="23">
        <v>3038.0</v>
      </c>
      <c r="B2781" s="440">
        <v>46230.0</v>
      </c>
      <c r="C2781" s="26">
        <v>253.0</v>
      </c>
      <c r="D2781" s="507" t="s">
        <v>45</v>
      </c>
      <c r="E2781" s="28" t="s">
        <v>94</v>
      </c>
      <c r="F2781" s="600" t="s">
        <v>4377</v>
      </c>
      <c r="G2781" s="28" t="s">
        <v>4378</v>
      </c>
      <c r="H2781" s="28" t="s">
        <v>43</v>
      </c>
      <c r="I2781" s="505" t="s">
        <v>4394</v>
      </c>
      <c r="J2781" s="36" t="s">
        <v>4387</v>
      </c>
      <c r="K2781" s="441">
        <v>46249.0</v>
      </c>
      <c r="L2781" s="28" t="s">
        <v>50</v>
      </c>
      <c r="M2781" s="226"/>
      <c r="N2781" s="33" t="s">
        <v>104</v>
      </c>
      <c r="O2781" s="36" t="s">
        <v>4268</v>
      </c>
      <c r="P2781" s="226"/>
      <c r="Q2781" s="468"/>
      <c r="R2781" s="468"/>
      <c r="S2781" s="468"/>
      <c r="T2781" s="468"/>
      <c r="U2781" s="468"/>
      <c r="V2781" s="468"/>
      <c r="W2781" s="468"/>
      <c r="X2781" s="468"/>
      <c r="Y2781" s="468"/>
      <c r="Z2781" s="468"/>
      <c r="AA2781" s="468"/>
      <c r="AB2781" s="468"/>
      <c r="AC2781" s="468"/>
      <c r="AD2781" s="468"/>
      <c r="AE2781" s="468"/>
      <c r="AF2781" s="468"/>
      <c r="AG2781" s="468"/>
      <c r="AH2781" s="468"/>
      <c r="AI2781" s="468"/>
    </row>
    <row r="2782">
      <c r="A2782" s="23">
        <v>3039.0</v>
      </c>
      <c r="B2782" s="440">
        <v>46230.0</v>
      </c>
      <c r="C2782" s="26">
        <v>253.0</v>
      </c>
      <c r="D2782" s="507" t="s">
        <v>45</v>
      </c>
      <c r="E2782" s="28" t="s">
        <v>94</v>
      </c>
      <c r="F2782" s="600" t="s">
        <v>4377</v>
      </c>
      <c r="G2782" s="28" t="s">
        <v>4378</v>
      </c>
      <c r="H2782" s="28" t="s">
        <v>87</v>
      </c>
      <c r="I2782" s="505" t="s">
        <v>4395</v>
      </c>
      <c r="J2782" s="36" t="s">
        <v>3017</v>
      </c>
      <c r="K2782" s="441">
        <v>46249.0</v>
      </c>
      <c r="L2782" s="28" t="s">
        <v>50</v>
      </c>
      <c r="M2782" s="226"/>
      <c r="N2782" s="33" t="s">
        <v>104</v>
      </c>
      <c r="O2782" s="36" t="s">
        <v>4268</v>
      </c>
      <c r="P2782" s="226"/>
      <c r="Q2782" s="468"/>
      <c r="R2782" s="468"/>
      <c r="S2782" s="468"/>
      <c r="T2782" s="468"/>
      <c r="U2782" s="468"/>
      <c r="V2782" s="468"/>
      <c r="W2782" s="468"/>
      <c r="X2782" s="468"/>
      <c r="Y2782" s="468"/>
      <c r="Z2782" s="468"/>
      <c r="AA2782" s="468"/>
      <c r="AB2782" s="468"/>
      <c r="AC2782" s="468"/>
      <c r="AD2782" s="468"/>
      <c r="AE2782" s="468"/>
      <c r="AF2782" s="468"/>
      <c r="AG2782" s="468"/>
      <c r="AH2782" s="468"/>
      <c r="AI2782" s="468"/>
    </row>
    <row r="2783">
      <c r="A2783" s="23">
        <v>3040.0</v>
      </c>
      <c r="B2783" s="440">
        <v>46230.0</v>
      </c>
      <c r="C2783" s="26">
        <v>253.0</v>
      </c>
      <c r="D2783" s="507" t="s">
        <v>45</v>
      </c>
      <c r="E2783" s="28" t="s">
        <v>94</v>
      </c>
      <c r="F2783" s="600" t="s">
        <v>4377</v>
      </c>
      <c r="G2783" s="28" t="s">
        <v>4378</v>
      </c>
      <c r="H2783" s="28" t="s">
        <v>87</v>
      </c>
      <c r="I2783" s="505" t="s">
        <v>4396</v>
      </c>
      <c r="J2783" s="36" t="s">
        <v>3556</v>
      </c>
      <c r="K2783" s="441">
        <v>46249.0</v>
      </c>
      <c r="L2783" s="28" t="s">
        <v>50</v>
      </c>
      <c r="M2783" s="226"/>
      <c r="N2783" s="33" t="s">
        <v>104</v>
      </c>
      <c r="O2783" s="36" t="s">
        <v>4268</v>
      </c>
      <c r="P2783" s="226"/>
      <c r="Q2783" s="468"/>
      <c r="R2783" s="468"/>
      <c r="S2783" s="468"/>
      <c r="T2783" s="468"/>
      <c r="U2783" s="468"/>
      <c r="V2783" s="468"/>
      <c r="W2783" s="468"/>
      <c r="X2783" s="468"/>
      <c r="Y2783" s="468"/>
      <c r="Z2783" s="468"/>
      <c r="AA2783" s="468"/>
      <c r="AB2783" s="468"/>
      <c r="AC2783" s="468"/>
      <c r="AD2783" s="468"/>
      <c r="AE2783" s="468"/>
      <c r="AF2783" s="468"/>
      <c r="AG2783" s="468"/>
      <c r="AH2783" s="468"/>
      <c r="AI2783" s="468"/>
    </row>
    <row r="2784">
      <c r="A2784" s="23">
        <v>3041.0</v>
      </c>
      <c r="B2784" s="440">
        <v>46230.0</v>
      </c>
      <c r="C2784" s="26">
        <v>253.0</v>
      </c>
      <c r="D2784" s="507" t="s">
        <v>45</v>
      </c>
      <c r="E2784" s="28" t="s">
        <v>94</v>
      </c>
      <c r="F2784" s="600" t="s">
        <v>4377</v>
      </c>
      <c r="G2784" s="28" t="s">
        <v>4378</v>
      </c>
      <c r="H2784" s="28" t="s">
        <v>233</v>
      </c>
      <c r="I2784" s="505" t="s">
        <v>4397</v>
      </c>
      <c r="J2784" s="36" t="s">
        <v>4398</v>
      </c>
      <c r="K2784" s="441">
        <v>46249.0</v>
      </c>
      <c r="L2784" s="28" t="s">
        <v>50</v>
      </c>
      <c r="M2784" s="226"/>
      <c r="N2784" s="33" t="s">
        <v>104</v>
      </c>
      <c r="O2784" s="36" t="s">
        <v>4268</v>
      </c>
      <c r="P2784" s="226"/>
      <c r="Q2784" s="468"/>
      <c r="R2784" s="468"/>
      <c r="S2784" s="468"/>
      <c r="T2784" s="468"/>
      <c r="U2784" s="468"/>
      <c r="V2784" s="468"/>
      <c r="W2784" s="468"/>
      <c r="X2784" s="468"/>
      <c r="Y2784" s="468"/>
      <c r="Z2784" s="468"/>
      <c r="AA2784" s="468"/>
      <c r="AB2784" s="468"/>
      <c r="AC2784" s="468"/>
      <c r="AD2784" s="468"/>
      <c r="AE2784" s="468"/>
      <c r="AF2784" s="468"/>
      <c r="AG2784" s="468"/>
      <c r="AH2784" s="468"/>
      <c r="AI2784" s="468"/>
    </row>
    <row r="2785">
      <c r="A2785" s="23">
        <v>3042.0</v>
      </c>
      <c r="B2785" s="440">
        <v>46230.0</v>
      </c>
      <c r="C2785" s="26">
        <v>253.0</v>
      </c>
      <c r="D2785" s="507" t="s">
        <v>45</v>
      </c>
      <c r="E2785" s="28" t="s">
        <v>94</v>
      </c>
      <c r="F2785" s="600" t="s">
        <v>4377</v>
      </c>
      <c r="G2785" s="28" t="s">
        <v>4378</v>
      </c>
      <c r="H2785" s="28" t="s">
        <v>75</v>
      </c>
      <c r="I2785" s="505" t="s">
        <v>4399</v>
      </c>
      <c r="J2785" s="36" t="s">
        <v>4400</v>
      </c>
      <c r="K2785" s="441">
        <v>46256.0</v>
      </c>
      <c r="L2785" s="28" t="s">
        <v>50</v>
      </c>
      <c r="M2785" s="226"/>
      <c r="N2785" s="33" t="s">
        <v>104</v>
      </c>
      <c r="O2785" s="36" t="s">
        <v>4268</v>
      </c>
      <c r="P2785" s="226"/>
      <c r="Q2785" s="468"/>
      <c r="R2785" s="468"/>
      <c r="S2785" s="468"/>
      <c r="T2785" s="468"/>
      <c r="U2785" s="468"/>
      <c r="V2785" s="468"/>
      <c r="W2785" s="468"/>
      <c r="X2785" s="468"/>
      <c r="Y2785" s="468"/>
      <c r="Z2785" s="468"/>
      <c r="AA2785" s="468"/>
      <c r="AB2785" s="468"/>
      <c r="AC2785" s="468"/>
      <c r="AD2785" s="468"/>
      <c r="AE2785" s="468"/>
      <c r="AF2785" s="468"/>
      <c r="AG2785" s="468"/>
      <c r="AH2785" s="468"/>
      <c r="AI2785" s="468"/>
    </row>
    <row r="2786">
      <c r="A2786" s="23">
        <v>3043.0</v>
      </c>
      <c r="B2786" s="440">
        <v>46230.0</v>
      </c>
      <c r="C2786" s="26">
        <v>253.0</v>
      </c>
      <c r="D2786" s="507" t="s">
        <v>45</v>
      </c>
      <c r="E2786" s="28" t="s">
        <v>94</v>
      </c>
      <c r="F2786" s="600" t="s">
        <v>4377</v>
      </c>
      <c r="G2786" s="28" t="s">
        <v>4378</v>
      </c>
      <c r="H2786" s="28" t="s">
        <v>75</v>
      </c>
      <c r="I2786" s="505" t="s">
        <v>4401</v>
      </c>
      <c r="J2786" s="36" t="s">
        <v>4327</v>
      </c>
      <c r="K2786" s="441">
        <v>46262.0</v>
      </c>
      <c r="L2786" s="28" t="s">
        <v>73</v>
      </c>
      <c r="M2786" s="226"/>
      <c r="N2786" s="33" t="s">
        <v>104</v>
      </c>
      <c r="O2786" s="36" t="s">
        <v>4268</v>
      </c>
      <c r="P2786" s="226"/>
      <c r="Q2786" s="468"/>
      <c r="R2786" s="468"/>
      <c r="S2786" s="468"/>
      <c r="T2786" s="468"/>
      <c r="U2786" s="468"/>
      <c r="V2786" s="468"/>
      <c r="W2786" s="468"/>
      <c r="X2786" s="468"/>
      <c r="Y2786" s="468"/>
      <c r="Z2786" s="468"/>
      <c r="AA2786" s="468"/>
      <c r="AB2786" s="468"/>
      <c r="AC2786" s="468"/>
      <c r="AD2786" s="468"/>
      <c r="AE2786" s="468"/>
      <c r="AF2786" s="468"/>
      <c r="AG2786" s="468"/>
      <c r="AH2786" s="468"/>
      <c r="AI2786" s="468"/>
    </row>
    <row r="2787">
      <c r="A2787" s="23">
        <v>3044.0</v>
      </c>
      <c r="B2787" s="440">
        <v>46230.0</v>
      </c>
      <c r="C2787" s="26">
        <v>253.0</v>
      </c>
      <c r="D2787" s="507" t="s">
        <v>45</v>
      </c>
      <c r="E2787" s="28" t="s">
        <v>94</v>
      </c>
      <c r="F2787" s="600" t="s">
        <v>4377</v>
      </c>
      <c r="G2787" s="28" t="s">
        <v>4378</v>
      </c>
      <c r="H2787" s="28" t="s">
        <v>75</v>
      </c>
      <c r="I2787" s="505" t="s">
        <v>4402</v>
      </c>
      <c r="J2787" s="36" t="s">
        <v>4327</v>
      </c>
      <c r="K2787" s="441">
        <v>46262.0</v>
      </c>
      <c r="L2787" s="28" t="s">
        <v>73</v>
      </c>
      <c r="M2787" s="226"/>
      <c r="N2787" s="33" t="s">
        <v>104</v>
      </c>
      <c r="O2787" s="36" t="s">
        <v>4268</v>
      </c>
      <c r="P2787" s="226"/>
      <c r="Q2787" s="468"/>
      <c r="R2787" s="468"/>
      <c r="S2787" s="468"/>
      <c r="T2787" s="468"/>
      <c r="U2787" s="468"/>
      <c r="V2787" s="468"/>
      <c r="W2787" s="468"/>
      <c r="X2787" s="468"/>
      <c r="Y2787" s="468"/>
      <c r="Z2787" s="468"/>
      <c r="AA2787" s="468"/>
      <c r="AB2787" s="468"/>
      <c r="AC2787" s="468"/>
      <c r="AD2787" s="468"/>
      <c r="AE2787" s="468"/>
      <c r="AF2787" s="468"/>
      <c r="AG2787" s="468"/>
      <c r="AH2787" s="468"/>
      <c r="AI2787" s="468"/>
    </row>
    <row r="2788">
      <c r="A2788" s="23">
        <v>3045.0</v>
      </c>
      <c r="B2788" s="440">
        <v>46230.0</v>
      </c>
      <c r="C2788" s="26">
        <v>253.0</v>
      </c>
      <c r="D2788" s="507" t="s">
        <v>45</v>
      </c>
      <c r="E2788" s="28" t="s">
        <v>94</v>
      </c>
      <c r="F2788" s="600" t="s">
        <v>4377</v>
      </c>
      <c r="G2788" s="28" t="s">
        <v>4378</v>
      </c>
      <c r="H2788" s="28" t="s">
        <v>75</v>
      </c>
      <c r="I2788" s="505" t="s">
        <v>4403</v>
      </c>
      <c r="J2788" s="36" t="s">
        <v>4327</v>
      </c>
      <c r="K2788" s="441">
        <v>46262.0</v>
      </c>
      <c r="L2788" s="28" t="s">
        <v>73</v>
      </c>
      <c r="M2788" s="226"/>
      <c r="N2788" s="33" t="s">
        <v>104</v>
      </c>
      <c r="O2788" s="36" t="s">
        <v>4268</v>
      </c>
      <c r="P2788" s="226"/>
      <c r="Q2788" s="468"/>
      <c r="R2788" s="468"/>
      <c r="S2788" s="468"/>
      <c r="T2788" s="468"/>
      <c r="U2788" s="468"/>
      <c r="V2788" s="468"/>
      <c r="W2788" s="468"/>
      <c r="X2788" s="468"/>
      <c r="Y2788" s="468"/>
      <c r="Z2788" s="468"/>
      <c r="AA2788" s="468"/>
      <c r="AB2788" s="468"/>
      <c r="AC2788" s="468"/>
      <c r="AD2788" s="468"/>
      <c r="AE2788" s="468"/>
      <c r="AF2788" s="468"/>
      <c r="AG2788" s="468"/>
      <c r="AH2788" s="468"/>
      <c r="AI2788" s="468"/>
    </row>
    <row r="2789">
      <c r="A2789" s="23">
        <v>3046.0</v>
      </c>
      <c r="B2789" s="440">
        <v>46230.0</v>
      </c>
      <c r="C2789" s="26">
        <v>253.0</v>
      </c>
      <c r="D2789" s="507" t="s">
        <v>45</v>
      </c>
      <c r="E2789" s="28" t="s">
        <v>94</v>
      </c>
      <c r="F2789" s="600" t="s">
        <v>4377</v>
      </c>
      <c r="G2789" s="28" t="s">
        <v>4378</v>
      </c>
      <c r="H2789" s="28" t="s">
        <v>75</v>
      </c>
      <c r="I2789" s="505" t="s">
        <v>4404</v>
      </c>
      <c r="J2789" s="36" t="s">
        <v>4327</v>
      </c>
      <c r="K2789" s="441">
        <v>46262.0</v>
      </c>
      <c r="L2789" s="28" t="s">
        <v>73</v>
      </c>
      <c r="M2789" s="226"/>
      <c r="N2789" s="33" t="s">
        <v>104</v>
      </c>
      <c r="O2789" s="36" t="s">
        <v>4268</v>
      </c>
      <c r="P2789" s="226"/>
      <c r="Q2789" s="468"/>
      <c r="R2789" s="468"/>
      <c r="S2789" s="468"/>
      <c r="T2789" s="468"/>
      <c r="U2789" s="468"/>
      <c r="V2789" s="468"/>
      <c r="W2789" s="468"/>
      <c r="X2789" s="468"/>
      <c r="Y2789" s="468"/>
      <c r="Z2789" s="468"/>
      <c r="AA2789" s="468"/>
      <c r="AB2789" s="468"/>
      <c r="AC2789" s="468"/>
      <c r="AD2789" s="468"/>
      <c r="AE2789" s="468"/>
      <c r="AF2789" s="468"/>
      <c r="AG2789" s="468"/>
      <c r="AH2789" s="468"/>
      <c r="AI2789" s="468"/>
    </row>
    <row r="2790">
      <c r="A2790" s="23">
        <v>3047.0</v>
      </c>
      <c r="B2790" s="440">
        <v>46230.0</v>
      </c>
      <c r="C2790" s="26">
        <v>253.0</v>
      </c>
      <c r="D2790" s="507" t="s">
        <v>45</v>
      </c>
      <c r="E2790" s="28" t="s">
        <v>94</v>
      </c>
      <c r="F2790" s="600" t="s">
        <v>4377</v>
      </c>
      <c r="G2790" s="28" t="s">
        <v>4378</v>
      </c>
      <c r="H2790" s="28" t="s">
        <v>75</v>
      </c>
      <c r="I2790" s="505" t="s">
        <v>4405</v>
      </c>
      <c r="J2790" s="36" t="s">
        <v>4327</v>
      </c>
      <c r="K2790" s="441">
        <v>46262.0</v>
      </c>
      <c r="L2790" s="28" t="s">
        <v>73</v>
      </c>
      <c r="M2790" s="226"/>
      <c r="N2790" s="33" t="s">
        <v>104</v>
      </c>
      <c r="O2790" s="36" t="s">
        <v>4268</v>
      </c>
      <c r="P2790" s="226"/>
      <c r="Q2790" s="468"/>
      <c r="R2790" s="468"/>
      <c r="S2790" s="468"/>
      <c r="T2790" s="468"/>
      <c r="U2790" s="468"/>
      <c r="V2790" s="468"/>
      <c r="W2790" s="468"/>
      <c r="X2790" s="468"/>
      <c r="Y2790" s="468"/>
      <c r="Z2790" s="468"/>
      <c r="AA2790" s="468"/>
      <c r="AB2790" s="468"/>
      <c r="AC2790" s="468"/>
      <c r="AD2790" s="468"/>
      <c r="AE2790" s="468"/>
      <c r="AF2790" s="468"/>
      <c r="AG2790" s="468"/>
      <c r="AH2790" s="468"/>
      <c r="AI2790" s="468"/>
    </row>
    <row r="2791">
      <c r="A2791" s="23">
        <v>3050.0</v>
      </c>
      <c r="B2791" s="440">
        <v>46230.0</v>
      </c>
      <c r="C2791" s="26">
        <v>254.0</v>
      </c>
      <c r="D2791" s="507" t="s">
        <v>111</v>
      </c>
      <c r="E2791" s="28" t="s">
        <v>94</v>
      </c>
      <c r="F2791" s="600" t="s">
        <v>4377</v>
      </c>
      <c r="G2791" s="28" t="s">
        <v>4378</v>
      </c>
      <c r="H2791" s="28" t="s">
        <v>87</v>
      </c>
      <c r="I2791" s="505" t="s">
        <v>4333</v>
      </c>
      <c r="J2791" s="36" t="s">
        <v>4334</v>
      </c>
      <c r="K2791" s="441">
        <v>46261.0</v>
      </c>
      <c r="L2791" s="28" t="s">
        <v>50</v>
      </c>
      <c r="M2791" s="226"/>
      <c r="N2791" s="33" t="s">
        <v>104</v>
      </c>
      <c r="O2791" s="506" t="s">
        <v>4356</v>
      </c>
      <c r="P2791" s="226"/>
      <c r="Q2791" s="468"/>
      <c r="R2791" s="468"/>
      <c r="S2791" s="468"/>
      <c r="T2791" s="468"/>
      <c r="U2791" s="468"/>
      <c r="V2791" s="468"/>
      <c r="W2791" s="468"/>
      <c r="X2791" s="468"/>
      <c r="Y2791" s="468"/>
      <c r="Z2791" s="468"/>
      <c r="AA2791" s="468"/>
      <c r="AB2791" s="468"/>
      <c r="AC2791" s="468"/>
      <c r="AD2791" s="468"/>
      <c r="AE2791" s="468"/>
      <c r="AF2791" s="468"/>
      <c r="AG2791" s="468"/>
      <c r="AH2791" s="468"/>
      <c r="AI2791" s="468"/>
    </row>
    <row r="2792">
      <c r="A2792" s="23">
        <v>3051.0</v>
      </c>
      <c r="B2792" s="440">
        <v>46230.0</v>
      </c>
      <c r="C2792" s="26">
        <v>254.0</v>
      </c>
      <c r="D2792" s="507" t="s">
        <v>111</v>
      </c>
      <c r="E2792" s="28" t="s">
        <v>94</v>
      </c>
      <c r="F2792" s="600" t="s">
        <v>4377</v>
      </c>
      <c r="G2792" s="28" t="s">
        <v>4378</v>
      </c>
      <c r="H2792" s="28" t="s">
        <v>87</v>
      </c>
      <c r="I2792" s="505" t="s">
        <v>1943</v>
      </c>
      <c r="J2792" s="36" t="s">
        <v>1944</v>
      </c>
      <c r="K2792" s="441">
        <v>46261.0</v>
      </c>
      <c r="L2792" s="28" t="s">
        <v>73</v>
      </c>
      <c r="M2792" s="226"/>
      <c r="N2792" s="33" t="s">
        <v>104</v>
      </c>
      <c r="O2792" s="506" t="s">
        <v>4356</v>
      </c>
      <c r="P2792" s="226"/>
      <c r="Q2792" s="468"/>
      <c r="R2792" s="468"/>
      <c r="S2792" s="468"/>
      <c r="T2792" s="468"/>
      <c r="U2792" s="468"/>
      <c r="V2792" s="468"/>
      <c r="W2792" s="468"/>
      <c r="X2792" s="468"/>
      <c r="Y2792" s="468"/>
      <c r="Z2792" s="468"/>
      <c r="AA2792" s="468"/>
      <c r="AB2792" s="468"/>
      <c r="AC2792" s="468"/>
      <c r="AD2792" s="468"/>
      <c r="AE2792" s="468"/>
      <c r="AF2792" s="468"/>
      <c r="AG2792" s="468"/>
      <c r="AH2792" s="468"/>
      <c r="AI2792" s="468"/>
    </row>
    <row r="2793">
      <c r="A2793" s="23">
        <v>3052.0</v>
      </c>
      <c r="B2793" s="440">
        <v>46230.0</v>
      </c>
      <c r="C2793" s="26">
        <v>254.0</v>
      </c>
      <c r="D2793" s="507" t="s">
        <v>111</v>
      </c>
      <c r="E2793" s="28" t="s">
        <v>94</v>
      </c>
      <c r="F2793" s="600" t="s">
        <v>4377</v>
      </c>
      <c r="G2793" s="28" t="s">
        <v>4378</v>
      </c>
      <c r="H2793" s="28" t="s">
        <v>87</v>
      </c>
      <c r="I2793" s="505" t="s">
        <v>1498</v>
      </c>
      <c r="J2793" s="36" t="s">
        <v>4406</v>
      </c>
      <c r="K2793" s="441">
        <v>46261.0</v>
      </c>
      <c r="L2793" s="28" t="s">
        <v>73</v>
      </c>
      <c r="M2793" s="226"/>
      <c r="N2793" s="33" t="s">
        <v>104</v>
      </c>
      <c r="O2793" s="506" t="s">
        <v>4356</v>
      </c>
      <c r="P2793" s="226"/>
      <c r="Q2793" s="468"/>
      <c r="R2793" s="468"/>
      <c r="S2793" s="468"/>
      <c r="T2793" s="468"/>
      <c r="U2793" s="468"/>
      <c r="V2793" s="468"/>
      <c r="W2793" s="468"/>
      <c r="X2793" s="468"/>
      <c r="Y2793" s="468"/>
      <c r="Z2793" s="468"/>
      <c r="AA2793" s="468"/>
      <c r="AB2793" s="468"/>
      <c r="AC2793" s="468"/>
      <c r="AD2793" s="468"/>
      <c r="AE2793" s="468"/>
      <c r="AF2793" s="468"/>
      <c r="AG2793" s="468"/>
      <c r="AH2793" s="468"/>
      <c r="AI2793" s="468"/>
    </row>
    <row r="2794">
      <c r="A2794" s="23">
        <v>3053.0</v>
      </c>
      <c r="B2794" s="440">
        <v>46230.0</v>
      </c>
      <c r="C2794" s="26">
        <v>254.0</v>
      </c>
      <c r="D2794" s="507" t="s">
        <v>111</v>
      </c>
      <c r="E2794" s="28" t="s">
        <v>94</v>
      </c>
      <c r="F2794" s="600" t="s">
        <v>4377</v>
      </c>
      <c r="G2794" s="28" t="s">
        <v>4378</v>
      </c>
      <c r="H2794" s="28" t="s">
        <v>87</v>
      </c>
      <c r="I2794" s="505" t="s">
        <v>1535</v>
      </c>
      <c r="J2794" s="36" t="s">
        <v>1500</v>
      </c>
      <c r="K2794" s="441">
        <v>46261.0</v>
      </c>
      <c r="L2794" s="28" t="s">
        <v>73</v>
      </c>
      <c r="M2794" s="226"/>
      <c r="N2794" s="33" t="s">
        <v>104</v>
      </c>
      <c r="O2794" s="506" t="s">
        <v>4356</v>
      </c>
      <c r="P2794" s="226"/>
      <c r="Q2794" s="468"/>
      <c r="R2794" s="468"/>
      <c r="S2794" s="468"/>
      <c r="T2794" s="468"/>
      <c r="U2794" s="468"/>
      <c r="V2794" s="468"/>
      <c r="W2794" s="468"/>
      <c r="X2794" s="468"/>
      <c r="Y2794" s="468"/>
      <c r="Z2794" s="468"/>
      <c r="AA2794" s="468"/>
      <c r="AB2794" s="468"/>
      <c r="AC2794" s="468"/>
      <c r="AD2794" s="468"/>
      <c r="AE2794" s="468"/>
      <c r="AF2794" s="468"/>
      <c r="AG2794" s="468"/>
      <c r="AH2794" s="468"/>
      <c r="AI2794" s="468"/>
    </row>
    <row r="2795">
      <c r="A2795" s="23">
        <v>3054.0</v>
      </c>
      <c r="B2795" s="440">
        <v>46230.0</v>
      </c>
      <c r="C2795" s="26">
        <v>254.0</v>
      </c>
      <c r="D2795" s="507" t="s">
        <v>111</v>
      </c>
      <c r="E2795" s="28" t="s">
        <v>94</v>
      </c>
      <c r="F2795" s="600" t="s">
        <v>4377</v>
      </c>
      <c r="G2795" s="28" t="s">
        <v>4378</v>
      </c>
      <c r="H2795" s="28" t="s">
        <v>81</v>
      </c>
      <c r="I2795" s="505" t="s">
        <v>4407</v>
      </c>
      <c r="J2795" s="36" t="s">
        <v>2814</v>
      </c>
      <c r="K2795" s="441">
        <v>46261.0</v>
      </c>
      <c r="L2795" s="28" t="s">
        <v>73</v>
      </c>
      <c r="M2795" s="226"/>
      <c r="N2795" s="33" t="s">
        <v>104</v>
      </c>
      <c r="O2795" s="506" t="s">
        <v>4356</v>
      </c>
      <c r="P2795" s="226"/>
      <c r="Q2795" s="468"/>
      <c r="R2795" s="468"/>
      <c r="S2795" s="468"/>
      <c r="T2795" s="468"/>
      <c r="U2795" s="468"/>
      <c r="V2795" s="468"/>
      <c r="W2795" s="468"/>
      <c r="X2795" s="468"/>
      <c r="Y2795" s="468"/>
      <c r="Z2795" s="468"/>
      <c r="AA2795" s="468"/>
      <c r="AB2795" s="468"/>
      <c r="AC2795" s="468"/>
      <c r="AD2795" s="468"/>
      <c r="AE2795" s="468"/>
      <c r="AF2795" s="468"/>
      <c r="AG2795" s="468"/>
      <c r="AH2795" s="468"/>
      <c r="AI2795" s="468"/>
    </row>
    <row r="2796">
      <c r="A2796" s="23">
        <v>3055.0</v>
      </c>
      <c r="B2796" s="440">
        <v>46230.0</v>
      </c>
      <c r="C2796" s="26">
        <v>254.0</v>
      </c>
      <c r="D2796" s="507" t="s">
        <v>111</v>
      </c>
      <c r="E2796" s="28" t="s">
        <v>94</v>
      </c>
      <c r="F2796" s="600" t="s">
        <v>4377</v>
      </c>
      <c r="G2796" s="28" t="s">
        <v>4378</v>
      </c>
      <c r="H2796" s="28" t="s">
        <v>75</v>
      </c>
      <c r="I2796" s="505" t="s">
        <v>1950</v>
      </c>
      <c r="J2796" s="36" t="s">
        <v>1951</v>
      </c>
      <c r="K2796" s="441">
        <v>46261.0</v>
      </c>
      <c r="L2796" s="28" t="s">
        <v>73</v>
      </c>
      <c r="M2796" s="226"/>
      <c r="N2796" s="33" t="s">
        <v>104</v>
      </c>
      <c r="O2796" s="506" t="s">
        <v>4356</v>
      </c>
      <c r="P2796" s="226"/>
      <c r="Q2796" s="468"/>
      <c r="R2796" s="468"/>
      <c r="S2796" s="468"/>
      <c r="T2796" s="468"/>
      <c r="U2796" s="468"/>
      <c r="V2796" s="468"/>
      <c r="W2796" s="468"/>
      <c r="X2796" s="468"/>
      <c r="Y2796" s="468"/>
      <c r="Z2796" s="468"/>
      <c r="AA2796" s="468"/>
      <c r="AB2796" s="468"/>
      <c r="AC2796" s="468"/>
      <c r="AD2796" s="468"/>
      <c r="AE2796" s="468"/>
      <c r="AF2796" s="468"/>
      <c r="AG2796" s="468"/>
      <c r="AH2796" s="468"/>
      <c r="AI2796" s="468"/>
    </row>
    <row r="2797">
      <c r="A2797" s="23">
        <v>3056.0</v>
      </c>
      <c r="B2797" s="440">
        <v>46230.0</v>
      </c>
      <c r="C2797" s="26">
        <v>254.0</v>
      </c>
      <c r="D2797" s="507" t="s">
        <v>111</v>
      </c>
      <c r="E2797" s="28" t="s">
        <v>94</v>
      </c>
      <c r="F2797" s="600" t="s">
        <v>4377</v>
      </c>
      <c r="G2797" s="28" t="s">
        <v>4378</v>
      </c>
      <c r="H2797" s="28" t="s">
        <v>75</v>
      </c>
      <c r="I2797" s="505" t="s">
        <v>1503</v>
      </c>
      <c r="J2797" s="36" t="s">
        <v>1504</v>
      </c>
      <c r="K2797" s="441">
        <v>46261.0</v>
      </c>
      <c r="L2797" s="28" t="s">
        <v>73</v>
      </c>
      <c r="M2797" s="226"/>
      <c r="N2797" s="33" t="s">
        <v>104</v>
      </c>
      <c r="O2797" s="506" t="s">
        <v>4356</v>
      </c>
      <c r="P2797" s="226"/>
      <c r="Q2797" s="468"/>
      <c r="R2797" s="468"/>
      <c r="S2797" s="468"/>
      <c r="T2797" s="468"/>
      <c r="U2797" s="468"/>
      <c r="V2797" s="468"/>
      <c r="W2797" s="468"/>
      <c r="X2797" s="468"/>
      <c r="Y2797" s="468"/>
      <c r="Z2797" s="468"/>
      <c r="AA2797" s="468"/>
      <c r="AB2797" s="468"/>
      <c r="AC2797" s="468"/>
      <c r="AD2797" s="468"/>
      <c r="AE2797" s="468"/>
      <c r="AF2797" s="468"/>
      <c r="AG2797" s="468"/>
      <c r="AH2797" s="468"/>
      <c r="AI2797" s="468"/>
    </row>
    <row r="2798">
      <c r="A2798" s="23">
        <v>3057.0</v>
      </c>
      <c r="B2798" s="440">
        <v>46230.0</v>
      </c>
      <c r="C2798" s="26">
        <v>254.0</v>
      </c>
      <c r="D2798" s="507" t="s">
        <v>111</v>
      </c>
      <c r="E2798" s="28" t="s">
        <v>94</v>
      </c>
      <c r="F2798" s="600" t="s">
        <v>4377</v>
      </c>
      <c r="G2798" s="28" t="s">
        <v>4378</v>
      </c>
      <c r="H2798" s="28" t="s">
        <v>87</v>
      </c>
      <c r="I2798" s="505" t="s">
        <v>4335</v>
      </c>
      <c r="J2798" s="36" t="s">
        <v>4336</v>
      </c>
      <c r="K2798" s="441">
        <v>46241.0</v>
      </c>
      <c r="L2798" s="28" t="s">
        <v>50</v>
      </c>
      <c r="M2798" s="226"/>
      <c r="N2798" s="33" t="s">
        <v>104</v>
      </c>
      <c r="O2798" s="506" t="s">
        <v>4356</v>
      </c>
      <c r="P2798" s="226"/>
      <c r="Q2798" s="468"/>
      <c r="R2798" s="468"/>
      <c r="S2798" s="468"/>
      <c r="T2798" s="468"/>
      <c r="U2798" s="468"/>
      <c r="V2798" s="468"/>
      <c r="W2798" s="468"/>
      <c r="X2798" s="468"/>
      <c r="Y2798" s="468"/>
      <c r="Z2798" s="468"/>
      <c r="AA2798" s="468"/>
      <c r="AB2798" s="468"/>
      <c r="AC2798" s="468"/>
      <c r="AD2798" s="468"/>
      <c r="AE2798" s="468"/>
      <c r="AF2798" s="468"/>
      <c r="AG2798" s="468"/>
      <c r="AH2798" s="468"/>
      <c r="AI2798" s="468"/>
    </row>
    <row r="2799">
      <c r="A2799" s="23">
        <v>3058.0</v>
      </c>
      <c r="B2799" s="440">
        <v>46230.0</v>
      </c>
      <c r="C2799" s="26">
        <v>254.0</v>
      </c>
      <c r="D2799" s="507" t="s">
        <v>111</v>
      </c>
      <c r="E2799" s="28" t="s">
        <v>94</v>
      </c>
      <c r="F2799" s="600" t="s">
        <v>4377</v>
      </c>
      <c r="G2799" s="28" t="s">
        <v>4378</v>
      </c>
      <c r="H2799" s="28" t="s">
        <v>87</v>
      </c>
      <c r="I2799" s="505" t="s">
        <v>1187</v>
      </c>
      <c r="J2799" s="36" t="s">
        <v>1188</v>
      </c>
      <c r="K2799" s="441">
        <v>46261.0</v>
      </c>
      <c r="L2799" s="28" t="s">
        <v>73</v>
      </c>
      <c r="M2799" s="226"/>
      <c r="N2799" s="33" t="s">
        <v>104</v>
      </c>
      <c r="O2799" s="506" t="s">
        <v>4356</v>
      </c>
      <c r="P2799" s="226"/>
      <c r="Q2799" s="468"/>
      <c r="R2799" s="468"/>
      <c r="S2799" s="468"/>
      <c r="T2799" s="468"/>
      <c r="U2799" s="468"/>
      <c r="V2799" s="468"/>
      <c r="W2799" s="468"/>
      <c r="X2799" s="468"/>
      <c r="Y2799" s="468"/>
      <c r="Z2799" s="468"/>
      <c r="AA2799" s="468"/>
      <c r="AB2799" s="468"/>
      <c r="AC2799" s="468"/>
      <c r="AD2799" s="468"/>
      <c r="AE2799" s="468"/>
      <c r="AF2799" s="468"/>
      <c r="AG2799" s="468"/>
      <c r="AH2799" s="468"/>
      <c r="AI2799" s="468"/>
    </row>
    <row r="2800">
      <c r="A2800" s="23">
        <v>3059.0</v>
      </c>
      <c r="B2800" s="440">
        <v>46230.0</v>
      </c>
      <c r="C2800" s="26">
        <v>254.0</v>
      </c>
      <c r="D2800" s="507" t="s">
        <v>111</v>
      </c>
      <c r="E2800" s="28" t="s">
        <v>94</v>
      </c>
      <c r="F2800" s="600" t="s">
        <v>4377</v>
      </c>
      <c r="G2800" s="28" t="s">
        <v>4378</v>
      </c>
      <c r="H2800" s="28" t="s">
        <v>98</v>
      </c>
      <c r="I2800" s="505" t="s">
        <v>2067</v>
      </c>
      <c r="J2800" s="36" t="s">
        <v>4408</v>
      </c>
      <c r="K2800" s="441">
        <v>46261.0</v>
      </c>
      <c r="L2800" s="28" t="s">
        <v>73</v>
      </c>
      <c r="M2800" s="226"/>
      <c r="N2800" s="33" t="s">
        <v>104</v>
      </c>
      <c r="O2800" s="506" t="s">
        <v>4356</v>
      </c>
      <c r="P2800" s="226"/>
      <c r="Q2800" s="468"/>
      <c r="R2800" s="468"/>
      <c r="S2800" s="468"/>
      <c r="T2800" s="468"/>
      <c r="U2800" s="468"/>
      <c r="V2800" s="468"/>
      <c r="W2800" s="468"/>
      <c r="X2800" s="468"/>
      <c r="Y2800" s="468"/>
      <c r="Z2800" s="468"/>
      <c r="AA2800" s="468"/>
      <c r="AB2800" s="468"/>
      <c r="AC2800" s="468"/>
      <c r="AD2800" s="468"/>
      <c r="AE2800" s="468"/>
      <c r="AF2800" s="468"/>
      <c r="AG2800" s="468"/>
      <c r="AH2800" s="468"/>
      <c r="AI2800" s="468"/>
    </row>
    <row r="2801">
      <c r="A2801" s="23">
        <v>3060.0</v>
      </c>
      <c r="B2801" s="440">
        <v>46230.0</v>
      </c>
      <c r="C2801" s="26">
        <v>254.0</v>
      </c>
      <c r="D2801" s="507" t="s">
        <v>111</v>
      </c>
      <c r="E2801" s="28" t="s">
        <v>94</v>
      </c>
      <c r="F2801" s="600" t="s">
        <v>4377</v>
      </c>
      <c r="G2801" s="28" t="s">
        <v>4378</v>
      </c>
      <c r="H2801" s="28" t="s">
        <v>87</v>
      </c>
      <c r="I2801" s="505" t="s">
        <v>2066</v>
      </c>
      <c r="J2801" s="36" t="s">
        <v>1186</v>
      </c>
      <c r="K2801" s="441">
        <v>46261.0</v>
      </c>
      <c r="L2801" s="28" t="s">
        <v>73</v>
      </c>
      <c r="M2801" s="226"/>
      <c r="N2801" s="33" t="s">
        <v>104</v>
      </c>
      <c r="O2801" s="506" t="s">
        <v>4356</v>
      </c>
      <c r="P2801" s="226"/>
      <c r="Q2801" s="468"/>
      <c r="R2801" s="468"/>
      <c r="S2801" s="468"/>
      <c r="T2801" s="468"/>
      <c r="U2801" s="468"/>
      <c r="V2801" s="468"/>
      <c r="W2801" s="468"/>
      <c r="X2801" s="468"/>
      <c r="Y2801" s="468"/>
      <c r="Z2801" s="468"/>
      <c r="AA2801" s="468"/>
      <c r="AB2801" s="468"/>
      <c r="AC2801" s="468"/>
      <c r="AD2801" s="468"/>
      <c r="AE2801" s="468"/>
      <c r="AF2801" s="468"/>
      <c r="AG2801" s="468"/>
      <c r="AH2801" s="468"/>
      <c r="AI2801" s="468"/>
    </row>
    <row r="2802">
      <c r="A2802" s="23">
        <v>3061.0</v>
      </c>
      <c r="B2802" s="440">
        <v>46230.0</v>
      </c>
      <c r="C2802" s="26">
        <v>254.0</v>
      </c>
      <c r="D2802" s="507" t="s">
        <v>111</v>
      </c>
      <c r="E2802" s="28" t="s">
        <v>94</v>
      </c>
      <c r="F2802" s="600" t="s">
        <v>4377</v>
      </c>
      <c r="G2802" s="28" t="s">
        <v>4378</v>
      </c>
      <c r="H2802" s="28" t="s">
        <v>194</v>
      </c>
      <c r="I2802" s="505" t="s">
        <v>4345</v>
      </c>
      <c r="J2802" s="36" t="s">
        <v>1517</v>
      </c>
      <c r="K2802" s="441">
        <v>46261.0</v>
      </c>
      <c r="L2802" s="28" t="s">
        <v>73</v>
      </c>
      <c r="M2802" s="226"/>
      <c r="N2802" s="33" t="s">
        <v>104</v>
      </c>
      <c r="O2802" s="506" t="s">
        <v>4356</v>
      </c>
      <c r="P2802" s="226"/>
      <c r="Q2802" s="468"/>
      <c r="R2802" s="468"/>
      <c r="S2802" s="468"/>
      <c r="T2802" s="468"/>
      <c r="U2802" s="468"/>
      <c r="V2802" s="468"/>
      <c r="W2802" s="468"/>
      <c r="X2802" s="468"/>
      <c r="Y2802" s="468"/>
      <c r="Z2802" s="468"/>
      <c r="AA2802" s="468"/>
      <c r="AB2802" s="468"/>
      <c r="AC2802" s="468"/>
      <c r="AD2802" s="468"/>
      <c r="AE2802" s="468"/>
      <c r="AF2802" s="468"/>
      <c r="AG2802" s="468"/>
      <c r="AH2802" s="468"/>
      <c r="AI2802" s="468"/>
    </row>
    <row r="2803">
      <c r="A2803" s="23">
        <v>3048.0</v>
      </c>
      <c r="B2803" s="440">
        <v>46230.0</v>
      </c>
      <c r="C2803" s="26">
        <v>255.0</v>
      </c>
      <c r="D2803" s="507" t="s">
        <v>39</v>
      </c>
      <c r="E2803" s="28" t="s">
        <v>94</v>
      </c>
      <c r="F2803" s="600" t="s">
        <v>4377</v>
      </c>
      <c r="G2803" s="28" t="s">
        <v>4378</v>
      </c>
      <c r="H2803" s="28" t="s">
        <v>43</v>
      </c>
      <c r="I2803" s="505" t="s">
        <v>4409</v>
      </c>
      <c r="J2803" s="36" t="s">
        <v>4410</v>
      </c>
      <c r="K2803" s="613">
        <v>46234.0</v>
      </c>
      <c r="L2803" s="28" t="s">
        <v>50</v>
      </c>
      <c r="M2803" s="226"/>
      <c r="N2803" s="33" t="s">
        <v>104</v>
      </c>
      <c r="O2803" s="36" t="s">
        <v>4411</v>
      </c>
      <c r="P2803" s="226"/>
      <c r="Q2803" s="468"/>
      <c r="R2803" s="468"/>
      <c r="S2803" s="468"/>
      <c r="T2803" s="468"/>
      <c r="U2803" s="468"/>
      <c r="V2803" s="468"/>
      <c r="W2803" s="468"/>
      <c r="X2803" s="468"/>
      <c r="Y2803" s="468"/>
      <c r="Z2803" s="468"/>
      <c r="AA2803" s="468"/>
      <c r="AB2803" s="468"/>
      <c r="AC2803" s="468"/>
      <c r="AD2803" s="468"/>
      <c r="AE2803" s="468"/>
      <c r="AF2803" s="468"/>
      <c r="AG2803" s="468"/>
      <c r="AH2803" s="468"/>
      <c r="AI2803" s="468"/>
    </row>
    <row r="2804">
      <c r="A2804" s="23">
        <v>3049.0</v>
      </c>
      <c r="B2804" s="440">
        <v>46230.0</v>
      </c>
      <c r="C2804" s="26">
        <v>255.0</v>
      </c>
      <c r="D2804" s="507" t="s">
        <v>39</v>
      </c>
      <c r="E2804" s="28" t="s">
        <v>94</v>
      </c>
      <c r="F2804" s="600" t="s">
        <v>4377</v>
      </c>
      <c r="G2804" s="28" t="s">
        <v>4378</v>
      </c>
      <c r="H2804" s="28" t="s">
        <v>207</v>
      </c>
      <c r="I2804" s="505" t="s">
        <v>4412</v>
      </c>
      <c r="J2804" s="36" t="s">
        <v>4413</v>
      </c>
      <c r="K2804" s="613">
        <v>46234.0</v>
      </c>
      <c r="L2804" s="28" t="s">
        <v>50</v>
      </c>
      <c r="M2804" s="226"/>
      <c r="N2804" s="33" t="s">
        <v>104</v>
      </c>
      <c r="O2804" s="36" t="s">
        <v>4411</v>
      </c>
      <c r="P2804" s="226"/>
      <c r="Q2804" s="468"/>
      <c r="R2804" s="468"/>
      <c r="S2804" s="468"/>
      <c r="T2804" s="468"/>
      <c r="U2804" s="468"/>
      <c r="V2804" s="468"/>
      <c r="W2804" s="468"/>
      <c r="X2804" s="468"/>
      <c r="Y2804" s="468"/>
      <c r="Z2804" s="468"/>
      <c r="AA2804" s="468"/>
      <c r="AB2804" s="468"/>
      <c r="AC2804" s="468"/>
      <c r="AD2804" s="468"/>
      <c r="AE2804" s="468"/>
      <c r="AF2804" s="468"/>
      <c r="AG2804" s="468"/>
      <c r="AH2804" s="468"/>
      <c r="AI2804" s="468"/>
    </row>
    <row r="2805">
      <c r="A2805" s="23">
        <v>3100.0</v>
      </c>
      <c r="B2805" s="440">
        <v>46227.0</v>
      </c>
      <c r="C2805" s="26">
        <v>256.0</v>
      </c>
      <c r="D2805" s="507" t="s">
        <v>45</v>
      </c>
      <c r="E2805" s="28" t="s">
        <v>94</v>
      </c>
      <c r="F2805" s="600" t="s">
        <v>369</v>
      </c>
      <c r="G2805" s="28" t="s">
        <v>369</v>
      </c>
      <c r="H2805" s="28" t="s">
        <v>87</v>
      </c>
      <c r="I2805" s="500" t="s">
        <v>4414</v>
      </c>
      <c r="J2805" s="492" t="s">
        <v>4415</v>
      </c>
      <c r="K2805" s="441">
        <v>46258.0</v>
      </c>
      <c r="L2805" s="28" t="s">
        <v>73</v>
      </c>
      <c r="M2805" s="226"/>
      <c r="N2805" s="33" t="s">
        <v>277</v>
      </c>
      <c r="O2805" s="36" t="s">
        <v>4268</v>
      </c>
      <c r="P2805" s="226"/>
      <c r="Q2805" s="468"/>
      <c r="R2805" s="468"/>
      <c r="S2805" s="468"/>
      <c r="T2805" s="468"/>
      <c r="U2805" s="468"/>
      <c r="V2805" s="468"/>
      <c r="W2805" s="468"/>
      <c r="X2805" s="468"/>
      <c r="Y2805" s="468"/>
      <c r="Z2805" s="468"/>
      <c r="AA2805" s="468"/>
      <c r="AB2805" s="468"/>
      <c r="AC2805" s="468"/>
      <c r="AD2805" s="468"/>
      <c r="AE2805" s="468"/>
      <c r="AF2805" s="468"/>
      <c r="AG2805" s="468"/>
      <c r="AH2805" s="468"/>
      <c r="AI2805" s="468"/>
    </row>
    <row r="2806">
      <c r="A2806" s="23">
        <v>3101.0</v>
      </c>
      <c r="B2806" s="440">
        <v>46227.0</v>
      </c>
      <c r="C2806" s="26">
        <v>256.0</v>
      </c>
      <c r="D2806" s="507" t="s">
        <v>45</v>
      </c>
      <c r="E2806" s="28" t="s">
        <v>94</v>
      </c>
      <c r="F2806" s="600" t="s">
        <v>369</v>
      </c>
      <c r="G2806" s="28" t="s">
        <v>369</v>
      </c>
      <c r="H2806" s="28" t="s">
        <v>81</v>
      </c>
      <c r="I2806" s="487" t="s">
        <v>4416</v>
      </c>
      <c r="J2806" s="492" t="s">
        <v>4363</v>
      </c>
      <c r="K2806" s="441">
        <v>46258.0</v>
      </c>
      <c r="L2806" s="28" t="s">
        <v>73</v>
      </c>
      <c r="M2806" s="226"/>
      <c r="N2806" s="33" t="s">
        <v>277</v>
      </c>
      <c r="O2806" s="36" t="s">
        <v>4268</v>
      </c>
      <c r="P2806" s="226"/>
      <c r="Q2806" s="468"/>
      <c r="R2806" s="468"/>
      <c r="S2806" s="468"/>
      <c r="T2806" s="468"/>
      <c r="U2806" s="468"/>
      <c r="V2806" s="468"/>
      <c r="W2806" s="468"/>
      <c r="X2806" s="468"/>
      <c r="Y2806" s="468"/>
      <c r="Z2806" s="468"/>
      <c r="AA2806" s="468"/>
      <c r="AB2806" s="468"/>
      <c r="AC2806" s="468"/>
      <c r="AD2806" s="468"/>
      <c r="AE2806" s="468"/>
      <c r="AF2806" s="468"/>
      <c r="AG2806" s="468"/>
      <c r="AH2806" s="468"/>
      <c r="AI2806" s="468"/>
    </row>
    <row r="2807">
      <c r="A2807" s="23">
        <v>3102.0</v>
      </c>
      <c r="B2807" s="440">
        <v>46227.0</v>
      </c>
      <c r="C2807" s="26">
        <v>256.0</v>
      </c>
      <c r="D2807" s="507" t="s">
        <v>45</v>
      </c>
      <c r="E2807" s="28" t="s">
        <v>94</v>
      </c>
      <c r="F2807" s="600" t="s">
        <v>369</v>
      </c>
      <c r="G2807" s="28" t="s">
        <v>369</v>
      </c>
      <c r="H2807" s="28" t="s">
        <v>194</v>
      </c>
      <c r="I2807" s="500" t="s">
        <v>4417</v>
      </c>
      <c r="J2807" s="610" t="s">
        <v>4418</v>
      </c>
      <c r="K2807" s="441">
        <v>46258.0</v>
      </c>
      <c r="L2807" s="28" t="s">
        <v>73</v>
      </c>
      <c r="M2807" s="226"/>
      <c r="N2807" s="33" t="s">
        <v>277</v>
      </c>
      <c r="O2807" s="36" t="s">
        <v>4268</v>
      </c>
      <c r="P2807" s="226"/>
      <c r="Q2807" s="468"/>
      <c r="R2807" s="468"/>
      <c r="S2807" s="468"/>
      <c r="T2807" s="468"/>
      <c r="U2807" s="468"/>
      <c r="V2807" s="468"/>
      <c r="W2807" s="468"/>
      <c r="X2807" s="468"/>
      <c r="Y2807" s="468"/>
      <c r="Z2807" s="468"/>
      <c r="AA2807" s="468"/>
      <c r="AB2807" s="468"/>
      <c r="AC2807" s="468"/>
      <c r="AD2807" s="468"/>
      <c r="AE2807" s="468"/>
      <c r="AF2807" s="468"/>
      <c r="AG2807" s="468"/>
      <c r="AH2807" s="468"/>
      <c r="AI2807" s="468"/>
    </row>
    <row r="2808">
      <c r="A2808" s="23">
        <v>3103.0</v>
      </c>
      <c r="B2808" s="440">
        <v>46227.0</v>
      </c>
      <c r="C2808" s="26">
        <v>256.0</v>
      </c>
      <c r="D2808" s="507" t="s">
        <v>45</v>
      </c>
      <c r="E2808" s="28" t="s">
        <v>94</v>
      </c>
      <c r="F2808" s="600" t="s">
        <v>369</v>
      </c>
      <c r="G2808" s="28" t="s">
        <v>369</v>
      </c>
      <c r="H2808" s="28" t="s">
        <v>43</v>
      </c>
      <c r="I2808" s="503" t="s">
        <v>4419</v>
      </c>
      <c r="J2808" s="492" t="s">
        <v>4420</v>
      </c>
      <c r="K2808" s="441">
        <v>46258.0</v>
      </c>
      <c r="L2808" s="28" t="s">
        <v>73</v>
      </c>
      <c r="M2808" s="226"/>
      <c r="N2808" s="33" t="s">
        <v>277</v>
      </c>
      <c r="O2808" s="36" t="s">
        <v>4268</v>
      </c>
      <c r="P2808" s="226"/>
      <c r="Q2808" s="468"/>
      <c r="R2808" s="468"/>
      <c r="S2808" s="468"/>
      <c r="T2808" s="468"/>
      <c r="U2808" s="468"/>
      <c r="V2808" s="468"/>
      <c r="W2808" s="468"/>
      <c r="X2808" s="468"/>
      <c r="Y2808" s="468"/>
      <c r="Z2808" s="468"/>
      <c r="AA2808" s="468"/>
      <c r="AB2808" s="468"/>
      <c r="AC2808" s="468"/>
      <c r="AD2808" s="468"/>
      <c r="AE2808" s="468"/>
      <c r="AF2808" s="468"/>
      <c r="AG2808" s="468"/>
      <c r="AH2808" s="468"/>
      <c r="AI2808" s="468"/>
    </row>
    <row r="2809">
      <c r="A2809" s="23">
        <v>3104.0</v>
      </c>
      <c r="B2809" s="440">
        <v>46227.0</v>
      </c>
      <c r="C2809" s="26">
        <v>256.0</v>
      </c>
      <c r="D2809" s="507" t="s">
        <v>45</v>
      </c>
      <c r="E2809" s="28" t="s">
        <v>94</v>
      </c>
      <c r="F2809" s="600" t="s">
        <v>369</v>
      </c>
      <c r="G2809" s="28" t="s">
        <v>369</v>
      </c>
      <c r="H2809" s="28" t="s">
        <v>98</v>
      </c>
      <c r="I2809" s="500" t="s">
        <v>4421</v>
      </c>
      <c r="J2809" s="492" t="s">
        <v>4422</v>
      </c>
      <c r="K2809" s="441">
        <v>46258.0</v>
      </c>
      <c r="L2809" s="28" t="s">
        <v>73</v>
      </c>
      <c r="M2809" s="226"/>
      <c r="N2809" s="33" t="s">
        <v>277</v>
      </c>
      <c r="O2809" s="36" t="s">
        <v>4268</v>
      </c>
      <c r="P2809" s="226"/>
      <c r="Q2809" s="468"/>
      <c r="R2809" s="468"/>
      <c r="S2809" s="468"/>
      <c r="T2809" s="468"/>
      <c r="U2809" s="468"/>
      <c r="V2809" s="468"/>
      <c r="W2809" s="468"/>
      <c r="X2809" s="468"/>
      <c r="Y2809" s="468"/>
      <c r="Z2809" s="468"/>
      <c r="AA2809" s="468"/>
      <c r="AB2809" s="468"/>
      <c r="AC2809" s="468"/>
      <c r="AD2809" s="468"/>
      <c r="AE2809" s="468"/>
      <c r="AF2809" s="468"/>
      <c r="AG2809" s="468"/>
      <c r="AH2809" s="468"/>
      <c r="AI2809" s="468"/>
    </row>
    <row r="2810">
      <c r="A2810" s="23">
        <v>3105.0</v>
      </c>
      <c r="B2810" s="440">
        <v>46227.0</v>
      </c>
      <c r="C2810" s="26">
        <v>256.0</v>
      </c>
      <c r="D2810" s="507" t="s">
        <v>45</v>
      </c>
      <c r="E2810" s="28" t="s">
        <v>94</v>
      </c>
      <c r="F2810" s="600" t="s">
        <v>369</v>
      </c>
      <c r="G2810" s="28" t="s">
        <v>369</v>
      </c>
      <c r="H2810" s="28" t="s">
        <v>207</v>
      </c>
      <c r="I2810" s="500" t="s">
        <v>4423</v>
      </c>
      <c r="J2810" s="610" t="s">
        <v>4418</v>
      </c>
      <c r="K2810" s="441">
        <v>46258.0</v>
      </c>
      <c r="L2810" s="28" t="s">
        <v>73</v>
      </c>
      <c r="M2810" s="226"/>
      <c r="N2810" s="33" t="s">
        <v>277</v>
      </c>
      <c r="O2810" s="36" t="s">
        <v>4268</v>
      </c>
      <c r="P2810" s="226"/>
      <c r="Q2810" s="468"/>
      <c r="R2810" s="468"/>
      <c r="S2810" s="468"/>
      <c r="T2810" s="468"/>
      <c r="U2810" s="468"/>
      <c r="V2810" s="468"/>
      <c r="W2810" s="468"/>
      <c r="X2810" s="468"/>
      <c r="Y2810" s="468"/>
      <c r="Z2810" s="468"/>
      <c r="AA2810" s="468"/>
      <c r="AB2810" s="468"/>
      <c r="AC2810" s="468"/>
      <c r="AD2810" s="468"/>
      <c r="AE2810" s="468"/>
      <c r="AF2810" s="468"/>
      <c r="AG2810" s="468"/>
      <c r="AH2810" s="468"/>
      <c r="AI2810" s="468"/>
    </row>
    <row r="2811">
      <c r="A2811" s="23">
        <v>3106.0</v>
      </c>
      <c r="B2811" s="440">
        <v>46227.0</v>
      </c>
      <c r="C2811" s="26">
        <v>256.0</v>
      </c>
      <c r="D2811" s="507" t="s">
        <v>45</v>
      </c>
      <c r="E2811" s="28" t="s">
        <v>94</v>
      </c>
      <c r="F2811" s="600" t="s">
        <v>369</v>
      </c>
      <c r="G2811" s="28" t="s">
        <v>369</v>
      </c>
      <c r="H2811" s="28" t="s">
        <v>87</v>
      </c>
      <c r="I2811" s="500" t="s">
        <v>4424</v>
      </c>
      <c r="J2811" s="492" t="s">
        <v>4425</v>
      </c>
      <c r="K2811" s="441">
        <v>46258.0</v>
      </c>
      <c r="L2811" s="28" t="s">
        <v>73</v>
      </c>
      <c r="M2811" s="226"/>
      <c r="N2811" s="33" t="s">
        <v>277</v>
      </c>
      <c r="O2811" s="36" t="s">
        <v>4268</v>
      </c>
      <c r="P2811" s="226"/>
      <c r="Q2811" s="468"/>
      <c r="R2811" s="468"/>
      <c r="S2811" s="468"/>
      <c r="T2811" s="468"/>
      <c r="U2811" s="468"/>
      <c r="V2811" s="468"/>
      <c r="W2811" s="468"/>
      <c r="X2811" s="468"/>
      <c r="Y2811" s="468"/>
      <c r="Z2811" s="468"/>
      <c r="AA2811" s="468"/>
      <c r="AB2811" s="468"/>
      <c r="AC2811" s="468"/>
      <c r="AD2811" s="468"/>
      <c r="AE2811" s="468"/>
      <c r="AF2811" s="468"/>
      <c r="AG2811" s="468"/>
      <c r="AH2811" s="468"/>
      <c r="AI2811" s="468"/>
    </row>
    <row r="2812">
      <c r="A2812" s="23">
        <v>3107.0</v>
      </c>
      <c r="B2812" s="440">
        <v>46227.0</v>
      </c>
      <c r="C2812" s="26">
        <v>256.0</v>
      </c>
      <c r="D2812" s="507" t="s">
        <v>45</v>
      </c>
      <c r="E2812" s="28" t="s">
        <v>94</v>
      </c>
      <c r="F2812" s="600" t="s">
        <v>369</v>
      </c>
      <c r="G2812" s="28" t="s">
        <v>369</v>
      </c>
      <c r="H2812" s="28" t="s">
        <v>43</v>
      </c>
      <c r="I2812" s="500" t="s">
        <v>4426</v>
      </c>
      <c r="J2812" s="492" t="s">
        <v>2228</v>
      </c>
      <c r="K2812" s="441">
        <v>46258.0</v>
      </c>
      <c r="L2812" s="28" t="s">
        <v>73</v>
      </c>
      <c r="M2812" s="226"/>
      <c r="N2812" s="33" t="s">
        <v>277</v>
      </c>
      <c r="O2812" s="36" t="s">
        <v>4268</v>
      </c>
      <c r="P2812" s="226"/>
      <c r="Q2812" s="468"/>
      <c r="R2812" s="468"/>
      <c r="S2812" s="468"/>
      <c r="T2812" s="468"/>
      <c r="U2812" s="468"/>
      <c r="V2812" s="468"/>
      <c r="W2812" s="468"/>
      <c r="X2812" s="468"/>
      <c r="Y2812" s="468"/>
      <c r="Z2812" s="468"/>
      <c r="AA2812" s="468"/>
      <c r="AB2812" s="468"/>
      <c r="AC2812" s="468"/>
      <c r="AD2812" s="468"/>
      <c r="AE2812" s="468"/>
      <c r="AF2812" s="468"/>
      <c r="AG2812" s="468"/>
      <c r="AH2812" s="468"/>
      <c r="AI2812" s="468"/>
    </row>
    <row r="2813">
      <c r="A2813" s="23">
        <v>3108.0</v>
      </c>
      <c r="B2813" s="440">
        <v>46227.0</v>
      </c>
      <c r="C2813" s="26">
        <v>256.0</v>
      </c>
      <c r="D2813" s="507" t="s">
        <v>45</v>
      </c>
      <c r="E2813" s="28" t="s">
        <v>94</v>
      </c>
      <c r="F2813" s="600" t="s">
        <v>369</v>
      </c>
      <c r="G2813" s="28" t="s">
        <v>369</v>
      </c>
      <c r="H2813" s="28" t="s">
        <v>43</v>
      </c>
      <c r="I2813" s="500" t="s">
        <v>4427</v>
      </c>
      <c r="J2813" s="492" t="s">
        <v>546</v>
      </c>
      <c r="K2813" s="441">
        <v>46258.0</v>
      </c>
      <c r="L2813" s="28" t="s">
        <v>73</v>
      </c>
      <c r="M2813" s="226"/>
      <c r="N2813" s="33" t="s">
        <v>277</v>
      </c>
      <c r="O2813" s="36" t="s">
        <v>4268</v>
      </c>
      <c r="P2813" s="226"/>
      <c r="Q2813" s="468"/>
      <c r="R2813" s="468"/>
      <c r="S2813" s="468"/>
      <c r="T2813" s="468"/>
      <c r="U2813" s="468"/>
      <c r="V2813" s="468"/>
      <c r="W2813" s="468"/>
      <c r="X2813" s="468"/>
      <c r="Y2813" s="468"/>
      <c r="Z2813" s="468"/>
      <c r="AA2813" s="468"/>
      <c r="AB2813" s="468"/>
      <c r="AC2813" s="468"/>
      <c r="AD2813" s="468"/>
      <c r="AE2813" s="468"/>
      <c r="AF2813" s="468"/>
      <c r="AG2813" s="468"/>
      <c r="AH2813" s="468"/>
      <c r="AI2813" s="468"/>
    </row>
    <row r="2814">
      <c r="A2814" s="59">
        <v>2737.0</v>
      </c>
      <c r="B2814" s="440">
        <v>46231.0</v>
      </c>
      <c r="C2814" s="26">
        <v>257.0</v>
      </c>
      <c r="D2814" s="507" t="s">
        <v>45</v>
      </c>
      <c r="E2814" s="28" t="s">
        <v>40</v>
      </c>
      <c r="F2814" s="28" t="s">
        <v>1729</v>
      </c>
      <c r="G2814" s="28" t="s">
        <v>4428</v>
      </c>
      <c r="H2814" s="28" t="s">
        <v>75</v>
      </c>
      <c r="I2814" s="505" t="s">
        <v>3399</v>
      </c>
      <c r="J2814" s="36" t="s">
        <v>3400</v>
      </c>
      <c r="K2814" s="541">
        <v>46244.0</v>
      </c>
      <c r="L2814" s="28" t="s">
        <v>50</v>
      </c>
      <c r="M2814" s="226"/>
      <c r="N2814" s="33" t="s">
        <v>214</v>
      </c>
      <c r="O2814" s="36" t="s">
        <v>425</v>
      </c>
      <c r="P2814" s="226"/>
      <c r="Q2814" s="468"/>
      <c r="R2814" s="468"/>
      <c r="S2814" s="468"/>
      <c r="T2814" s="468"/>
      <c r="U2814" s="468"/>
      <c r="V2814" s="468"/>
      <c r="W2814" s="468"/>
      <c r="X2814" s="468"/>
      <c r="Y2814" s="468"/>
      <c r="Z2814" s="468"/>
      <c r="AA2814" s="468"/>
      <c r="AB2814" s="468"/>
      <c r="AC2814" s="468"/>
      <c r="AD2814" s="468"/>
      <c r="AE2814" s="468"/>
      <c r="AF2814" s="468"/>
      <c r="AG2814" s="468"/>
      <c r="AH2814" s="468"/>
      <c r="AI2814" s="468"/>
    </row>
    <row r="2815">
      <c r="A2815" s="23">
        <v>2738.0</v>
      </c>
      <c r="B2815" s="440">
        <v>46231.0</v>
      </c>
      <c r="C2815" s="26">
        <v>257.0</v>
      </c>
      <c r="D2815" s="507" t="s">
        <v>45</v>
      </c>
      <c r="E2815" s="28" t="s">
        <v>40</v>
      </c>
      <c r="F2815" s="28" t="s">
        <v>1729</v>
      </c>
      <c r="G2815" s="28" t="s">
        <v>4428</v>
      </c>
      <c r="H2815" s="28" t="s">
        <v>207</v>
      </c>
      <c r="I2815" s="505" t="s">
        <v>4429</v>
      </c>
      <c r="J2815" s="36" t="s">
        <v>4430</v>
      </c>
      <c r="K2815" s="541">
        <v>46244.0</v>
      </c>
      <c r="L2815" s="28" t="s">
        <v>50</v>
      </c>
      <c r="M2815" s="226"/>
      <c r="N2815" s="33" t="s">
        <v>214</v>
      </c>
      <c r="O2815" s="36" t="s">
        <v>425</v>
      </c>
      <c r="P2815" s="226"/>
      <c r="Q2815" s="468"/>
      <c r="R2815" s="468"/>
      <c r="S2815" s="468"/>
      <c r="T2815" s="468"/>
      <c r="U2815" s="468"/>
      <c r="V2815" s="468"/>
      <c r="W2815" s="468"/>
      <c r="X2815" s="468"/>
      <c r="Y2815" s="468"/>
      <c r="Z2815" s="468"/>
      <c r="AA2815" s="468"/>
      <c r="AB2815" s="468"/>
      <c r="AC2815" s="468"/>
      <c r="AD2815" s="468"/>
      <c r="AE2815" s="468"/>
      <c r="AF2815" s="468"/>
      <c r="AG2815" s="468"/>
      <c r="AH2815" s="468"/>
      <c r="AI2815" s="468"/>
    </row>
    <row r="2816">
      <c r="A2816" s="23">
        <v>2739.0</v>
      </c>
      <c r="B2816" s="440">
        <v>46231.0</v>
      </c>
      <c r="C2816" s="26">
        <v>257.0</v>
      </c>
      <c r="D2816" s="507" t="s">
        <v>45</v>
      </c>
      <c r="E2816" s="28" t="s">
        <v>40</v>
      </c>
      <c r="F2816" s="28" t="s">
        <v>1729</v>
      </c>
      <c r="G2816" s="28" t="s">
        <v>4428</v>
      </c>
      <c r="H2816" s="28" t="s">
        <v>75</v>
      </c>
      <c r="I2816" s="505" t="s">
        <v>4431</v>
      </c>
      <c r="J2816" s="36" t="s">
        <v>1900</v>
      </c>
      <c r="K2816" s="541">
        <v>46244.0</v>
      </c>
      <c r="L2816" s="28" t="s">
        <v>50</v>
      </c>
      <c r="M2816" s="226"/>
      <c r="N2816" s="33" t="s">
        <v>214</v>
      </c>
      <c r="O2816" s="36" t="s">
        <v>425</v>
      </c>
      <c r="P2816" s="226"/>
      <c r="Q2816" s="468"/>
      <c r="R2816" s="468"/>
      <c r="S2816" s="468"/>
      <c r="T2816" s="468"/>
      <c r="U2816" s="468"/>
      <c r="V2816" s="468"/>
      <c r="W2816" s="468"/>
      <c r="X2816" s="468"/>
      <c r="Y2816" s="468"/>
      <c r="Z2816" s="468"/>
      <c r="AA2816" s="468"/>
      <c r="AB2816" s="468"/>
      <c r="AC2816" s="468"/>
      <c r="AD2816" s="468"/>
      <c r="AE2816" s="468"/>
      <c r="AF2816" s="468"/>
      <c r="AG2816" s="468"/>
      <c r="AH2816" s="468"/>
      <c r="AI2816" s="468"/>
    </row>
    <row r="2817">
      <c r="A2817" s="59">
        <v>2740.0</v>
      </c>
      <c r="B2817" s="440">
        <v>46231.0</v>
      </c>
      <c r="C2817" s="26">
        <v>257.0</v>
      </c>
      <c r="D2817" s="507" t="s">
        <v>45</v>
      </c>
      <c r="E2817" s="28" t="s">
        <v>40</v>
      </c>
      <c r="F2817" s="28" t="s">
        <v>1729</v>
      </c>
      <c r="G2817" s="28" t="s">
        <v>4428</v>
      </c>
      <c r="H2817" s="28" t="s">
        <v>75</v>
      </c>
      <c r="I2817" s="505" t="s">
        <v>4432</v>
      </c>
      <c r="J2817" s="36" t="s">
        <v>4433</v>
      </c>
      <c r="K2817" s="541">
        <v>46244.0</v>
      </c>
      <c r="L2817" s="28" t="s">
        <v>50</v>
      </c>
      <c r="M2817" s="226"/>
      <c r="N2817" s="33" t="s">
        <v>214</v>
      </c>
      <c r="O2817" s="36" t="s">
        <v>425</v>
      </c>
      <c r="P2817" s="226"/>
      <c r="Q2817" s="468"/>
      <c r="R2817" s="468"/>
      <c r="S2817" s="468"/>
      <c r="T2817" s="468"/>
      <c r="U2817" s="468"/>
      <c r="V2817" s="468"/>
      <c r="W2817" s="614"/>
      <c r="X2817" s="614"/>
      <c r="Y2817" s="614"/>
      <c r="Z2817" s="614"/>
      <c r="AA2817" s="614"/>
      <c r="AB2817" s="614"/>
      <c r="AC2817" s="614"/>
      <c r="AD2817" s="614"/>
      <c r="AE2817" s="614"/>
      <c r="AF2817" s="614"/>
      <c r="AG2817" s="614"/>
      <c r="AH2817" s="614"/>
      <c r="AI2817" s="614"/>
    </row>
    <row r="2818">
      <c r="A2818" s="23">
        <v>2741.0</v>
      </c>
      <c r="B2818" s="440">
        <v>46231.0</v>
      </c>
      <c r="C2818" s="26">
        <v>257.0</v>
      </c>
      <c r="D2818" s="507" t="s">
        <v>45</v>
      </c>
      <c r="E2818" s="28" t="s">
        <v>40</v>
      </c>
      <c r="F2818" s="28" t="s">
        <v>1729</v>
      </c>
      <c r="G2818" s="28" t="s">
        <v>4428</v>
      </c>
      <c r="H2818" s="28" t="s">
        <v>194</v>
      </c>
      <c r="I2818" s="505" t="s">
        <v>4434</v>
      </c>
      <c r="J2818" s="36" t="s">
        <v>4435</v>
      </c>
      <c r="K2818" s="541">
        <v>46244.0</v>
      </c>
      <c r="L2818" s="28" t="s">
        <v>50</v>
      </c>
      <c r="M2818" s="226"/>
      <c r="N2818" s="33" t="s">
        <v>214</v>
      </c>
      <c r="O2818" s="36" t="s">
        <v>425</v>
      </c>
      <c r="P2818" s="226"/>
      <c r="Q2818" s="468"/>
      <c r="R2818" s="468"/>
      <c r="S2818" s="468"/>
      <c r="T2818" s="468"/>
      <c r="U2818" s="468"/>
      <c r="V2818" s="468"/>
      <c r="W2818" s="614"/>
      <c r="X2818" s="614"/>
      <c r="Y2818" s="614"/>
      <c r="Z2818" s="614"/>
      <c r="AA2818" s="614"/>
      <c r="AB2818" s="614"/>
      <c r="AC2818" s="614"/>
      <c r="AD2818" s="614"/>
      <c r="AE2818" s="614"/>
      <c r="AF2818" s="614"/>
      <c r="AG2818" s="614"/>
      <c r="AH2818" s="614"/>
      <c r="AI2818" s="614"/>
    </row>
    <row r="2819">
      <c r="A2819" s="23">
        <v>2742.0</v>
      </c>
      <c r="B2819" s="440">
        <v>46231.0</v>
      </c>
      <c r="C2819" s="26">
        <v>257.0</v>
      </c>
      <c r="D2819" s="507" t="s">
        <v>45</v>
      </c>
      <c r="E2819" s="28" t="s">
        <v>40</v>
      </c>
      <c r="F2819" s="28" t="s">
        <v>1729</v>
      </c>
      <c r="G2819" s="28" t="s">
        <v>4428</v>
      </c>
      <c r="H2819" s="28" t="s">
        <v>87</v>
      </c>
      <c r="I2819" s="505" t="s">
        <v>4436</v>
      </c>
      <c r="J2819" s="104" t="s">
        <v>1140</v>
      </c>
      <c r="K2819" s="541">
        <v>46259.0</v>
      </c>
      <c r="L2819" s="28" t="s">
        <v>50</v>
      </c>
      <c r="M2819" s="226"/>
      <c r="N2819" s="33" t="s">
        <v>214</v>
      </c>
      <c r="O2819" s="36" t="s">
        <v>425</v>
      </c>
      <c r="P2819" s="226"/>
      <c r="Q2819" s="468"/>
      <c r="R2819" s="468"/>
      <c r="S2819" s="468"/>
      <c r="T2819" s="468"/>
      <c r="U2819" s="468"/>
      <c r="V2819" s="468"/>
      <c r="W2819" s="614"/>
      <c r="X2819" s="614"/>
      <c r="Y2819" s="614"/>
      <c r="Z2819" s="614"/>
      <c r="AA2819" s="614"/>
      <c r="AB2819" s="614"/>
      <c r="AC2819" s="614"/>
      <c r="AD2819" s="614"/>
      <c r="AE2819" s="614"/>
      <c r="AF2819" s="614"/>
      <c r="AG2819" s="614"/>
      <c r="AH2819" s="614"/>
      <c r="AI2819" s="614"/>
    </row>
    <row r="2820">
      <c r="A2820" s="59">
        <v>2743.0</v>
      </c>
      <c r="B2820" s="440">
        <v>46231.0</v>
      </c>
      <c r="C2820" s="26">
        <v>257.0</v>
      </c>
      <c r="D2820" s="507" t="s">
        <v>45</v>
      </c>
      <c r="E2820" s="28" t="s">
        <v>40</v>
      </c>
      <c r="F2820" s="28" t="s">
        <v>1729</v>
      </c>
      <c r="G2820" s="28" t="s">
        <v>4428</v>
      </c>
      <c r="H2820" s="28" t="s">
        <v>98</v>
      </c>
      <c r="I2820" s="505" t="s">
        <v>4437</v>
      </c>
      <c r="J2820" s="36" t="s">
        <v>4438</v>
      </c>
      <c r="K2820" s="541">
        <v>46259.0</v>
      </c>
      <c r="L2820" s="28" t="s">
        <v>50</v>
      </c>
      <c r="M2820" s="226"/>
      <c r="N2820" s="33" t="s">
        <v>214</v>
      </c>
      <c r="O2820" s="36" t="s">
        <v>425</v>
      </c>
      <c r="P2820" s="226"/>
      <c r="Q2820" s="468"/>
      <c r="R2820" s="468"/>
      <c r="S2820" s="468"/>
      <c r="T2820" s="468"/>
      <c r="U2820" s="468"/>
      <c r="V2820" s="468"/>
      <c r="W2820" s="614"/>
      <c r="X2820" s="614"/>
      <c r="Y2820" s="614"/>
      <c r="Z2820" s="614"/>
      <c r="AA2820" s="614"/>
      <c r="AB2820" s="614"/>
      <c r="AC2820" s="614"/>
      <c r="AD2820" s="614"/>
      <c r="AE2820" s="614"/>
      <c r="AF2820" s="614"/>
      <c r="AG2820" s="614"/>
      <c r="AH2820" s="614"/>
      <c r="AI2820" s="614"/>
    </row>
    <row r="2821">
      <c r="A2821" s="23">
        <v>2744.0</v>
      </c>
      <c r="B2821" s="440">
        <v>46231.0</v>
      </c>
      <c r="C2821" s="26">
        <v>257.0</v>
      </c>
      <c r="D2821" s="507" t="s">
        <v>45</v>
      </c>
      <c r="E2821" s="28" t="s">
        <v>40</v>
      </c>
      <c r="F2821" s="28" t="s">
        <v>1729</v>
      </c>
      <c r="G2821" s="28" t="s">
        <v>4428</v>
      </c>
      <c r="H2821" s="28" t="s">
        <v>98</v>
      </c>
      <c r="I2821" s="505" t="s">
        <v>4439</v>
      </c>
      <c r="J2821" s="36" t="s">
        <v>1992</v>
      </c>
      <c r="K2821" s="541">
        <v>46259.0</v>
      </c>
      <c r="L2821" s="28" t="s">
        <v>50</v>
      </c>
      <c r="M2821" s="226"/>
      <c r="N2821" s="33" t="s">
        <v>214</v>
      </c>
      <c r="O2821" s="36" t="s">
        <v>425</v>
      </c>
      <c r="P2821" s="226"/>
      <c r="Q2821" s="468"/>
      <c r="R2821" s="468"/>
      <c r="S2821" s="468"/>
      <c r="T2821" s="468"/>
      <c r="U2821" s="468"/>
      <c r="V2821" s="468"/>
      <c r="W2821" s="614"/>
      <c r="X2821" s="614"/>
      <c r="Y2821" s="614"/>
      <c r="Z2821" s="614"/>
      <c r="AA2821" s="614"/>
      <c r="AB2821" s="614"/>
      <c r="AC2821" s="614"/>
      <c r="AD2821" s="614"/>
      <c r="AE2821" s="614"/>
      <c r="AF2821" s="614"/>
      <c r="AG2821" s="614"/>
      <c r="AH2821" s="614"/>
      <c r="AI2821" s="614"/>
    </row>
    <row r="2822">
      <c r="A2822" s="23">
        <v>2745.0</v>
      </c>
      <c r="B2822" s="440">
        <v>46231.0</v>
      </c>
      <c r="C2822" s="26">
        <v>257.0</v>
      </c>
      <c r="D2822" s="507" t="s">
        <v>45</v>
      </c>
      <c r="E2822" s="28" t="s">
        <v>40</v>
      </c>
      <c r="F2822" s="28" t="s">
        <v>1729</v>
      </c>
      <c r="G2822" s="28" t="s">
        <v>4428</v>
      </c>
      <c r="H2822" s="28" t="s">
        <v>87</v>
      </c>
      <c r="I2822" s="505" t="s">
        <v>4440</v>
      </c>
      <c r="J2822" s="36" t="s">
        <v>1173</v>
      </c>
      <c r="K2822" s="541">
        <v>46259.0</v>
      </c>
      <c r="L2822" s="28" t="s">
        <v>50</v>
      </c>
      <c r="M2822" s="226"/>
      <c r="N2822" s="33" t="s">
        <v>214</v>
      </c>
      <c r="O2822" s="36" t="s">
        <v>425</v>
      </c>
      <c r="P2822" s="226"/>
      <c r="Q2822" s="468"/>
      <c r="R2822" s="468"/>
      <c r="S2822" s="468"/>
      <c r="T2822" s="468"/>
      <c r="U2822" s="468"/>
      <c r="V2822" s="468"/>
      <c r="W2822" s="614"/>
      <c r="X2822" s="614"/>
      <c r="Y2822" s="614"/>
      <c r="Z2822" s="614"/>
      <c r="AA2822" s="614"/>
      <c r="AB2822" s="614"/>
      <c r="AC2822" s="614"/>
      <c r="AD2822" s="614"/>
      <c r="AE2822" s="614"/>
      <c r="AF2822" s="614"/>
      <c r="AG2822" s="614"/>
      <c r="AH2822" s="614"/>
      <c r="AI2822" s="614"/>
    </row>
    <row r="2823">
      <c r="A2823" s="59">
        <v>2746.0</v>
      </c>
      <c r="B2823" s="440">
        <v>46231.0</v>
      </c>
      <c r="C2823" s="26">
        <v>257.0</v>
      </c>
      <c r="D2823" s="507" t="s">
        <v>45</v>
      </c>
      <c r="E2823" s="28" t="s">
        <v>40</v>
      </c>
      <c r="F2823" s="28" t="s">
        <v>1729</v>
      </c>
      <c r="G2823" s="28" t="s">
        <v>4428</v>
      </c>
      <c r="H2823" s="28" t="s">
        <v>43</v>
      </c>
      <c r="I2823" s="505" t="s">
        <v>4441</v>
      </c>
      <c r="J2823" s="36" t="s">
        <v>3469</v>
      </c>
      <c r="K2823" s="541">
        <v>46244.0</v>
      </c>
      <c r="L2823" s="28" t="s">
        <v>50</v>
      </c>
      <c r="M2823" s="226"/>
      <c r="N2823" s="33" t="s">
        <v>214</v>
      </c>
      <c r="O2823" s="36" t="s">
        <v>425</v>
      </c>
      <c r="P2823" s="226"/>
      <c r="Q2823" s="468"/>
      <c r="R2823" s="468"/>
      <c r="S2823" s="468"/>
      <c r="T2823" s="468"/>
      <c r="U2823" s="468"/>
      <c r="V2823" s="468"/>
      <c r="W2823" s="614"/>
      <c r="X2823" s="614"/>
      <c r="Y2823" s="614"/>
      <c r="Z2823" s="614"/>
      <c r="AA2823" s="614"/>
      <c r="AB2823" s="614"/>
      <c r="AC2823" s="614"/>
      <c r="AD2823" s="614"/>
      <c r="AE2823" s="614"/>
      <c r="AF2823" s="614"/>
      <c r="AG2823" s="614"/>
      <c r="AH2823" s="614"/>
      <c r="AI2823" s="614"/>
    </row>
    <row r="2824">
      <c r="A2824" s="23">
        <v>2747.0</v>
      </c>
      <c r="B2824" s="440">
        <v>46231.0</v>
      </c>
      <c r="C2824" s="26">
        <v>257.0</v>
      </c>
      <c r="D2824" s="507" t="s">
        <v>45</v>
      </c>
      <c r="E2824" s="28" t="s">
        <v>40</v>
      </c>
      <c r="F2824" s="28" t="s">
        <v>1729</v>
      </c>
      <c r="G2824" s="28" t="s">
        <v>4428</v>
      </c>
      <c r="H2824" s="28" t="s">
        <v>87</v>
      </c>
      <c r="I2824" s="505" t="s">
        <v>4442</v>
      </c>
      <c r="J2824" s="36" t="s">
        <v>2026</v>
      </c>
      <c r="K2824" s="541">
        <v>46259.0</v>
      </c>
      <c r="L2824" s="28" t="s">
        <v>50</v>
      </c>
      <c r="M2824" s="23" t="s">
        <v>4443</v>
      </c>
      <c r="N2824" s="33" t="s">
        <v>214</v>
      </c>
      <c r="O2824" s="36" t="s">
        <v>425</v>
      </c>
      <c r="P2824" s="226"/>
      <c r="Q2824" s="468"/>
      <c r="R2824" s="468"/>
      <c r="S2824" s="468"/>
      <c r="T2824" s="468"/>
      <c r="U2824" s="468"/>
      <c r="V2824" s="468"/>
      <c r="W2824" s="614"/>
      <c r="X2824" s="614"/>
      <c r="Y2824" s="614"/>
      <c r="Z2824" s="614"/>
      <c r="AA2824" s="614"/>
      <c r="AB2824" s="614"/>
      <c r="AC2824" s="614"/>
      <c r="AD2824" s="614"/>
      <c r="AE2824" s="614"/>
      <c r="AF2824" s="614"/>
      <c r="AG2824" s="614"/>
      <c r="AH2824" s="614"/>
      <c r="AI2824" s="614"/>
    </row>
    <row r="2825">
      <c r="A2825" s="23">
        <v>2748.0</v>
      </c>
      <c r="B2825" s="440">
        <v>46231.0</v>
      </c>
      <c r="C2825" s="26">
        <v>257.0</v>
      </c>
      <c r="D2825" s="507" t="s">
        <v>45</v>
      </c>
      <c r="E2825" s="28" t="s">
        <v>40</v>
      </c>
      <c r="F2825" s="28" t="s">
        <v>1729</v>
      </c>
      <c r="G2825" s="28" t="s">
        <v>4428</v>
      </c>
      <c r="H2825" s="28" t="s">
        <v>75</v>
      </c>
      <c r="I2825" s="505" t="s">
        <v>4444</v>
      </c>
      <c r="J2825" s="36" t="s">
        <v>4445</v>
      </c>
      <c r="K2825" s="541">
        <v>46259.0</v>
      </c>
      <c r="L2825" s="28" t="s">
        <v>50</v>
      </c>
      <c r="M2825" s="226"/>
      <c r="N2825" s="33" t="s">
        <v>214</v>
      </c>
      <c r="O2825" s="36" t="s">
        <v>425</v>
      </c>
      <c r="P2825" s="226"/>
      <c r="Q2825" s="468"/>
      <c r="R2825" s="468"/>
      <c r="S2825" s="468"/>
      <c r="T2825" s="468"/>
      <c r="U2825" s="468"/>
      <c r="V2825" s="468"/>
      <c r="W2825" s="614"/>
      <c r="X2825" s="614"/>
      <c r="Y2825" s="614"/>
      <c r="Z2825" s="614"/>
      <c r="AA2825" s="614"/>
      <c r="AB2825" s="614"/>
      <c r="AC2825" s="614"/>
      <c r="AD2825" s="614"/>
      <c r="AE2825" s="614"/>
      <c r="AF2825" s="614"/>
      <c r="AG2825" s="614"/>
      <c r="AH2825" s="614"/>
      <c r="AI2825" s="614"/>
    </row>
    <row r="2826">
      <c r="A2826" s="59">
        <v>2749.0</v>
      </c>
      <c r="B2826" s="440">
        <v>46231.0</v>
      </c>
      <c r="C2826" s="26">
        <v>257.0</v>
      </c>
      <c r="D2826" s="507" t="s">
        <v>45</v>
      </c>
      <c r="E2826" s="28" t="s">
        <v>40</v>
      </c>
      <c r="F2826" s="28" t="s">
        <v>1729</v>
      </c>
      <c r="G2826" s="28" t="s">
        <v>4428</v>
      </c>
      <c r="H2826" s="28" t="s">
        <v>98</v>
      </c>
      <c r="I2826" s="505" t="s">
        <v>4446</v>
      </c>
      <c r="J2826" s="36" t="s">
        <v>4447</v>
      </c>
      <c r="K2826" s="541">
        <v>46259.0</v>
      </c>
      <c r="L2826" s="28" t="s">
        <v>50</v>
      </c>
      <c r="M2826" s="226"/>
      <c r="N2826" s="33" t="s">
        <v>214</v>
      </c>
      <c r="O2826" s="36" t="s">
        <v>425</v>
      </c>
      <c r="P2826" s="226"/>
      <c r="Q2826" s="468"/>
      <c r="R2826" s="468"/>
      <c r="S2826" s="468"/>
      <c r="T2826" s="468"/>
      <c r="U2826" s="468"/>
      <c r="V2826" s="468"/>
      <c r="W2826" s="614"/>
      <c r="X2826" s="614"/>
      <c r="Y2826" s="614"/>
      <c r="Z2826" s="614"/>
      <c r="AA2826" s="614"/>
      <c r="AB2826" s="614"/>
      <c r="AC2826" s="614"/>
      <c r="AD2826" s="614"/>
      <c r="AE2826" s="614"/>
      <c r="AF2826" s="614"/>
      <c r="AG2826" s="614"/>
      <c r="AH2826" s="614"/>
      <c r="AI2826" s="614"/>
    </row>
    <row r="2827">
      <c r="A2827" s="23">
        <v>2750.0</v>
      </c>
      <c r="B2827" s="440">
        <v>46231.0</v>
      </c>
      <c r="C2827" s="26">
        <v>257.0</v>
      </c>
      <c r="D2827" s="507" t="s">
        <v>45</v>
      </c>
      <c r="E2827" s="28" t="s">
        <v>40</v>
      </c>
      <c r="F2827" s="28" t="s">
        <v>1729</v>
      </c>
      <c r="G2827" s="28" t="s">
        <v>4428</v>
      </c>
      <c r="H2827" s="28" t="s">
        <v>87</v>
      </c>
      <c r="I2827" s="505" t="s">
        <v>4448</v>
      </c>
      <c r="J2827" s="36" t="s">
        <v>1707</v>
      </c>
      <c r="K2827" s="541">
        <v>46259.0</v>
      </c>
      <c r="L2827" s="28" t="s">
        <v>50</v>
      </c>
      <c r="M2827" s="226"/>
      <c r="N2827" s="33" t="s">
        <v>214</v>
      </c>
      <c r="O2827" s="36" t="s">
        <v>425</v>
      </c>
      <c r="P2827" s="226"/>
      <c r="Q2827" s="468"/>
      <c r="R2827" s="468"/>
      <c r="S2827" s="468"/>
      <c r="T2827" s="468"/>
      <c r="U2827" s="468"/>
      <c r="V2827" s="468"/>
      <c r="W2827" s="614"/>
      <c r="X2827" s="614"/>
      <c r="Y2827" s="614"/>
      <c r="Z2827" s="614"/>
      <c r="AA2827" s="614"/>
      <c r="AB2827" s="614"/>
      <c r="AC2827" s="614"/>
      <c r="AD2827" s="614"/>
      <c r="AE2827" s="614"/>
      <c r="AF2827" s="614"/>
      <c r="AG2827" s="614"/>
      <c r="AH2827" s="614"/>
      <c r="AI2827" s="614"/>
    </row>
    <row r="2828">
      <c r="A2828" s="23">
        <v>2751.0</v>
      </c>
      <c r="B2828" s="440">
        <v>46231.0</v>
      </c>
      <c r="C2828" s="26">
        <v>257.0</v>
      </c>
      <c r="D2828" s="507" t="s">
        <v>45</v>
      </c>
      <c r="E2828" s="28" t="s">
        <v>40</v>
      </c>
      <c r="F2828" s="28" t="s">
        <v>1729</v>
      </c>
      <c r="G2828" s="28" t="s">
        <v>4428</v>
      </c>
      <c r="H2828" s="28" t="s">
        <v>81</v>
      </c>
      <c r="I2828" s="505" t="s">
        <v>4449</v>
      </c>
      <c r="J2828" s="36" t="s">
        <v>4450</v>
      </c>
      <c r="K2828" s="541">
        <v>46259.0</v>
      </c>
      <c r="L2828" s="28" t="s">
        <v>50</v>
      </c>
      <c r="M2828" s="226"/>
      <c r="N2828" s="33" t="s">
        <v>214</v>
      </c>
      <c r="O2828" s="36" t="s">
        <v>425</v>
      </c>
      <c r="P2828" s="226"/>
      <c r="Q2828" s="468"/>
      <c r="R2828" s="468"/>
      <c r="S2828" s="468"/>
      <c r="T2828" s="468"/>
      <c r="U2828" s="468"/>
      <c r="V2828" s="468"/>
      <c r="W2828" s="614"/>
      <c r="X2828" s="614"/>
      <c r="Y2828" s="614"/>
      <c r="Z2828" s="614"/>
      <c r="AA2828" s="614"/>
      <c r="AB2828" s="614"/>
      <c r="AC2828" s="614"/>
      <c r="AD2828" s="614"/>
      <c r="AE2828" s="614"/>
      <c r="AF2828" s="614"/>
      <c r="AG2828" s="614"/>
      <c r="AH2828" s="614"/>
      <c r="AI2828" s="614"/>
    </row>
    <row r="2829">
      <c r="A2829" s="59">
        <v>2752.0</v>
      </c>
      <c r="B2829" s="440">
        <v>46231.0</v>
      </c>
      <c r="C2829" s="26">
        <v>257.0</v>
      </c>
      <c r="D2829" s="507" t="s">
        <v>45</v>
      </c>
      <c r="E2829" s="28" t="s">
        <v>40</v>
      </c>
      <c r="F2829" s="28" t="s">
        <v>1729</v>
      </c>
      <c r="G2829" s="28" t="s">
        <v>4428</v>
      </c>
      <c r="H2829" s="28" t="s">
        <v>98</v>
      </c>
      <c r="I2829" s="505" t="s">
        <v>4451</v>
      </c>
      <c r="J2829" s="36" t="s">
        <v>4452</v>
      </c>
      <c r="K2829" s="541">
        <v>46259.0</v>
      </c>
      <c r="L2829" s="28" t="s">
        <v>50</v>
      </c>
      <c r="M2829" s="226"/>
      <c r="N2829" s="33" t="s">
        <v>214</v>
      </c>
      <c r="O2829" s="36" t="s">
        <v>425</v>
      </c>
      <c r="P2829" s="226"/>
      <c r="Q2829" s="468"/>
      <c r="R2829" s="468"/>
      <c r="S2829" s="468"/>
      <c r="T2829" s="468"/>
      <c r="U2829" s="468"/>
      <c r="V2829" s="468"/>
      <c r="W2829" s="614"/>
      <c r="X2829" s="614"/>
      <c r="Y2829" s="614"/>
      <c r="Z2829" s="614"/>
      <c r="AA2829" s="614"/>
      <c r="AB2829" s="614"/>
      <c r="AC2829" s="614"/>
      <c r="AD2829" s="614"/>
      <c r="AE2829" s="614"/>
      <c r="AF2829" s="614"/>
      <c r="AG2829" s="614"/>
      <c r="AH2829" s="614"/>
      <c r="AI2829" s="614"/>
    </row>
    <row r="2830">
      <c r="A2830" s="23">
        <v>2753.0</v>
      </c>
      <c r="B2830" s="440">
        <v>46231.0</v>
      </c>
      <c r="C2830" s="26">
        <v>257.0</v>
      </c>
      <c r="D2830" s="507" t="s">
        <v>45</v>
      </c>
      <c r="E2830" s="28" t="s">
        <v>40</v>
      </c>
      <c r="F2830" s="28" t="s">
        <v>1729</v>
      </c>
      <c r="G2830" s="28" t="s">
        <v>4428</v>
      </c>
      <c r="H2830" s="28" t="s">
        <v>75</v>
      </c>
      <c r="I2830" s="505" t="s">
        <v>4453</v>
      </c>
      <c r="J2830" s="36" t="s">
        <v>4400</v>
      </c>
      <c r="K2830" s="541">
        <v>46259.0</v>
      </c>
      <c r="L2830" s="28" t="s">
        <v>76</v>
      </c>
      <c r="M2830" s="23" t="s">
        <v>4454</v>
      </c>
      <c r="N2830" s="33" t="s">
        <v>214</v>
      </c>
      <c r="O2830" s="36" t="s">
        <v>425</v>
      </c>
      <c r="P2830" s="226"/>
      <c r="Q2830" s="468"/>
      <c r="R2830" s="468"/>
      <c r="S2830" s="468"/>
      <c r="T2830" s="468"/>
      <c r="U2830" s="468"/>
      <c r="V2830" s="468"/>
      <c r="W2830" s="614"/>
      <c r="X2830" s="614"/>
      <c r="Y2830" s="614"/>
      <c r="Z2830" s="614"/>
      <c r="AA2830" s="614"/>
      <c r="AB2830" s="614"/>
      <c r="AC2830" s="614"/>
      <c r="AD2830" s="614"/>
      <c r="AE2830" s="614"/>
      <c r="AF2830" s="614"/>
      <c r="AG2830" s="614"/>
      <c r="AH2830" s="614"/>
      <c r="AI2830" s="614"/>
    </row>
    <row r="2831">
      <c r="A2831" s="23">
        <v>2754.0</v>
      </c>
      <c r="B2831" s="440">
        <v>46231.0</v>
      </c>
      <c r="C2831" s="26">
        <v>258.0</v>
      </c>
      <c r="D2831" s="507" t="s">
        <v>111</v>
      </c>
      <c r="E2831" s="28" t="s">
        <v>40</v>
      </c>
      <c r="F2831" s="28" t="s">
        <v>1729</v>
      </c>
      <c r="G2831" s="28" t="s">
        <v>4428</v>
      </c>
      <c r="H2831" s="28" t="s">
        <v>81</v>
      </c>
      <c r="I2831" s="505" t="s">
        <v>2089</v>
      </c>
      <c r="J2831" s="36" t="s">
        <v>1755</v>
      </c>
      <c r="K2831" s="564" t="s">
        <v>4455</v>
      </c>
      <c r="L2831" s="28" t="s">
        <v>73</v>
      </c>
      <c r="M2831" s="226"/>
      <c r="N2831" s="33" t="s">
        <v>214</v>
      </c>
      <c r="O2831" s="36" t="s">
        <v>4456</v>
      </c>
      <c r="P2831" s="226"/>
      <c r="Q2831" s="468"/>
      <c r="R2831" s="468"/>
      <c r="S2831" s="468"/>
      <c r="T2831" s="468"/>
      <c r="U2831" s="468"/>
      <c r="V2831" s="468"/>
      <c r="W2831" s="614"/>
      <c r="X2831" s="614"/>
      <c r="Y2831" s="614"/>
      <c r="Z2831" s="614"/>
      <c r="AA2831" s="614"/>
      <c r="AB2831" s="614"/>
      <c r="AC2831" s="614"/>
      <c r="AD2831" s="614"/>
      <c r="AE2831" s="614"/>
      <c r="AF2831" s="614"/>
      <c r="AG2831" s="614"/>
      <c r="AH2831" s="614"/>
      <c r="AI2831" s="614"/>
    </row>
    <row r="2832">
      <c r="A2832" s="59">
        <v>2755.0</v>
      </c>
      <c r="B2832" s="440">
        <v>46231.0</v>
      </c>
      <c r="C2832" s="26">
        <v>258.0</v>
      </c>
      <c r="D2832" s="507" t="s">
        <v>111</v>
      </c>
      <c r="E2832" s="28" t="s">
        <v>40</v>
      </c>
      <c r="F2832" s="28" t="s">
        <v>1729</v>
      </c>
      <c r="G2832" s="28" t="s">
        <v>4428</v>
      </c>
      <c r="H2832" s="28" t="s">
        <v>81</v>
      </c>
      <c r="I2832" s="505" t="s">
        <v>4457</v>
      </c>
      <c r="J2832" s="36" t="s">
        <v>4458</v>
      </c>
      <c r="K2832" s="564" t="s">
        <v>4455</v>
      </c>
      <c r="L2832" s="28" t="s">
        <v>73</v>
      </c>
      <c r="M2832" s="226"/>
      <c r="N2832" s="33" t="s">
        <v>214</v>
      </c>
      <c r="O2832" s="36" t="s">
        <v>4456</v>
      </c>
      <c r="P2832" s="226"/>
      <c r="Q2832" s="468"/>
      <c r="R2832" s="468"/>
      <c r="S2832" s="468"/>
      <c r="T2832" s="468"/>
      <c r="U2832" s="468"/>
      <c r="V2832" s="468"/>
      <c r="W2832" s="614"/>
      <c r="X2832" s="614"/>
      <c r="Y2832" s="614"/>
      <c r="Z2832" s="614"/>
      <c r="AA2832" s="614"/>
      <c r="AB2832" s="614"/>
      <c r="AC2832" s="614"/>
      <c r="AD2832" s="614"/>
      <c r="AE2832" s="614"/>
      <c r="AF2832" s="614"/>
      <c r="AG2832" s="614"/>
      <c r="AH2832" s="614"/>
      <c r="AI2832" s="614"/>
    </row>
    <row r="2833">
      <c r="A2833" s="23">
        <v>2756.0</v>
      </c>
      <c r="B2833" s="440">
        <v>46231.0</v>
      </c>
      <c r="C2833" s="26">
        <v>258.0</v>
      </c>
      <c r="D2833" s="507" t="s">
        <v>111</v>
      </c>
      <c r="E2833" s="28" t="s">
        <v>40</v>
      </c>
      <c r="F2833" s="28" t="s">
        <v>1729</v>
      </c>
      <c r="G2833" s="28" t="s">
        <v>4428</v>
      </c>
      <c r="H2833" s="28" t="s">
        <v>81</v>
      </c>
      <c r="I2833" s="505" t="s">
        <v>1759</v>
      </c>
      <c r="J2833" s="36" t="s">
        <v>416</v>
      </c>
      <c r="K2833" s="564" t="s">
        <v>4455</v>
      </c>
      <c r="L2833" s="28" t="s">
        <v>73</v>
      </c>
      <c r="M2833" s="226"/>
      <c r="N2833" s="33" t="s">
        <v>214</v>
      </c>
      <c r="O2833" s="36" t="s">
        <v>4456</v>
      </c>
      <c r="P2833" s="226"/>
      <c r="Q2833" s="468"/>
      <c r="R2833" s="468"/>
      <c r="S2833" s="468"/>
      <c r="T2833" s="468"/>
      <c r="U2833" s="468"/>
      <c r="V2833" s="468"/>
      <c r="W2833" s="614"/>
      <c r="X2833" s="614"/>
      <c r="Y2833" s="614"/>
      <c r="Z2833" s="614"/>
      <c r="AA2833" s="614"/>
      <c r="AB2833" s="614"/>
      <c r="AC2833" s="614"/>
      <c r="AD2833" s="614"/>
      <c r="AE2833" s="614"/>
      <c r="AF2833" s="614"/>
      <c r="AG2833" s="614"/>
      <c r="AH2833" s="614"/>
      <c r="AI2833" s="614"/>
    </row>
    <row r="2834">
      <c r="A2834" s="23">
        <v>2757.0</v>
      </c>
      <c r="B2834" s="440">
        <v>46231.0</v>
      </c>
      <c r="C2834" s="26">
        <v>258.0</v>
      </c>
      <c r="D2834" s="507" t="s">
        <v>111</v>
      </c>
      <c r="E2834" s="28" t="s">
        <v>40</v>
      </c>
      <c r="F2834" s="28" t="s">
        <v>1729</v>
      </c>
      <c r="G2834" s="28" t="s">
        <v>4428</v>
      </c>
      <c r="H2834" s="28" t="s">
        <v>87</v>
      </c>
      <c r="I2834" s="505" t="s">
        <v>1384</v>
      </c>
      <c r="J2834" s="36" t="s">
        <v>2157</v>
      </c>
      <c r="K2834" s="564" t="s">
        <v>4455</v>
      </c>
      <c r="L2834" s="28" t="s">
        <v>73</v>
      </c>
      <c r="M2834" s="226"/>
      <c r="N2834" s="33" t="s">
        <v>214</v>
      </c>
      <c r="O2834" s="36" t="s">
        <v>4456</v>
      </c>
      <c r="P2834" s="226"/>
      <c r="Q2834" s="468"/>
      <c r="R2834" s="468"/>
      <c r="S2834" s="468"/>
      <c r="T2834" s="468"/>
      <c r="U2834" s="468"/>
      <c r="V2834" s="468"/>
      <c r="W2834" s="614"/>
      <c r="X2834" s="614"/>
      <c r="Y2834" s="614"/>
      <c r="Z2834" s="614"/>
      <c r="AA2834" s="614"/>
      <c r="AB2834" s="614"/>
      <c r="AC2834" s="614"/>
      <c r="AD2834" s="614"/>
      <c r="AE2834" s="614"/>
      <c r="AF2834" s="614"/>
      <c r="AG2834" s="614"/>
      <c r="AH2834" s="614"/>
      <c r="AI2834" s="614"/>
    </row>
    <row r="2835">
      <c r="A2835" s="59">
        <v>2758.0</v>
      </c>
      <c r="B2835" s="440">
        <v>46231.0</v>
      </c>
      <c r="C2835" s="26">
        <v>258.0</v>
      </c>
      <c r="D2835" s="507" t="s">
        <v>111</v>
      </c>
      <c r="E2835" s="28" t="s">
        <v>40</v>
      </c>
      <c r="F2835" s="28" t="s">
        <v>1729</v>
      </c>
      <c r="G2835" s="28" t="s">
        <v>4428</v>
      </c>
      <c r="H2835" s="28" t="s">
        <v>87</v>
      </c>
      <c r="I2835" s="505" t="s">
        <v>4459</v>
      </c>
      <c r="J2835" s="36" t="s">
        <v>1763</v>
      </c>
      <c r="K2835" s="564" t="s">
        <v>4455</v>
      </c>
      <c r="L2835" s="28" t="s">
        <v>73</v>
      </c>
      <c r="M2835" s="226"/>
      <c r="N2835" s="33" t="s">
        <v>214</v>
      </c>
      <c r="O2835" s="36" t="s">
        <v>4456</v>
      </c>
      <c r="P2835" s="226"/>
      <c r="Q2835" s="468"/>
      <c r="R2835" s="468"/>
      <c r="S2835" s="468"/>
      <c r="T2835" s="468"/>
      <c r="U2835" s="468"/>
      <c r="V2835" s="468"/>
      <c r="W2835" s="614"/>
      <c r="X2835" s="614"/>
      <c r="Y2835" s="614"/>
      <c r="Z2835" s="614"/>
      <c r="AA2835" s="614"/>
      <c r="AB2835" s="614"/>
      <c r="AC2835" s="614"/>
      <c r="AD2835" s="614"/>
      <c r="AE2835" s="614"/>
      <c r="AF2835" s="614"/>
      <c r="AG2835" s="614"/>
      <c r="AH2835" s="614"/>
      <c r="AI2835" s="614"/>
    </row>
    <row r="2836">
      <c r="A2836" s="23">
        <v>2759.0</v>
      </c>
      <c r="B2836" s="440">
        <v>46231.0</v>
      </c>
      <c r="C2836" s="26">
        <v>258.0</v>
      </c>
      <c r="D2836" s="507" t="s">
        <v>111</v>
      </c>
      <c r="E2836" s="28" t="s">
        <v>40</v>
      </c>
      <c r="F2836" s="28" t="s">
        <v>1729</v>
      </c>
      <c r="G2836" s="28" t="s">
        <v>4428</v>
      </c>
      <c r="H2836" s="28" t="s">
        <v>87</v>
      </c>
      <c r="I2836" s="505" t="s">
        <v>1764</v>
      </c>
      <c r="J2836" s="36" t="s">
        <v>994</v>
      </c>
      <c r="K2836" s="564" t="s">
        <v>4455</v>
      </c>
      <c r="L2836" s="28" t="s">
        <v>73</v>
      </c>
      <c r="M2836" s="226"/>
      <c r="N2836" s="33" t="s">
        <v>214</v>
      </c>
      <c r="O2836" s="36" t="s">
        <v>4456</v>
      </c>
      <c r="P2836" s="226"/>
      <c r="Q2836" s="468"/>
      <c r="R2836" s="468"/>
      <c r="S2836" s="468"/>
      <c r="T2836" s="468"/>
      <c r="U2836" s="468"/>
      <c r="V2836" s="468"/>
      <c r="W2836" s="614"/>
      <c r="X2836" s="614"/>
      <c r="Y2836" s="614"/>
      <c r="Z2836" s="614"/>
      <c r="AA2836" s="614"/>
      <c r="AB2836" s="614"/>
      <c r="AC2836" s="614"/>
      <c r="AD2836" s="614"/>
      <c r="AE2836" s="614"/>
      <c r="AF2836" s="614"/>
      <c r="AG2836" s="614"/>
      <c r="AH2836" s="614"/>
      <c r="AI2836" s="614"/>
    </row>
    <row r="2837">
      <c r="A2837" s="23">
        <v>2760.0</v>
      </c>
      <c r="B2837" s="440">
        <v>46231.0</v>
      </c>
      <c r="C2837" s="26">
        <v>258.0</v>
      </c>
      <c r="D2837" s="507" t="s">
        <v>111</v>
      </c>
      <c r="E2837" s="28" t="s">
        <v>40</v>
      </c>
      <c r="F2837" s="28" t="s">
        <v>1729</v>
      </c>
      <c r="G2837" s="28" t="s">
        <v>4428</v>
      </c>
      <c r="H2837" s="28" t="s">
        <v>75</v>
      </c>
      <c r="I2837" s="540" t="s">
        <v>4460</v>
      </c>
      <c r="J2837" s="36" t="s">
        <v>1766</v>
      </c>
      <c r="K2837" s="564" t="s">
        <v>4455</v>
      </c>
      <c r="L2837" s="28" t="s">
        <v>73</v>
      </c>
      <c r="M2837" s="226"/>
      <c r="N2837" s="33" t="s">
        <v>214</v>
      </c>
      <c r="O2837" s="36" t="s">
        <v>4456</v>
      </c>
      <c r="P2837" s="226"/>
      <c r="Q2837" s="468"/>
      <c r="R2837" s="468"/>
      <c r="S2837" s="468"/>
      <c r="T2837" s="468"/>
      <c r="U2837" s="468"/>
      <c r="V2837" s="468"/>
      <c r="W2837" s="614"/>
      <c r="X2837" s="614"/>
      <c r="Y2837" s="614"/>
      <c r="Z2837" s="614"/>
      <c r="AA2837" s="614"/>
      <c r="AB2837" s="614"/>
      <c r="AC2837" s="614"/>
      <c r="AD2837" s="614"/>
      <c r="AE2837" s="614"/>
      <c r="AF2837" s="614"/>
      <c r="AG2837" s="614"/>
      <c r="AH2837" s="614"/>
      <c r="AI2837" s="614"/>
    </row>
    <row r="2838">
      <c r="A2838" s="59">
        <v>2761.0</v>
      </c>
      <c r="B2838" s="440">
        <v>46231.0</v>
      </c>
      <c r="C2838" s="26">
        <v>258.0</v>
      </c>
      <c r="D2838" s="507" t="s">
        <v>111</v>
      </c>
      <c r="E2838" s="28" t="s">
        <v>40</v>
      </c>
      <c r="F2838" s="28" t="s">
        <v>1729</v>
      </c>
      <c r="G2838" s="28" t="s">
        <v>4428</v>
      </c>
      <c r="H2838" s="28" t="s">
        <v>87</v>
      </c>
      <c r="I2838" s="505" t="s">
        <v>1767</v>
      </c>
      <c r="J2838" s="36" t="s">
        <v>1020</v>
      </c>
      <c r="K2838" s="564" t="s">
        <v>4455</v>
      </c>
      <c r="L2838" s="28" t="s">
        <v>73</v>
      </c>
      <c r="M2838" s="226"/>
      <c r="N2838" s="33" t="s">
        <v>214</v>
      </c>
      <c r="O2838" s="36" t="s">
        <v>4456</v>
      </c>
      <c r="P2838" s="226"/>
      <c r="Q2838" s="468"/>
      <c r="R2838" s="468"/>
      <c r="S2838" s="468"/>
      <c r="T2838" s="468"/>
      <c r="U2838" s="468"/>
      <c r="V2838" s="468"/>
      <c r="W2838" s="614"/>
      <c r="X2838" s="614"/>
      <c r="Y2838" s="614"/>
      <c r="Z2838" s="614"/>
      <c r="AA2838" s="614"/>
      <c r="AB2838" s="614"/>
      <c r="AC2838" s="614"/>
      <c r="AD2838" s="614"/>
      <c r="AE2838" s="614"/>
      <c r="AF2838" s="614"/>
      <c r="AG2838" s="614"/>
      <c r="AH2838" s="614"/>
      <c r="AI2838" s="614"/>
    </row>
    <row r="2839">
      <c r="A2839" s="23">
        <v>2762.0</v>
      </c>
      <c r="B2839" s="440">
        <v>46231.0</v>
      </c>
      <c r="C2839" s="26">
        <v>258.0</v>
      </c>
      <c r="D2839" s="507" t="s">
        <v>111</v>
      </c>
      <c r="E2839" s="28" t="s">
        <v>40</v>
      </c>
      <c r="F2839" s="28" t="s">
        <v>1729</v>
      </c>
      <c r="G2839" s="28" t="s">
        <v>4428</v>
      </c>
      <c r="H2839" s="28" t="s">
        <v>87</v>
      </c>
      <c r="I2839" s="505" t="s">
        <v>1498</v>
      </c>
      <c r="J2839" s="36" t="s">
        <v>1016</v>
      </c>
      <c r="K2839" s="564" t="s">
        <v>4455</v>
      </c>
      <c r="L2839" s="28" t="s">
        <v>73</v>
      </c>
      <c r="M2839" s="226"/>
      <c r="N2839" s="33" t="s">
        <v>214</v>
      </c>
      <c r="O2839" s="36" t="s">
        <v>4456</v>
      </c>
      <c r="P2839" s="226"/>
      <c r="Q2839" s="468"/>
      <c r="R2839" s="468"/>
      <c r="S2839" s="468"/>
      <c r="T2839" s="468"/>
      <c r="U2839" s="468"/>
      <c r="V2839" s="468"/>
      <c r="W2839" s="614"/>
      <c r="X2839" s="614"/>
      <c r="Y2839" s="614"/>
      <c r="Z2839" s="614"/>
      <c r="AA2839" s="614"/>
      <c r="AB2839" s="614"/>
      <c r="AC2839" s="614"/>
      <c r="AD2839" s="614"/>
      <c r="AE2839" s="614"/>
      <c r="AF2839" s="614"/>
      <c r="AG2839" s="614"/>
      <c r="AH2839" s="614"/>
      <c r="AI2839" s="614"/>
    </row>
    <row r="2840">
      <c r="A2840" s="23">
        <v>2763.0</v>
      </c>
      <c r="B2840" s="440">
        <v>46231.0</v>
      </c>
      <c r="C2840" s="26">
        <v>258.0</v>
      </c>
      <c r="D2840" s="507" t="s">
        <v>111</v>
      </c>
      <c r="E2840" s="28" t="s">
        <v>40</v>
      </c>
      <c r="F2840" s="28" t="s">
        <v>1729</v>
      </c>
      <c r="G2840" s="28" t="s">
        <v>4428</v>
      </c>
      <c r="H2840" s="28" t="s">
        <v>87</v>
      </c>
      <c r="I2840" s="505" t="s">
        <v>4461</v>
      </c>
      <c r="J2840" s="36" t="s">
        <v>1769</v>
      </c>
      <c r="K2840" s="564" t="s">
        <v>4455</v>
      </c>
      <c r="L2840" s="28" t="s">
        <v>73</v>
      </c>
      <c r="M2840" s="226"/>
      <c r="N2840" s="33" t="s">
        <v>214</v>
      </c>
      <c r="O2840" s="36" t="s">
        <v>4456</v>
      </c>
      <c r="P2840" s="226"/>
      <c r="Q2840" s="468"/>
      <c r="R2840" s="468"/>
      <c r="S2840" s="468"/>
      <c r="T2840" s="468"/>
      <c r="U2840" s="468"/>
      <c r="V2840" s="468"/>
      <c r="W2840" s="614"/>
      <c r="X2840" s="614"/>
      <c r="Y2840" s="614"/>
      <c r="Z2840" s="614"/>
      <c r="AA2840" s="614"/>
      <c r="AB2840" s="614"/>
      <c r="AC2840" s="614"/>
      <c r="AD2840" s="614"/>
      <c r="AE2840" s="614"/>
      <c r="AF2840" s="614"/>
      <c r="AG2840" s="614"/>
      <c r="AH2840" s="614"/>
      <c r="AI2840" s="614"/>
    </row>
    <row r="2841">
      <c r="A2841" s="59">
        <v>2764.0</v>
      </c>
      <c r="B2841" s="440">
        <v>46231.0</v>
      </c>
      <c r="C2841" s="26">
        <v>258.0</v>
      </c>
      <c r="D2841" s="507" t="s">
        <v>111</v>
      </c>
      <c r="E2841" s="28" t="s">
        <v>40</v>
      </c>
      <c r="F2841" s="28" t="s">
        <v>1729</v>
      </c>
      <c r="G2841" s="28" t="s">
        <v>4428</v>
      </c>
      <c r="H2841" s="28" t="s">
        <v>87</v>
      </c>
      <c r="I2841" s="505" t="s">
        <v>4462</v>
      </c>
      <c r="J2841" s="36" t="s">
        <v>3577</v>
      </c>
      <c r="K2841" s="564" t="s">
        <v>4455</v>
      </c>
      <c r="L2841" s="28" t="s">
        <v>73</v>
      </c>
      <c r="M2841" s="226"/>
      <c r="N2841" s="33" t="s">
        <v>214</v>
      </c>
      <c r="O2841" s="36" t="s">
        <v>4456</v>
      </c>
      <c r="P2841" s="226"/>
      <c r="Q2841" s="468"/>
      <c r="R2841" s="468"/>
      <c r="S2841" s="468"/>
      <c r="T2841" s="468"/>
      <c r="U2841" s="468"/>
      <c r="V2841" s="468"/>
      <c r="W2841" s="614"/>
      <c r="X2841" s="614"/>
      <c r="Y2841" s="614"/>
      <c r="Z2841" s="614"/>
      <c r="AA2841" s="614"/>
      <c r="AB2841" s="614"/>
      <c r="AC2841" s="614"/>
      <c r="AD2841" s="614"/>
      <c r="AE2841" s="614"/>
      <c r="AF2841" s="614"/>
      <c r="AG2841" s="614"/>
      <c r="AH2841" s="614"/>
      <c r="AI2841" s="614"/>
    </row>
    <row r="2842">
      <c r="A2842" s="23">
        <v>2765.0</v>
      </c>
      <c r="B2842" s="440">
        <v>46231.0</v>
      </c>
      <c r="C2842" s="26">
        <v>258.0</v>
      </c>
      <c r="D2842" s="507" t="s">
        <v>111</v>
      </c>
      <c r="E2842" s="28" t="s">
        <v>40</v>
      </c>
      <c r="F2842" s="28" t="s">
        <v>1729</v>
      </c>
      <c r="G2842" s="28" t="s">
        <v>4428</v>
      </c>
      <c r="H2842" s="28" t="s">
        <v>75</v>
      </c>
      <c r="I2842" s="505" t="s">
        <v>4205</v>
      </c>
      <c r="J2842" s="36" t="s">
        <v>4463</v>
      </c>
      <c r="K2842" s="564" t="s">
        <v>4455</v>
      </c>
      <c r="L2842" s="28" t="s">
        <v>73</v>
      </c>
      <c r="M2842" s="226"/>
      <c r="N2842" s="33" t="s">
        <v>214</v>
      </c>
      <c r="O2842" s="36" t="s">
        <v>4456</v>
      </c>
      <c r="P2842" s="226"/>
      <c r="Q2842" s="468"/>
      <c r="R2842" s="468"/>
      <c r="S2842" s="468"/>
      <c r="T2842" s="468"/>
      <c r="U2842" s="468"/>
      <c r="V2842" s="468"/>
      <c r="W2842" s="614"/>
      <c r="X2842" s="614"/>
      <c r="Y2842" s="614"/>
      <c r="Z2842" s="614"/>
      <c r="AA2842" s="614"/>
      <c r="AB2842" s="614"/>
      <c r="AC2842" s="614"/>
      <c r="AD2842" s="614"/>
      <c r="AE2842" s="614"/>
      <c r="AF2842" s="614"/>
      <c r="AG2842" s="614"/>
      <c r="AH2842" s="614"/>
      <c r="AI2842" s="614"/>
    </row>
    <row r="2843">
      <c r="A2843" s="23">
        <v>2766.0</v>
      </c>
      <c r="B2843" s="440">
        <v>46231.0</v>
      </c>
      <c r="C2843" s="26">
        <v>258.0</v>
      </c>
      <c r="D2843" s="507" t="s">
        <v>111</v>
      </c>
      <c r="E2843" s="28" t="s">
        <v>40</v>
      </c>
      <c r="F2843" s="28" t="s">
        <v>1729</v>
      </c>
      <c r="G2843" s="28" t="s">
        <v>4428</v>
      </c>
      <c r="H2843" s="28" t="s">
        <v>139</v>
      </c>
      <c r="I2843" s="505" t="s">
        <v>4464</v>
      </c>
      <c r="J2843" s="36" t="s">
        <v>4465</v>
      </c>
      <c r="K2843" s="564" t="s">
        <v>4455</v>
      </c>
      <c r="L2843" s="28" t="s">
        <v>73</v>
      </c>
      <c r="M2843" s="226"/>
      <c r="N2843" s="33" t="s">
        <v>214</v>
      </c>
      <c r="O2843" s="36" t="s">
        <v>4456</v>
      </c>
      <c r="P2843" s="226"/>
      <c r="Q2843" s="468"/>
      <c r="R2843" s="468"/>
      <c r="S2843" s="468"/>
      <c r="T2843" s="468"/>
      <c r="U2843" s="468"/>
      <c r="V2843" s="468"/>
      <c r="W2843" s="614"/>
      <c r="X2843" s="614"/>
      <c r="Y2843" s="614"/>
      <c r="Z2843" s="614"/>
      <c r="AA2843" s="614"/>
      <c r="AB2843" s="614"/>
      <c r="AC2843" s="614"/>
      <c r="AD2843" s="614"/>
      <c r="AE2843" s="614"/>
      <c r="AF2843" s="614"/>
      <c r="AG2843" s="614"/>
      <c r="AH2843" s="614"/>
      <c r="AI2843" s="614"/>
    </row>
    <row r="2844">
      <c r="A2844" s="59">
        <v>2767.0</v>
      </c>
      <c r="B2844" s="440">
        <v>46231.0</v>
      </c>
      <c r="C2844" s="26">
        <v>259.0</v>
      </c>
      <c r="D2844" s="507" t="s">
        <v>39</v>
      </c>
      <c r="E2844" s="28" t="s">
        <v>40</v>
      </c>
      <c r="F2844" s="28" t="s">
        <v>1729</v>
      </c>
      <c r="G2844" s="28" t="s">
        <v>4428</v>
      </c>
      <c r="H2844" s="28" t="s">
        <v>43</v>
      </c>
      <c r="I2844" s="505" t="s">
        <v>4466</v>
      </c>
      <c r="J2844" s="36" t="s">
        <v>4433</v>
      </c>
      <c r="K2844" s="564" t="s">
        <v>4467</v>
      </c>
      <c r="L2844" s="28" t="s">
        <v>50</v>
      </c>
      <c r="M2844" s="226"/>
      <c r="N2844" s="33" t="s">
        <v>214</v>
      </c>
      <c r="O2844" s="36" t="s">
        <v>4411</v>
      </c>
      <c r="P2844" s="226"/>
      <c r="Q2844" s="468"/>
      <c r="R2844" s="468"/>
      <c r="S2844" s="468"/>
      <c r="T2844" s="468"/>
      <c r="U2844" s="468"/>
      <c r="V2844" s="468"/>
      <c r="W2844" s="614"/>
      <c r="X2844" s="614"/>
      <c r="Y2844" s="614"/>
      <c r="Z2844" s="614"/>
      <c r="AA2844" s="614"/>
      <c r="AB2844" s="614"/>
      <c r="AC2844" s="614"/>
      <c r="AD2844" s="614"/>
      <c r="AE2844" s="614"/>
      <c r="AF2844" s="614"/>
      <c r="AG2844" s="614"/>
      <c r="AH2844" s="614"/>
      <c r="AI2844" s="614"/>
    </row>
    <row r="2845">
      <c r="A2845" s="23">
        <v>3111.0</v>
      </c>
      <c r="B2845" s="440">
        <v>46230.0</v>
      </c>
      <c r="C2845" s="26">
        <v>260.0</v>
      </c>
      <c r="D2845" s="507" t="s">
        <v>45</v>
      </c>
      <c r="E2845" s="28" t="s">
        <v>94</v>
      </c>
      <c r="F2845" s="600" t="s">
        <v>2741</v>
      </c>
      <c r="G2845" s="600" t="s">
        <v>2741</v>
      </c>
      <c r="H2845" s="28" t="s">
        <v>87</v>
      </c>
      <c r="I2845" s="536" t="s">
        <v>4468</v>
      </c>
      <c r="J2845" s="493" t="s">
        <v>4469</v>
      </c>
      <c r="K2845" s="441">
        <v>46260.0</v>
      </c>
      <c r="L2845" s="28" t="s">
        <v>73</v>
      </c>
      <c r="M2845" s="226"/>
      <c r="N2845" s="33" t="s">
        <v>277</v>
      </c>
      <c r="O2845" s="36" t="s">
        <v>4268</v>
      </c>
      <c r="P2845" s="226"/>
      <c r="Q2845" s="468"/>
      <c r="R2845" s="468"/>
      <c r="S2845" s="468"/>
      <c r="T2845" s="468"/>
      <c r="U2845" s="468"/>
      <c r="V2845" s="468"/>
      <c r="W2845" s="468"/>
      <c r="X2845" s="468"/>
      <c r="Y2845" s="468"/>
      <c r="Z2845" s="468"/>
      <c r="AA2845" s="468"/>
      <c r="AB2845" s="468"/>
      <c r="AC2845" s="468"/>
      <c r="AD2845" s="468"/>
      <c r="AE2845" s="468"/>
      <c r="AF2845" s="468"/>
      <c r="AG2845" s="468"/>
      <c r="AH2845" s="468"/>
      <c r="AI2845" s="468"/>
    </row>
    <row r="2846">
      <c r="A2846" s="23">
        <v>3112.0</v>
      </c>
      <c r="B2846" s="440">
        <v>46230.0</v>
      </c>
      <c r="C2846" s="26">
        <v>260.0</v>
      </c>
      <c r="D2846" s="507" t="s">
        <v>45</v>
      </c>
      <c r="E2846" s="28" t="s">
        <v>94</v>
      </c>
      <c r="F2846" s="600" t="s">
        <v>2741</v>
      </c>
      <c r="G2846" s="600" t="s">
        <v>2741</v>
      </c>
      <c r="H2846" s="28" t="s">
        <v>87</v>
      </c>
      <c r="I2846" s="500" t="s">
        <v>4470</v>
      </c>
      <c r="J2846" s="492" t="s">
        <v>2503</v>
      </c>
      <c r="K2846" s="441">
        <v>46260.0</v>
      </c>
      <c r="L2846" s="28" t="s">
        <v>73</v>
      </c>
      <c r="M2846" s="226"/>
      <c r="N2846" s="33" t="s">
        <v>277</v>
      </c>
      <c r="O2846" s="36" t="s">
        <v>4268</v>
      </c>
      <c r="P2846" s="226"/>
      <c r="Q2846" s="468"/>
      <c r="R2846" s="468"/>
      <c r="S2846" s="468"/>
      <c r="T2846" s="468"/>
      <c r="U2846" s="468"/>
      <c r="V2846" s="468"/>
      <c r="W2846" s="468"/>
      <c r="X2846" s="468"/>
      <c r="Y2846" s="468"/>
      <c r="Z2846" s="468"/>
      <c r="AA2846" s="468"/>
      <c r="AB2846" s="468"/>
      <c r="AC2846" s="468"/>
      <c r="AD2846" s="468"/>
      <c r="AE2846" s="468"/>
      <c r="AF2846" s="468"/>
      <c r="AG2846" s="468"/>
      <c r="AH2846" s="468"/>
      <c r="AI2846" s="468"/>
    </row>
    <row r="2847">
      <c r="A2847" s="23">
        <v>3113.0</v>
      </c>
      <c r="B2847" s="440">
        <v>46230.0</v>
      </c>
      <c r="C2847" s="26">
        <v>260.0</v>
      </c>
      <c r="D2847" s="507" t="s">
        <v>45</v>
      </c>
      <c r="E2847" s="28" t="s">
        <v>94</v>
      </c>
      <c r="F2847" s="600" t="s">
        <v>2741</v>
      </c>
      <c r="G2847" s="600" t="s">
        <v>2741</v>
      </c>
      <c r="H2847" s="28" t="s">
        <v>194</v>
      </c>
      <c r="I2847" s="536" t="s">
        <v>4471</v>
      </c>
      <c r="J2847" s="615" t="s">
        <v>1778</v>
      </c>
      <c r="K2847" s="441">
        <v>46260.0</v>
      </c>
      <c r="L2847" s="28" t="s">
        <v>73</v>
      </c>
      <c r="M2847" s="226"/>
      <c r="N2847" s="33" t="s">
        <v>277</v>
      </c>
      <c r="O2847" s="36" t="s">
        <v>4268</v>
      </c>
      <c r="P2847" s="226"/>
      <c r="Q2847" s="468"/>
      <c r="R2847" s="468"/>
      <c r="S2847" s="468"/>
      <c r="T2847" s="468"/>
      <c r="U2847" s="468"/>
      <c r="V2847" s="468"/>
      <c r="W2847" s="468"/>
      <c r="X2847" s="468"/>
      <c r="Y2847" s="468"/>
      <c r="Z2847" s="468"/>
      <c r="AA2847" s="468"/>
      <c r="AB2847" s="468"/>
      <c r="AC2847" s="468"/>
      <c r="AD2847" s="468"/>
      <c r="AE2847" s="468"/>
      <c r="AF2847" s="468"/>
      <c r="AG2847" s="468"/>
      <c r="AH2847" s="468"/>
      <c r="AI2847" s="468"/>
    </row>
    <row r="2848">
      <c r="A2848" s="23">
        <v>3114.0</v>
      </c>
      <c r="B2848" s="440">
        <v>46230.0</v>
      </c>
      <c r="C2848" s="26">
        <v>260.0</v>
      </c>
      <c r="D2848" s="507" t="s">
        <v>45</v>
      </c>
      <c r="E2848" s="28" t="s">
        <v>94</v>
      </c>
      <c r="F2848" s="600" t="s">
        <v>2741</v>
      </c>
      <c r="G2848" s="600" t="s">
        <v>2741</v>
      </c>
      <c r="H2848" s="28" t="s">
        <v>98</v>
      </c>
      <c r="I2848" s="487" t="s">
        <v>4472</v>
      </c>
      <c r="J2848" s="492" t="s">
        <v>513</v>
      </c>
      <c r="K2848" s="441">
        <v>46260.0</v>
      </c>
      <c r="L2848" s="28" t="s">
        <v>73</v>
      </c>
      <c r="M2848" s="226"/>
      <c r="N2848" s="33" t="s">
        <v>277</v>
      </c>
      <c r="O2848" s="36" t="s">
        <v>4268</v>
      </c>
      <c r="P2848" s="226"/>
      <c r="Q2848" s="468"/>
      <c r="R2848" s="468"/>
      <c r="S2848" s="468"/>
      <c r="T2848" s="468"/>
      <c r="U2848" s="468"/>
      <c r="V2848" s="468"/>
      <c r="W2848" s="468"/>
      <c r="X2848" s="468"/>
      <c r="Y2848" s="468"/>
      <c r="Z2848" s="468"/>
      <c r="AA2848" s="468"/>
      <c r="AB2848" s="468"/>
      <c r="AC2848" s="468"/>
      <c r="AD2848" s="468"/>
      <c r="AE2848" s="468"/>
      <c r="AF2848" s="468"/>
      <c r="AG2848" s="468"/>
      <c r="AH2848" s="468"/>
      <c r="AI2848" s="468"/>
    </row>
    <row r="2849">
      <c r="A2849" s="23">
        <v>3115.0</v>
      </c>
      <c r="B2849" s="440">
        <v>46230.0</v>
      </c>
      <c r="C2849" s="26">
        <v>260.0</v>
      </c>
      <c r="D2849" s="507" t="s">
        <v>45</v>
      </c>
      <c r="E2849" s="28" t="s">
        <v>94</v>
      </c>
      <c r="F2849" s="600" t="s">
        <v>2741</v>
      </c>
      <c r="G2849" s="600" t="s">
        <v>2741</v>
      </c>
      <c r="H2849" s="28" t="s">
        <v>207</v>
      </c>
      <c r="I2849" s="500" t="s">
        <v>4473</v>
      </c>
      <c r="J2849" s="492" t="s">
        <v>4474</v>
      </c>
      <c r="K2849" s="441">
        <v>46260.0</v>
      </c>
      <c r="L2849" s="28" t="s">
        <v>73</v>
      </c>
      <c r="M2849" s="226"/>
      <c r="N2849" s="33" t="s">
        <v>277</v>
      </c>
      <c r="O2849" s="36" t="s">
        <v>4268</v>
      </c>
      <c r="P2849" s="226"/>
      <c r="Q2849" s="468"/>
      <c r="R2849" s="468"/>
      <c r="S2849" s="468"/>
      <c r="T2849" s="468"/>
      <c r="U2849" s="468"/>
      <c r="V2849" s="468"/>
      <c r="W2849" s="468"/>
      <c r="X2849" s="468"/>
      <c r="Y2849" s="468"/>
      <c r="Z2849" s="468"/>
      <c r="AA2849" s="468"/>
      <c r="AB2849" s="468"/>
      <c r="AC2849" s="468"/>
      <c r="AD2849" s="468"/>
      <c r="AE2849" s="468"/>
      <c r="AF2849" s="468"/>
      <c r="AG2849" s="468"/>
      <c r="AH2849" s="468"/>
      <c r="AI2849" s="468"/>
    </row>
    <row r="2850">
      <c r="A2850" s="23">
        <v>3116.0</v>
      </c>
      <c r="B2850" s="440">
        <v>46230.0</v>
      </c>
      <c r="C2850" s="26">
        <v>260.0</v>
      </c>
      <c r="D2850" s="507" t="s">
        <v>45</v>
      </c>
      <c r="E2850" s="28" t="s">
        <v>94</v>
      </c>
      <c r="F2850" s="600" t="s">
        <v>2741</v>
      </c>
      <c r="G2850" s="600" t="s">
        <v>2741</v>
      </c>
      <c r="H2850" s="28" t="s">
        <v>233</v>
      </c>
      <c r="I2850" s="500" t="s">
        <v>4475</v>
      </c>
      <c r="J2850" s="492" t="s">
        <v>573</v>
      </c>
      <c r="K2850" s="441">
        <v>46260.0</v>
      </c>
      <c r="L2850" s="28" t="s">
        <v>73</v>
      </c>
      <c r="M2850" s="226"/>
      <c r="N2850" s="33" t="s">
        <v>277</v>
      </c>
      <c r="O2850" s="36" t="s">
        <v>4268</v>
      </c>
      <c r="P2850" s="226"/>
      <c r="Q2850" s="468"/>
      <c r="R2850" s="468"/>
      <c r="S2850" s="468"/>
      <c r="T2850" s="468"/>
      <c r="U2850" s="468"/>
      <c r="V2850" s="468"/>
      <c r="W2850" s="468"/>
      <c r="X2850" s="468"/>
      <c r="Y2850" s="468"/>
      <c r="Z2850" s="468"/>
      <c r="AA2850" s="468"/>
      <c r="AB2850" s="468"/>
      <c r="AC2850" s="468"/>
      <c r="AD2850" s="468"/>
      <c r="AE2850" s="468"/>
      <c r="AF2850" s="468"/>
      <c r="AG2850" s="468"/>
      <c r="AH2850" s="468"/>
      <c r="AI2850" s="468"/>
    </row>
    <row r="2851">
      <c r="A2851" s="23">
        <v>3117.0</v>
      </c>
      <c r="B2851" s="440">
        <v>46230.0</v>
      </c>
      <c r="C2851" s="26">
        <v>260.0</v>
      </c>
      <c r="D2851" s="507" t="s">
        <v>45</v>
      </c>
      <c r="E2851" s="28" t="s">
        <v>94</v>
      </c>
      <c r="F2851" s="600" t="s">
        <v>2741</v>
      </c>
      <c r="G2851" s="600" t="s">
        <v>2741</v>
      </c>
      <c r="H2851" s="28" t="s">
        <v>233</v>
      </c>
      <c r="I2851" s="500" t="s">
        <v>4476</v>
      </c>
      <c r="J2851" s="492" t="s">
        <v>559</v>
      </c>
      <c r="K2851" s="441">
        <v>46260.0</v>
      </c>
      <c r="L2851" s="28" t="s">
        <v>73</v>
      </c>
      <c r="M2851" s="226"/>
      <c r="N2851" s="33" t="s">
        <v>277</v>
      </c>
      <c r="O2851" s="36" t="s">
        <v>4268</v>
      </c>
      <c r="P2851" s="226"/>
      <c r="Q2851" s="468"/>
      <c r="R2851" s="468"/>
      <c r="S2851" s="468"/>
      <c r="T2851" s="468"/>
      <c r="U2851" s="468"/>
      <c r="V2851" s="468"/>
      <c r="W2851" s="468"/>
      <c r="X2851" s="468"/>
      <c r="Y2851" s="468"/>
      <c r="Z2851" s="468"/>
      <c r="AA2851" s="468"/>
      <c r="AB2851" s="468"/>
      <c r="AC2851" s="468"/>
      <c r="AD2851" s="468"/>
      <c r="AE2851" s="468"/>
      <c r="AF2851" s="468"/>
      <c r="AG2851" s="468"/>
      <c r="AH2851" s="468"/>
      <c r="AI2851" s="468"/>
    </row>
    <row r="2852">
      <c r="A2852" s="23">
        <v>3118.0</v>
      </c>
      <c r="B2852" s="440">
        <v>46230.0</v>
      </c>
      <c r="C2852" s="26">
        <v>260.0</v>
      </c>
      <c r="D2852" s="507" t="s">
        <v>45</v>
      </c>
      <c r="E2852" s="28" t="s">
        <v>94</v>
      </c>
      <c r="F2852" s="600" t="s">
        <v>2741</v>
      </c>
      <c r="G2852" s="600" t="s">
        <v>2741</v>
      </c>
      <c r="H2852" s="28" t="s">
        <v>81</v>
      </c>
      <c r="I2852" s="503" t="s">
        <v>2744</v>
      </c>
      <c r="J2852" s="493" t="s">
        <v>2648</v>
      </c>
      <c r="K2852" s="441">
        <v>46260.0</v>
      </c>
      <c r="L2852" s="28" t="s">
        <v>73</v>
      </c>
      <c r="M2852" s="226"/>
      <c r="N2852" s="33" t="s">
        <v>277</v>
      </c>
      <c r="O2852" s="36" t="s">
        <v>4268</v>
      </c>
      <c r="P2852" s="226"/>
      <c r="Q2852" s="468"/>
      <c r="R2852" s="468"/>
      <c r="S2852" s="468"/>
      <c r="T2852" s="468"/>
      <c r="U2852" s="468"/>
      <c r="V2852" s="468"/>
      <c r="W2852" s="468"/>
      <c r="X2852" s="468"/>
      <c r="Y2852" s="468"/>
      <c r="Z2852" s="468"/>
      <c r="AA2852" s="468"/>
      <c r="AB2852" s="468"/>
      <c r="AC2852" s="468"/>
      <c r="AD2852" s="468"/>
      <c r="AE2852" s="468"/>
      <c r="AF2852" s="468"/>
      <c r="AG2852" s="468"/>
      <c r="AH2852" s="468"/>
      <c r="AI2852" s="468"/>
    </row>
    <row r="2853">
      <c r="A2853" s="23">
        <v>3119.0</v>
      </c>
      <c r="B2853" s="440">
        <v>46230.0</v>
      </c>
      <c r="C2853" s="26">
        <v>260.0</v>
      </c>
      <c r="D2853" s="507" t="s">
        <v>45</v>
      </c>
      <c r="E2853" s="28" t="s">
        <v>94</v>
      </c>
      <c r="F2853" s="600" t="s">
        <v>2741</v>
      </c>
      <c r="G2853" s="600" t="s">
        <v>2741</v>
      </c>
      <c r="H2853" s="28" t="s">
        <v>194</v>
      </c>
      <c r="I2853" s="500" t="s">
        <v>4477</v>
      </c>
      <c r="J2853" s="615" t="s">
        <v>1778</v>
      </c>
      <c r="K2853" s="441">
        <v>46260.0</v>
      </c>
      <c r="L2853" s="28" t="s">
        <v>73</v>
      </c>
      <c r="M2853" s="226"/>
      <c r="N2853" s="33" t="s">
        <v>277</v>
      </c>
      <c r="O2853" s="36" t="s">
        <v>4268</v>
      </c>
      <c r="P2853" s="226"/>
      <c r="Q2853" s="468"/>
      <c r="R2853" s="468"/>
      <c r="S2853" s="468"/>
      <c r="T2853" s="468"/>
      <c r="U2853" s="468"/>
      <c r="V2853" s="468"/>
      <c r="W2853" s="468"/>
      <c r="X2853" s="468"/>
      <c r="Y2853" s="468"/>
      <c r="Z2853" s="468"/>
      <c r="AA2853" s="468"/>
      <c r="AB2853" s="468"/>
      <c r="AC2853" s="468"/>
      <c r="AD2853" s="468"/>
      <c r="AE2853" s="468"/>
      <c r="AF2853" s="468"/>
      <c r="AG2853" s="468"/>
      <c r="AH2853" s="468"/>
      <c r="AI2853" s="468"/>
    </row>
    <row r="2854">
      <c r="A2854" s="23">
        <v>3120.0</v>
      </c>
      <c r="B2854" s="440">
        <v>46230.0</v>
      </c>
      <c r="C2854" s="26">
        <v>260.0</v>
      </c>
      <c r="D2854" s="507" t="s">
        <v>45</v>
      </c>
      <c r="E2854" s="28" t="s">
        <v>94</v>
      </c>
      <c r="F2854" s="600" t="s">
        <v>2741</v>
      </c>
      <c r="G2854" s="600" t="s">
        <v>2741</v>
      </c>
      <c r="H2854" s="28" t="s">
        <v>194</v>
      </c>
      <c r="I2854" s="500" t="s">
        <v>4478</v>
      </c>
      <c r="J2854" s="493" t="s">
        <v>2362</v>
      </c>
      <c r="K2854" s="441">
        <v>46260.0</v>
      </c>
      <c r="L2854" s="28" t="s">
        <v>73</v>
      </c>
      <c r="M2854" s="226"/>
      <c r="N2854" s="33" t="s">
        <v>277</v>
      </c>
      <c r="O2854" s="36" t="s">
        <v>4268</v>
      </c>
      <c r="P2854" s="226"/>
      <c r="Q2854" s="468"/>
      <c r="R2854" s="468"/>
      <c r="S2854" s="468"/>
      <c r="T2854" s="468"/>
      <c r="U2854" s="468"/>
      <c r="V2854" s="468"/>
      <c r="W2854" s="468"/>
      <c r="X2854" s="468"/>
      <c r="Y2854" s="468"/>
      <c r="Z2854" s="468"/>
      <c r="AA2854" s="468"/>
      <c r="AB2854" s="468"/>
      <c r="AC2854" s="468"/>
      <c r="AD2854" s="468"/>
      <c r="AE2854" s="468"/>
      <c r="AF2854" s="468"/>
      <c r="AG2854" s="468"/>
      <c r="AH2854" s="468"/>
      <c r="AI2854" s="468"/>
    </row>
    <row r="2855">
      <c r="A2855" s="23">
        <v>3121.0</v>
      </c>
      <c r="B2855" s="440">
        <v>46230.0</v>
      </c>
      <c r="C2855" s="26">
        <v>260.0</v>
      </c>
      <c r="D2855" s="507" t="s">
        <v>45</v>
      </c>
      <c r="E2855" s="28" t="s">
        <v>94</v>
      </c>
      <c r="F2855" s="600" t="s">
        <v>2741</v>
      </c>
      <c r="G2855" s="600" t="s">
        <v>2741</v>
      </c>
      <c r="H2855" s="28" t="s">
        <v>207</v>
      </c>
      <c r="I2855" s="500" t="s">
        <v>4479</v>
      </c>
      <c r="J2855" s="615" t="s">
        <v>1627</v>
      </c>
      <c r="K2855" s="441">
        <v>46260.0</v>
      </c>
      <c r="L2855" s="28" t="s">
        <v>73</v>
      </c>
      <c r="M2855" s="226"/>
      <c r="N2855" s="33" t="s">
        <v>277</v>
      </c>
      <c r="O2855" s="36" t="s">
        <v>4268</v>
      </c>
      <c r="P2855" s="226"/>
      <c r="Q2855" s="468"/>
      <c r="R2855" s="468"/>
      <c r="S2855" s="468"/>
      <c r="T2855" s="468"/>
      <c r="U2855" s="468"/>
      <c r="V2855" s="468"/>
      <c r="W2855" s="468"/>
      <c r="X2855" s="468"/>
      <c r="Y2855" s="468"/>
      <c r="Z2855" s="468"/>
      <c r="AA2855" s="468"/>
      <c r="AB2855" s="468"/>
      <c r="AC2855" s="468"/>
      <c r="AD2855" s="468"/>
      <c r="AE2855" s="468"/>
      <c r="AF2855" s="468"/>
      <c r="AG2855" s="468"/>
      <c r="AH2855" s="468"/>
      <c r="AI2855" s="468"/>
    </row>
    <row r="2856">
      <c r="A2856" s="23">
        <v>3122.0</v>
      </c>
      <c r="B2856" s="440">
        <v>46230.0</v>
      </c>
      <c r="C2856" s="26">
        <v>260.0</v>
      </c>
      <c r="D2856" s="507" t="s">
        <v>45</v>
      </c>
      <c r="E2856" s="28" t="s">
        <v>94</v>
      </c>
      <c r="F2856" s="600" t="s">
        <v>2741</v>
      </c>
      <c r="G2856" s="600" t="s">
        <v>2741</v>
      </c>
      <c r="H2856" s="28" t="s">
        <v>81</v>
      </c>
      <c r="I2856" s="603" t="s">
        <v>2750</v>
      </c>
      <c r="J2856" s="492" t="s">
        <v>416</v>
      </c>
      <c r="K2856" s="441">
        <v>46260.0</v>
      </c>
      <c r="L2856" s="28" t="s">
        <v>73</v>
      </c>
      <c r="M2856" s="226"/>
      <c r="N2856" s="33" t="s">
        <v>277</v>
      </c>
      <c r="O2856" s="36" t="s">
        <v>4268</v>
      </c>
      <c r="P2856" s="226"/>
      <c r="Q2856" s="468"/>
      <c r="R2856" s="468"/>
      <c r="S2856" s="468"/>
      <c r="T2856" s="468"/>
      <c r="U2856" s="468"/>
      <c r="V2856" s="468"/>
      <c r="W2856" s="468"/>
      <c r="X2856" s="468"/>
      <c r="Y2856" s="468"/>
      <c r="Z2856" s="468"/>
      <c r="AA2856" s="468"/>
      <c r="AB2856" s="468"/>
      <c r="AC2856" s="468"/>
      <c r="AD2856" s="468"/>
      <c r="AE2856" s="468"/>
      <c r="AF2856" s="468"/>
      <c r="AG2856" s="468"/>
      <c r="AH2856" s="468"/>
      <c r="AI2856" s="468"/>
    </row>
    <row r="2857">
      <c r="A2857" s="23">
        <v>3123.0</v>
      </c>
      <c r="B2857" s="440">
        <v>46230.0</v>
      </c>
      <c r="C2857" s="26">
        <v>260.0</v>
      </c>
      <c r="D2857" s="507" t="s">
        <v>45</v>
      </c>
      <c r="E2857" s="28" t="s">
        <v>94</v>
      </c>
      <c r="F2857" s="600" t="s">
        <v>2741</v>
      </c>
      <c r="G2857" s="600" t="s">
        <v>2741</v>
      </c>
      <c r="H2857" s="28" t="s">
        <v>207</v>
      </c>
      <c r="I2857" s="536" t="s">
        <v>4480</v>
      </c>
      <c r="J2857" s="575" t="s">
        <v>4481</v>
      </c>
      <c r="K2857" s="441">
        <v>46260.0</v>
      </c>
      <c r="L2857" s="28" t="s">
        <v>73</v>
      </c>
      <c r="M2857" s="226"/>
      <c r="N2857" s="33" t="s">
        <v>277</v>
      </c>
      <c r="O2857" s="36" t="s">
        <v>4268</v>
      </c>
      <c r="P2857" s="226"/>
      <c r="Q2857" s="468"/>
      <c r="R2857" s="468"/>
      <c r="S2857" s="468"/>
      <c r="T2857" s="468"/>
      <c r="U2857" s="468"/>
      <c r="V2857" s="468"/>
      <c r="W2857" s="468"/>
      <c r="X2857" s="468"/>
      <c r="Y2857" s="468"/>
      <c r="Z2857" s="468"/>
      <c r="AA2857" s="468"/>
      <c r="AB2857" s="468"/>
      <c r="AC2857" s="468"/>
      <c r="AD2857" s="468"/>
      <c r="AE2857" s="468"/>
      <c r="AF2857" s="468"/>
      <c r="AG2857" s="468"/>
      <c r="AH2857" s="468"/>
      <c r="AI2857" s="468"/>
    </row>
    <row r="2858">
      <c r="A2858" s="23">
        <v>3124.0</v>
      </c>
      <c r="B2858" s="440">
        <v>46230.0</v>
      </c>
      <c r="C2858" s="26">
        <v>260.0</v>
      </c>
      <c r="D2858" s="507" t="s">
        <v>45</v>
      </c>
      <c r="E2858" s="28" t="s">
        <v>94</v>
      </c>
      <c r="F2858" s="600" t="s">
        <v>2741</v>
      </c>
      <c r="G2858" s="600" t="s">
        <v>2741</v>
      </c>
      <c r="H2858" s="28" t="s">
        <v>98</v>
      </c>
      <c r="I2858" s="536" t="s">
        <v>4482</v>
      </c>
      <c r="J2858" s="602" t="s">
        <v>3205</v>
      </c>
      <c r="K2858" s="441">
        <v>46260.0</v>
      </c>
      <c r="L2858" s="28" t="s">
        <v>73</v>
      </c>
      <c r="M2858" s="226"/>
      <c r="N2858" s="33" t="s">
        <v>277</v>
      </c>
      <c r="O2858" s="36" t="s">
        <v>4268</v>
      </c>
      <c r="P2858" s="226"/>
      <c r="Q2858" s="468"/>
      <c r="R2858" s="468"/>
      <c r="S2858" s="468"/>
      <c r="T2858" s="468"/>
      <c r="U2858" s="468"/>
      <c r="V2858" s="468"/>
      <c r="W2858" s="468"/>
      <c r="X2858" s="468"/>
      <c r="Y2858" s="468"/>
      <c r="Z2858" s="468"/>
      <c r="AA2858" s="468"/>
      <c r="AB2858" s="468"/>
      <c r="AC2858" s="468"/>
      <c r="AD2858" s="468"/>
      <c r="AE2858" s="468"/>
      <c r="AF2858" s="468"/>
      <c r="AG2858" s="468"/>
      <c r="AH2858" s="468"/>
      <c r="AI2858" s="468"/>
    </row>
    <row r="2859">
      <c r="A2859" s="23">
        <v>3125.0</v>
      </c>
      <c r="B2859" s="440">
        <v>46230.0</v>
      </c>
      <c r="C2859" s="26">
        <v>260.0</v>
      </c>
      <c r="D2859" s="507" t="s">
        <v>45</v>
      </c>
      <c r="E2859" s="28" t="s">
        <v>94</v>
      </c>
      <c r="F2859" s="600" t="s">
        <v>2741</v>
      </c>
      <c r="G2859" s="600" t="s">
        <v>2741</v>
      </c>
      <c r="H2859" s="28" t="s">
        <v>87</v>
      </c>
      <c r="I2859" s="503" t="s">
        <v>4483</v>
      </c>
      <c r="J2859" s="492" t="s">
        <v>990</v>
      </c>
      <c r="K2859" s="441">
        <v>46260.0</v>
      </c>
      <c r="L2859" s="28" t="s">
        <v>73</v>
      </c>
      <c r="M2859" s="226"/>
      <c r="N2859" s="33" t="s">
        <v>277</v>
      </c>
      <c r="O2859" s="36" t="s">
        <v>4268</v>
      </c>
      <c r="P2859" s="226"/>
      <c r="Q2859" s="468"/>
      <c r="R2859" s="468"/>
      <c r="S2859" s="468"/>
      <c r="T2859" s="468"/>
      <c r="U2859" s="468"/>
      <c r="V2859" s="468"/>
      <c r="W2859" s="468"/>
      <c r="X2859" s="468"/>
      <c r="Y2859" s="468"/>
      <c r="Z2859" s="468"/>
      <c r="AA2859" s="468"/>
      <c r="AB2859" s="468"/>
      <c r="AC2859" s="468"/>
      <c r="AD2859" s="468"/>
      <c r="AE2859" s="468"/>
      <c r="AF2859" s="468"/>
      <c r="AG2859" s="468"/>
      <c r="AH2859" s="468"/>
      <c r="AI2859" s="468"/>
    </row>
    <row r="2860">
      <c r="A2860" s="23">
        <v>3126.0</v>
      </c>
      <c r="B2860" s="440">
        <v>46230.0</v>
      </c>
      <c r="C2860" s="26">
        <v>260.0</v>
      </c>
      <c r="D2860" s="507" t="s">
        <v>45</v>
      </c>
      <c r="E2860" s="28" t="s">
        <v>94</v>
      </c>
      <c r="F2860" s="600" t="s">
        <v>2741</v>
      </c>
      <c r="G2860" s="600" t="s">
        <v>2741</v>
      </c>
      <c r="H2860" s="28" t="s">
        <v>87</v>
      </c>
      <c r="I2860" s="500" t="s">
        <v>4484</v>
      </c>
      <c r="J2860" s="493" t="s">
        <v>4289</v>
      </c>
      <c r="K2860" s="441">
        <v>46260.0</v>
      </c>
      <c r="L2860" s="28" t="s">
        <v>73</v>
      </c>
      <c r="M2860" s="226"/>
      <c r="N2860" s="33" t="s">
        <v>277</v>
      </c>
      <c r="O2860" s="36" t="s">
        <v>4268</v>
      </c>
      <c r="P2860" s="226"/>
      <c r="Q2860" s="468"/>
      <c r="R2860" s="468"/>
      <c r="S2860" s="468"/>
      <c r="T2860" s="468"/>
      <c r="U2860" s="468"/>
      <c r="V2860" s="468"/>
      <c r="W2860" s="468"/>
      <c r="X2860" s="468"/>
      <c r="Y2860" s="468"/>
      <c r="Z2860" s="468"/>
      <c r="AA2860" s="468"/>
      <c r="AB2860" s="468"/>
      <c r="AC2860" s="468"/>
      <c r="AD2860" s="468"/>
      <c r="AE2860" s="468"/>
      <c r="AF2860" s="468"/>
      <c r="AG2860" s="468"/>
      <c r="AH2860" s="468"/>
      <c r="AI2860" s="468"/>
    </row>
    <row r="2861">
      <c r="A2861" s="23">
        <v>3127.0</v>
      </c>
      <c r="B2861" s="440">
        <v>46230.0</v>
      </c>
      <c r="C2861" s="26">
        <v>260.0</v>
      </c>
      <c r="D2861" s="507" t="s">
        <v>45</v>
      </c>
      <c r="E2861" s="28" t="s">
        <v>94</v>
      </c>
      <c r="F2861" s="600" t="s">
        <v>2741</v>
      </c>
      <c r="G2861" s="600" t="s">
        <v>2741</v>
      </c>
      <c r="H2861" s="28" t="s">
        <v>87</v>
      </c>
      <c r="I2861" s="500" t="s">
        <v>4485</v>
      </c>
      <c r="J2861" s="492" t="s">
        <v>4486</v>
      </c>
      <c r="K2861" s="441">
        <v>46260.0</v>
      </c>
      <c r="L2861" s="28" t="s">
        <v>73</v>
      </c>
      <c r="M2861" s="226"/>
      <c r="N2861" s="33" t="s">
        <v>277</v>
      </c>
      <c r="O2861" s="36" t="s">
        <v>4268</v>
      </c>
      <c r="P2861" s="226"/>
      <c r="Q2861" s="468"/>
      <c r="R2861" s="468"/>
      <c r="S2861" s="468"/>
      <c r="T2861" s="468"/>
      <c r="U2861" s="468"/>
      <c r="V2861" s="468"/>
      <c r="W2861" s="468"/>
      <c r="X2861" s="468"/>
      <c r="Y2861" s="468"/>
      <c r="Z2861" s="468"/>
      <c r="AA2861" s="468"/>
      <c r="AB2861" s="468"/>
      <c r="AC2861" s="468"/>
      <c r="AD2861" s="468"/>
      <c r="AE2861" s="468"/>
      <c r="AF2861" s="468"/>
      <c r="AG2861" s="468"/>
      <c r="AH2861" s="468"/>
      <c r="AI2861" s="468"/>
    </row>
    <row r="2862">
      <c r="A2862" s="23">
        <v>3128.0</v>
      </c>
      <c r="B2862" s="440">
        <v>46230.0</v>
      </c>
      <c r="C2862" s="26">
        <v>261.0</v>
      </c>
      <c r="D2862" s="507" t="s">
        <v>111</v>
      </c>
      <c r="E2862" s="28" t="s">
        <v>94</v>
      </c>
      <c r="F2862" s="600" t="s">
        <v>2741</v>
      </c>
      <c r="G2862" s="600" t="s">
        <v>2741</v>
      </c>
      <c r="H2862" s="28" t="s">
        <v>81</v>
      </c>
      <c r="I2862" s="539" t="s">
        <v>2674</v>
      </c>
      <c r="J2862" s="523" t="s">
        <v>1611</v>
      </c>
      <c r="K2862" s="441">
        <v>46260.0</v>
      </c>
      <c r="L2862" s="28" t="s">
        <v>73</v>
      </c>
      <c r="M2862" s="226"/>
      <c r="N2862" s="33" t="s">
        <v>277</v>
      </c>
      <c r="O2862" s="506" t="s">
        <v>4356</v>
      </c>
      <c r="P2862" s="226"/>
      <c r="Q2862" s="468"/>
      <c r="R2862" s="468"/>
      <c r="S2862" s="468"/>
      <c r="T2862" s="468"/>
      <c r="U2862" s="468"/>
      <c r="V2862" s="468"/>
      <c r="W2862" s="468"/>
      <c r="X2862" s="468"/>
      <c r="Y2862" s="468"/>
      <c r="Z2862" s="468"/>
      <c r="AA2862" s="468"/>
      <c r="AB2862" s="468"/>
      <c r="AC2862" s="468"/>
      <c r="AD2862" s="468"/>
      <c r="AE2862" s="468"/>
      <c r="AF2862" s="468"/>
      <c r="AG2862" s="468"/>
      <c r="AH2862" s="468"/>
      <c r="AI2862" s="468"/>
    </row>
    <row r="2863">
      <c r="A2863" s="23">
        <v>3129.0</v>
      </c>
      <c r="B2863" s="440">
        <v>46230.0</v>
      </c>
      <c r="C2863" s="26">
        <v>261.0</v>
      </c>
      <c r="D2863" s="507" t="s">
        <v>111</v>
      </c>
      <c r="E2863" s="28" t="s">
        <v>94</v>
      </c>
      <c r="F2863" s="600" t="s">
        <v>2741</v>
      </c>
      <c r="G2863" s="600" t="s">
        <v>2741</v>
      </c>
      <c r="H2863" s="28" t="s">
        <v>81</v>
      </c>
      <c r="I2863" s="616" t="s">
        <v>4487</v>
      </c>
      <c r="J2863" s="617" t="s">
        <v>1613</v>
      </c>
      <c r="K2863" s="441">
        <v>46260.0</v>
      </c>
      <c r="L2863" s="28" t="s">
        <v>73</v>
      </c>
      <c r="M2863" s="226"/>
      <c r="N2863" s="33" t="s">
        <v>277</v>
      </c>
      <c r="O2863" s="506" t="s">
        <v>4356</v>
      </c>
      <c r="P2863" s="226"/>
      <c r="Q2863" s="468"/>
      <c r="R2863" s="468"/>
      <c r="S2863" s="468"/>
      <c r="T2863" s="468"/>
      <c r="U2863" s="468"/>
      <c r="V2863" s="468"/>
      <c r="W2863" s="468"/>
      <c r="X2863" s="468"/>
      <c r="Y2863" s="468"/>
      <c r="Z2863" s="468"/>
      <c r="AA2863" s="468"/>
      <c r="AB2863" s="468"/>
      <c r="AC2863" s="468"/>
      <c r="AD2863" s="468"/>
      <c r="AE2863" s="468"/>
      <c r="AF2863" s="468"/>
      <c r="AG2863" s="468"/>
      <c r="AH2863" s="468"/>
      <c r="AI2863" s="468"/>
    </row>
    <row r="2864">
      <c r="A2864" s="23">
        <v>3130.0</v>
      </c>
      <c r="B2864" s="440">
        <v>46230.0</v>
      </c>
      <c r="C2864" s="26">
        <v>261.0</v>
      </c>
      <c r="D2864" s="507" t="s">
        <v>111</v>
      </c>
      <c r="E2864" s="28" t="s">
        <v>94</v>
      </c>
      <c r="F2864" s="600" t="s">
        <v>2741</v>
      </c>
      <c r="G2864" s="600" t="s">
        <v>2741</v>
      </c>
      <c r="H2864" s="28" t="s">
        <v>81</v>
      </c>
      <c r="I2864" s="618" t="s">
        <v>2261</v>
      </c>
      <c r="J2864" s="523" t="s">
        <v>2262</v>
      </c>
      <c r="K2864" s="441">
        <v>46260.0</v>
      </c>
      <c r="L2864" s="28" t="s">
        <v>73</v>
      </c>
      <c r="M2864" s="226"/>
      <c r="N2864" s="33" t="s">
        <v>277</v>
      </c>
      <c r="O2864" s="506" t="s">
        <v>4356</v>
      </c>
      <c r="P2864" s="226"/>
      <c r="Q2864" s="468"/>
      <c r="R2864" s="468"/>
      <c r="S2864" s="468"/>
      <c r="T2864" s="468"/>
      <c r="U2864" s="468"/>
      <c r="V2864" s="468"/>
      <c r="W2864" s="468"/>
      <c r="X2864" s="468"/>
      <c r="Y2864" s="468"/>
      <c r="Z2864" s="468"/>
      <c r="AA2864" s="468"/>
      <c r="AB2864" s="468"/>
      <c r="AC2864" s="468"/>
      <c r="AD2864" s="468"/>
      <c r="AE2864" s="468"/>
      <c r="AF2864" s="468"/>
      <c r="AG2864" s="468"/>
      <c r="AH2864" s="468"/>
      <c r="AI2864" s="468"/>
    </row>
    <row r="2865">
      <c r="A2865" s="23">
        <v>3131.0</v>
      </c>
      <c r="B2865" s="440">
        <v>46230.0</v>
      </c>
      <c r="C2865" s="26">
        <v>261.0</v>
      </c>
      <c r="D2865" s="507" t="s">
        <v>111</v>
      </c>
      <c r="E2865" s="28" t="s">
        <v>94</v>
      </c>
      <c r="F2865" s="600" t="s">
        <v>2741</v>
      </c>
      <c r="G2865" s="600" t="s">
        <v>2741</v>
      </c>
      <c r="H2865" s="28" t="s">
        <v>81</v>
      </c>
      <c r="I2865" s="593" t="s">
        <v>4488</v>
      </c>
      <c r="J2865" s="523" t="s">
        <v>1184</v>
      </c>
      <c r="K2865" s="441">
        <v>46260.0</v>
      </c>
      <c r="L2865" s="28" t="s">
        <v>73</v>
      </c>
      <c r="M2865" s="226"/>
      <c r="N2865" s="33" t="s">
        <v>277</v>
      </c>
      <c r="O2865" s="506" t="s">
        <v>4356</v>
      </c>
      <c r="P2865" s="226"/>
      <c r="Q2865" s="468"/>
      <c r="R2865" s="468"/>
      <c r="S2865" s="468"/>
      <c r="T2865" s="468"/>
      <c r="U2865" s="468"/>
      <c r="V2865" s="468"/>
      <c r="W2865" s="468"/>
      <c r="X2865" s="468"/>
      <c r="Y2865" s="468"/>
      <c r="Z2865" s="468"/>
      <c r="AA2865" s="468"/>
      <c r="AB2865" s="468"/>
      <c r="AC2865" s="468"/>
      <c r="AD2865" s="468"/>
      <c r="AE2865" s="468"/>
      <c r="AF2865" s="468"/>
      <c r="AG2865" s="468"/>
      <c r="AH2865" s="468"/>
      <c r="AI2865" s="468"/>
    </row>
    <row r="2866">
      <c r="A2866" s="23">
        <v>3132.0</v>
      </c>
      <c r="B2866" s="440">
        <v>46230.0</v>
      </c>
      <c r="C2866" s="26">
        <v>261.0</v>
      </c>
      <c r="D2866" s="507" t="s">
        <v>111</v>
      </c>
      <c r="E2866" s="28" t="s">
        <v>94</v>
      </c>
      <c r="F2866" s="600" t="s">
        <v>2741</v>
      </c>
      <c r="G2866" s="600" t="s">
        <v>2741</v>
      </c>
      <c r="H2866" s="28" t="s">
        <v>207</v>
      </c>
      <c r="I2866" s="618" t="s">
        <v>4489</v>
      </c>
      <c r="J2866" s="523" t="s">
        <v>3746</v>
      </c>
      <c r="K2866" s="441">
        <v>46260.0</v>
      </c>
      <c r="L2866" s="28" t="s">
        <v>73</v>
      </c>
      <c r="M2866" s="226"/>
      <c r="N2866" s="33" t="s">
        <v>277</v>
      </c>
      <c r="O2866" s="506" t="s">
        <v>4356</v>
      </c>
      <c r="P2866" s="226"/>
      <c r="Q2866" s="468"/>
      <c r="R2866" s="468"/>
      <c r="S2866" s="468"/>
      <c r="T2866" s="468"/>
      <c r="U2866" s="468"/>
      <c r="V2866" s="468"/>
      <c r="W2866" s="468"/>
      <c r="X2866" s="468"/>
      <c r="Y2866" s="468"/>
      <c r="Z2866" s="468"/>
      <c r="AA2866" s="468"/>
      <c r="AB2866" s="468"/>
      <c r="AC2866" s="468"/>
      <c r="AD2866" s="468"/>
      <c r="AE2866" s="468"/>
      <c r="AF2866" s="468"/>
      <c r="AG2866" s="468"/>
      <c r="AH2866" s="468"/>
      <c r="AI2866" s="468"/>
    </row>
    <row r="2867">
      <c r="A2867" s="23">
        <v>3133.0</v>
      </c>
      <c r="B2867" s="440">
        <v>46230.0</v>
      </c>
      <c r="C2867" s="26">
        <v>261.0</v>
      </c>
      <c r="D2867" s="507" t="s">
        <v>111</v>
      </c>
      <c r="E2867" s="28" t="s">
        <v>94</v>
      </c>
      <c r="F2867" s="600" t="s">
        <v>2741</v>
      </c>
      <c r="G2867" s="600" t="s">
        <v>2741</v>
      </c>
      <c r="H2867" s="28" t="s">
        <v>139</v>
      </c>
      <c r="I2867" s="619" t="s">
        <v>4490</v>
      </c>
      <c r="J2867" s="620" t="s">
        <v>4491</v>
      </c>
      <c r="K2867" s="441">
        <v>46260.0</v>
      </c>
      <c r="L2867" s="28" t="s">
        <v>73</v>
      </c>
      <c r="M2867" s="226"/>
      <c r="N2867" s="33" t="s">
        <v>277</v>
      </c>
      <c r="O2867" s="506" t="s">
        <v>4356</v>
      </c>
      <c r="P2867" s="226"/>
      <c r="Q2867" s="468"/>
      <c r="R2867" s="468"/>
      <c r="S2867" s="468"/>
      <c r="T2867" s="468"/>
      <c r="U2867" s="468"/>
      <c r="V2867" s="468"/>
      <c r="W2867" s="468"/>
      <c r="X2867" s="468"/>
      <c r="Y2867" s="468"/>
      <c r="Z2867" s="468"/>
      <c r="AA2867" s="468"/>
      <c r="AB2867" s="468"/>
      <c r="AC2867" s="468"/>
      <c r="AD2867" s="468"/>
      <c r="AE2867" s="468"/>
      <c r="AF2867" s="468"/>
      <c r="AG2867" s="468"/>
      <c r="AH2867" s="468"/>
      <c r="AI2867" s="468"/>
    </row>
    <row r="2868">
      <c r="A2868" s="59">
        <v>2719.0</v>
      </c>
      <c r="B2868" s="440">
        <v>46231.0</v>
      </c>
      <c r="C2868" s="26">
        <v>262.0</v>
      </c>
      <c r="D2868" s="507" t="s">
        <v>111</v>
      </c>
      <c r="E2868" s="28" t="s">
        <v>40</v>
      </c>
      <c r="F2868" s="28" t="s">
        <v>3089</v>
      </c>
      <c r="G2868" s="28" t="s">
        <v>3089</v>
      </c>
      <c r="H2868" s="28" t="s">
        <v>87</v>
      </c>
      <c r="I2868" s="485" t="s">
        <v>3090</v>
      </c>
      <c r="J2868" s="401" t="s">
        <v>1119</v>
      </c>
      <c r="K2868" s="508">
        <v>46254.0</v>
      </c>
      <c r="L2868" s="28" t="s">
        <v>73</v>
      </c>
      <c r="M2868" s="226"/>
      <c r="N2868" s="33" t="s">
        <v>273</v>
      </c>
      <c r="O2868" s="506" t="s">
        <v>4356</v>
      </c>
      <c r="P2868" s="226"/>
      <c r="Q2868" s="468"/>
      <c r="R2868" s="468"/>
      <c r="S2868" s="468"/>
      <c r="T2868" s="468"/>
      <c r="U2868" s="468"/>
      <c r="V2868" s="468"/>
      <c r="W2868" s="468"/>
      <c r="X2868" s="468"/>
      <c r="Y2868" s="468"/>
      <c r="Z2868" s="468"/>
      <c r="AA2868" s="468"/>
      <c r="AB2868" s="468"/>
      <c r="AC2868" s="468"/>
      <c r="AD2868" s="468"/>
      <c r="AE2868" s="468"/>
      <c r="AF2868" s="468"/>
      <c r="AG2868" s="468"/>
      <c r="AH2868" s="468"/>
      <c r="AI2868" s="468"/>
    </row>
    <row r="2869">
      <c r="A2869" s="23">
        <v>2720.0</v>
      </c>
      <c r="B2869" s="440">
        <v>46231.0</v>
      </c>
      <c r="C2869" s="26">
        <v>262.0</v>
      </c>
      <c r="D2869" s="507" t="s">
        <v>111</v>
      </c>
      <c r="E2869" s="28" t="s">
        <v>40</v>
      </c>
      <c r="F2869" s="28" t="s">
        <v>3089</v>
      </c>
      <c r="G2869" s="28" t="s">
        <v>3089</v>
      </c>
      <c r="H2869" s="28" t="s">
        <v>87</v>
      </c>
      <c r="I2869" s="485" t="s">
        <v>1120</v>
      </c>
      <c r="J2869" s="401" t="s">
        <v>1866</v>
      </c>
      <c r="K2869" s="508">
        <v>46254.0</v>
      </c>
      <c r="L2869" s="28" t="s">
        <v>73</v>
      </c>
      <c r="M2869" s="226"/>
      <c r="N2869" s="33" t="s">
        <v>273</v>
      </c>
      <c r="O2869" s="506" t="s">
        <v>4356</v>
      </c>
      <c r="P2869" s="226"/>
      <c r="Q2869" s="468"/>
      <c r="R2869" s="468"/>
      <c r="S2869" s="468"/>
      <c r="T2869" s="468"/>
      <c r="U2869" s="468"/>
      <c r="V2869" s="468"/>
      <c r="W2869" s="468"/>
      <c r="X2869" s="468"/>
      <c r="Y2869" s="468"/>
      <c r="Z2869" s="468"/>
      <c r="AA2869" s="468"/>
      <c r="AB2869" s="468"/>
      <c r="AC2869" s="468"/>
      <c r="AD2869" s="468"/>
      <c r="AE2869" s="468"/>
      <c r="AF2869" s="468"/>
      <c r="AG2869" s="468"/>
      <c r="AH2869" s="468"/>
      <c r="AI2869" s="468"/>
    </row>
    <row r="2870">
      <c r="A2870" s="23">
        <v>2721.0</v>
      </c>
      <c r="B2870" s="440">
        <v>46231.0</v>
      </c>
      <c r="C2870" s="26">
        <v>262.0</v>
      </c>
      <c r="D2870" s="507" t="s">
        <v>111</v>
      </c>
      <c r="E2870" s="28" t="s">
        <v>40</v>
      </c>
      <c r="F2870" s="28" t="s">
        <v>3089</v>
      </c>
      <c r="G2870" s="28" t="s">
        <v>3089</v>
      </c>
      <c r="H2870" s="28" t="s">
        <v>87</v>
      </c>
      <c r="I2870" s="494" t="s">
        <v>3091</v>
      </c>
      <c r="J2870" s="510" t="s">
        <v>3092</v>
      </c>
      <c r="K2870" s="508">
        <v>46254.0</v>
      </c>
      <c r="L2870" s="28" t="s">
        <v>73</v>
      </c>
      <c r="M2870" s="226"/>
      <c r="N2870" s="33" t="s">
        <v>273</v>
      </c>
      <c r="O2870" s="506" t="s">
        <v>4356</v>
      </c>
      <c r="P2870" s="226"/>
      <c r="Q2870" s="468"/>
      <c r="R2870" s="468"/>
      <c r="S2870" s="468"/>
      <c r="T2870" s="468"/>
      <c r="U2870" s="468"/>
      <c r="V2870" s="468"/>
      <c r="W2870" s="468"/>
      <c r="X2870" s="468"/>
      <c r="Y2870" s="468"/>
      <c r="Z2870" s="468"/>
      <c r="AA2870" s="468"/>
      <c r="AB2870" s="468"/>
      <c r="AC2870" s="468"/>
      <c r="AD2870" s="468"/>
      <c r="AE2870" s="468"/>
      <c r="AF2870" s="468"/>
      <c r="AG2870" s="468"/>
      <c r="AH2870" s="468"/>
      <c r="AI2870" s="468"/>
    </row>
    <row r="2871">
      <c r="A2871" s="59">
        <v>2722.0</v>
      </c>
      <c r="B2871" s="440">
        <v>46231.0</v>
      </c>
      <c r="C2871" s="26">
        <v>262.0</v>
      </c>
      <c r="D2871" s="507" t="s">
        <v>111</v>
      </c>
      <c r="E2871" s="28" t="s">
        <v>40</v>
      </c>
      <c r="F2871" s="28" t="s">
        <v>3089</v>
      </c>
      <c r="G2871" s="28" t="s">
        <v>3089</v>
      </c>
      <c r="H2871" s="28" t="s">
        <v>207</v>
      </c>
      <c r="I2871" s="494" t="s">
        <v>4492</v>
      </c>
      <c r="J2871" s="401" t="s">
        <v>3094</v>
      </c>
      <c r="K2871" s="508">
        <v>46254.0</v>
      </c>
      <c r="L2871" s="28" t="s">
        <v>73</v>
      </c>
      <c r="M2871" s="226"/>
      <c r="N2871" s="33" t="s">
        <v>273</v>
      </c>
      <c r="O2871" s="506" t="s">
        <v>4356</v>
      </c>
      <c r="P2871" s="226"/>
      <c r="Q2871" s="468"/>
      <c r="R2871" s="468"/>
      <c r="S2871" s="468"/>
      <c r="T2871" s="468"/>
      <c r="U2871" s="468"/>
      <c r="V2871" s="468"/>
      <c r="W2871" s="468"/>
      <c r="X2871" s="468"/>
      <c r="Y2871" s="468"/>
      <c r="Z2871" s="468"/>
      <c r="AA2871" s="468"/>
      <c r="AB2871" s="468"/>
      <c r="AC2871" s="468"/>
      <c r="AD2871" s="468"/>
      <c r="AE2871" s="468"/>
      <c r="AF2871" s="468"/>
      <c r="AG2871" s="468"/>
      <c r="AH2871" s="468"/>
      <c r="AI2871" s="468"/>
    </row>
    <row r="2872">
      <c r="A2872" s="23">
        <v>2723.0</v>
      </c>
      <c r="B2872" s="440">
        <v>46231.0</v>
      </c>
      <c r="C2872" s="26">
        <v>262.0</v>
      </c>
      <c r="D2872" s="507" t="s">
        <v>111</v>
      </c>
      <c r="E2872" s="28" t="s">
        <v>40</v>
      </c>
      <c r="F2872" s="28" t="s">
        <v>3089</v>
      </c>
      <c r="G2872" s="28" t="s">
        <v>3089</v>
      </c>
      <c r="H2872" s="28" t="s">
        <v>87</v>
      </c>
      <c r="I2872" s="485" t="s">
        <v>4493</v>
      </c>
      <c r="J2872" s="401" t="s">
        <v>3099</v>
      </c>
      <c r="K2872" s="508">
        <v>46254.0</v>
      </c>
      <c r="L2872" s="28" t="s">
        <v>73</v>
      </c>
      <c r="M2872" s="43"/>
      <c r="N2872" s="33" t="s">
        <v>273</v>
      </c>
      <c r="O2872" s="506" t="s">
        <v>4356</v>
      </c>
      <c r="P2872" s="226"/>
      <c r="Q2872" s="468"/>
      <c r="R2872" s="468"/>
      <c r="S2872" s="468"/>
      <c r="T2872" s="468"/>
      <c r="U2872" s="468"/>
      <c r="V2872" s="468"/>
      <c r="W2872" s="468"/>
      <c r="X2872" s="468"/>
      <c r="Y2872" s="468"/>
      <c r="Z2872" s="468"/>
      <c r="AA2872" s="468"/>
      <c r="AB2872" s="468"/>
      <c r="AC2872" s="468"/>
      <c r="AD2872" s="468"/>
      <c r="AE2872" s="468"/>
      <c r="AF2872" s="468"/>
      <c r="AG2872" s="468"/>
      <c r="AH2872" s="468"/>
      <c r="AI2872" s="468"/>
    </row>
    <row r="2873">
      <c r="A2873" s="23">
        <v>2724.0</v>
      </c>
      <c r="B2873" s="440">
        <v>46231.0</v>
      </c>
      <c r="C2873" s="26">
        <v>262.0</v>
      </c>
      <c r="D2873" s="507" t="s">
        <v>111</v>
      </c>
      <c r="E2873" s="28" t="s">
        <v>40</v>
      </c>
      <c r="F2873" s="28" t="s">
        <v>3089</v>
      </c>
      <c r="G2873" s="28" t="s">
        <v>3089</v>
      </c>
      <c r="H2873" s="28" t="s">
        <v>207</v>
      </c>
      <c r="I2873" s="485" t="s">
        <v>4494</v>
      </c>
      <c r="J2873" s="405" t="s">
        <v>3097</v>
      </c>
      <c r="K2873" s="508">
        <v>46254.0</v>
      </c>
      <c r="L2873" s="28" t="s">
        <v>73</v>
      </c>
      <c r="M2873" s="226"/>
      <c r="N2873" s="33" t="s">
        <v>273</v>
      </c>
      <c r="O2873" s="506" t="s">
        <v>4356</v>
      </c>
      <c r="P2873" s="226"/>
      <c r="Q2873" s="468"/>
      <c r="R2873" s="468"/>
      <c r="S2873" s="468"/>
      <c r="T2873" s="468"/>
      <c r="U2873" s="468"/>
      <c r="V2873" s="468"/>
      <c r="W2873" s="468"/>
      <c r="X2873" s="468"/>
      <c r="Y2873" s="468"/>
      <c r="Z2873" s="468"/>
      <c r="AA2873" s="468"/>
      <c r="AB2873" s="468"/>
      <c r="AC2873" s="468"/>
      <c r="AD2873" s="468"/>
      <c r="AE2873" s="468"/>
      <c r="AF2873" s="468"/>
      <c r="AG2873" s="468"/>
      <c r="AH2873" s="468"/>
      <c r="AI2873" s="468"/>
    </row>
    <row r="2874">
      <c r="A2874" s="59">
        <v>2725.0</v>
      </c>
      <c r="B2874" s="440">
        <v>46231.0</v>
      </c>
      <c r="C2874" s="26">
        <v>262.0</v>
      </c>
      <c r="D2874" s="507" t="s">
        <v>111</v>
      </c>
      <c r="E2874" s="28" t="s">
        <v>40</v>
      </c>
      <c r="F2874" s="28" t="s">
        <v>3089</v>
      </c>
      <c r="G2874" s="28" t="s">
        <v>3089</v>
      </c>
      <c r="H2874" s="28" t="s">
        <v>87</v>
      </c>
      <c r="I2874" s="485" t="s">
        <v>3098</v>
      </c>
      <c r="J2874" s="401" t="s">
        <v>3099</v>
      </c>
      <c r="K2874" s="508">
        <v>46254.0</v>
      </c>
      <c r="L2874" s="28" t="s">
        <v>73</v>
      </c>
      <c r="M2874" s="226"/>
      <c r="N2874" s="33" t="s">
        <v>273</v>
      </c>
      <c r="O2874" s="506" t="s">
        <v>4356</v>
      </c>
      <c r="P2874" s="226"/>
      <c r="Q2874" s="468"/>
      <c r="R2874" s="468"/>
      <c r="S2874" s="468"/>
      <c r="T2874" s="468"/>
      <c r="U2874" s="468"/>
      <c r="V2874" s="468"/>
      <c r="W2874" s="468"/>
      <c r="X2874" s="468"/>
      <c r="Y2874" s="468"/>
      <c r="Z2874" s="468"/>
      <c r="AA2874" s="468"/>
      <c r="AB2874" s="468"/>
      <c r="AC2874" s="468"/>
      <c r="AD2874" s="468"/>
      <c r="AE2874" s="468"/>
      <c r="AF2874" s="468"/>
      <c r="AG2874" s="468"/>
      <c r="AH2874" s="468"/>
      <c r="AI2874" s="468"/>
    </row>
    <row r="2875">
      <c r="A2875" s="23">
        <v>2726.0</v>
      </c>
      <c r="B2875" s="440">
        <v>46231.0</v>
      </c>
      <c r="C2875" s="26">
        <v>262.0</v>
      </c>
      <c r="D2875" s="507" t="s">
        <v>111</v>
      </c>
      <c r="E2875" s="28" t="s">
        <v>40</v>
      </c>
      <c r="F2875" s="28" t="s">
        <v>3089</v>
      </c>
      <c r="G2875" s="28" t="s">
        <v>3089</v>
      </c>
      <c r="H2875" s="28" t="s">
        <v>87</v>
      </c>
      <c r="I2875" s="485" t="s">
        <v>3100</v>
      </c>
      <c r="J2875" s="401" t="s">
        <v>3101</v>
      </c>
      <c r="K2875" s="508">
        <v>46254.0</v>
      </c>
      <c r="L2875" s="28" t="s">
        <v>73</v>
      </c>
      <c r="M2875" s="226"/>
      <c r="N2875" s="33" t="s">
        <v>273</v>
      </c>
      <c r="O2875" s="506" t="s">
        <v>4356</v>
      </c>
      <c r="P2875" s="226"/>
      <c r="Q2875" s="468"/>
      <c r="R2875" s="468"/>
      <c r="S2875" s="468"/>
      <c r="T2875" s="468"/>
      <c r="U2875" s="468"/>
      <c r="V2875" s="468"/>
      <c r="W2875" s="468"/>
      <c r="X2875" s="468"/>
      <c r="Y2875" s="468"/>
      <c r="Z2875" s="468"/>
      <c r="AA2875" s="468"/>
      <c r="AB2875" s="468"/>
      <c r="AC2875" s="468"/>
      <c r="AD2875" s="468"/>
      <c r="AE2875" s="468"/>
      <c r="AF2875" s="468"/>
      <c r="AG2875" s="468"/>
      <c r="AH2875" s="468"/>
      <c r="AI2875" s="468"/>
    </row>
    <row r="2876">
      <c r="A2876" s="23">
        <v>2727.0</v>
      </c>
      <c r="B2876" s="440">
        <v>46231.0</v>
      </c>
      <c r="C2876" s="26">
        <v>262.0</v>
      </c>
      <c r="D2876" s="507" t="s">
        <v>111</v>
      </c>
      <c r="E2876" s="28" t="s">
        <v>40</v>
      </c>
      <c r="F2876" s="28" t="s">
        <v>3089</v>
      </c>
      <c r="G2876" s="28" t="s">
        <v>3089</v>
      </c>
      <c r="H2876" s="28" t="s">
        <v>75</v>
      </c>
      <c r="I2876" s="494" t="s">
        <v>4495</v>
      </c>
      <c r="J2876" s="401" t="s">
        <v>3103</v>
      </c>
      <c r="K2876" s="508">
        <v>46254.0</v>
      </c>
      <c r="L2876" s="28" t="s">
        <v>73</v>
      </c>
      <c r="M2876" s="226"/>
      <c r="N2876" s="33" t="s">
        <v>273</v>
      </c>
      <c r="O2876" s="506" t="s">
        <v>4356</v>
      </c>
      <c r="P2876" s="226"/>
      <c r="Q2876" s="468"/>
      <c r="R2876" s="468"/>
      <c r="S2876" s="468"/>
      <c r="T2876" s="468"/>
      <c r="U2876" s="468"/>
      <c r="V2876" s="468"/>
      <c r="W2876" s="468"/>
      <c r="X2876" s="468"/>
      <c r="Y2876" s="468"/>
      <c r="Z2876" s="468"/>
      <c r="AA2876" s="468"/>
      <c r="AB2876" s="468"/>
      <c r="AC2876" s="468"/>
      <c r="AD2876" s="468"/>
      <c r="AE2876" s="468"/>
      <c r="AF2876" s="468"/>
      <c r="AG2876" s="468"/>
      <c r="AH2876" s="468"/>
      <c r="AI2876" s="468"/>
    </row>
    <row r="2877">
      <c r="A2877" s="59">
        <v>2728.0</v>
      </c>
      <c r="B2877" s="440">
        <v>46231.0</v>
      </c>
      <c r="C2877" s="26">
        <v>262.0</v>
      </c>
      <c r="D2877" s="507" t="s">
        <v>111</v>
      </c>
      <c r="E2877" s="28" t="s">
        <v>40</v>
      </c>
      <c r="F2877" s="28" t="s">
        <v>3089</v>
      </c>
      <c r="G2877" s="28" t="s">
        <v>3089</v>
      </c>
      <c r="H2877" s="28" t="s">
        <v>75</v>
      </c>
      <c r="I2877" s="485" t="s">
        <v>4496</v>
      </c>
      <c r="J2877" s="621" t="s">
        <v>4497</v>
      </c>
      <c r="K2877" s="508">
        <v>46254.0</v>
      </c>
      <c r="L2877" s="28" t="s">
        <v>73</v>
      </c>
      <c r="M2877" s="226"/>
      <c r="N2877" s="33" t="s">
        <v>273</v>
      </c>
      <c r="O2877" s="506" t="s">
        <v>4356</v>
      </c>
      <c r="P2877" s="226"/>
      <c r="Q2877" s="468"/>
      <c r="R2877" s="468"/>
      <c r="S2877" s="468"/>
      <c r="T2877" s="468"/>
      <c r="U2877" s="468"/>
      <c r="V2877" s="468"/>
      <c r="W2877" s="468"/>
      <c r="X2877" s="468"/>
      <c r="Y2877" s="468"/>
      <c r="Z2877" s="468"/>
      <c r="AA2877" s="468"/>
      <c r="AB2877" s="468"/>
      <c r="AC2877" s="468"/>
      <c r="AD2877" s="468"/>
      <c r="AE2877" s="468"/>
      <c r="AF2877" s="468"/>
      <c r="AG2877" s="468"/>
      <c r="AH2877" s="468"/>
      <c r="AI2877" s="468"/>
    </row>
    <row r="2878">
      <c r="A2878" s="23">
        <v>2729.0</v>
      </c>
      <c r="B2878" s="440">
        <v>46231.0</v>
      </c>
      <c r="C2878" s="26">
        <v>262.0</v>
      </c>
      <c r="D2878" s="507" t="s">
        <v>111</v>
      </c>
      <c r="E2878" s="28" t="s">
        <v>40</v>
      </c>
      <c r="F2878" s="28" t="s">
        <v>3089</v>
      </c>
      <c r="G2878" s="28" t="s">
        <v>3089</v>
      </c>
      <c r="H2878" s="28" t="s">
        <v>207</v>
      </c>
      <c r="I2878" s="494" t="s">
        <v>3106</v>
      </c>
      <c r="J2878" s="401" t="s">
        <v>3107</v>
      </c>
      <c r="K2878" s="508">
        <v>46254.0</v>
      </c>
      <c r="L2878" s="28" t="s">
        <v>73</v>
      </c>
      <c r="M2878" s="226"/>
      <c r="N2878" s="33" t="s">
        <v>273</v>
      </c>
      <c r="O2878" s="506" t="s">
        <v>4356</v>
      </c>
      <c r="P2878" s="226"/>
      <c r="Q2878" s="468"/>
      <c r="R2878" s="468"/>
      <c r="S2878" s="468"/>
      <c r="T2878" s="468"/>
      <c r="U2878" s="468"/>
      <c r="V2878" s="468"/>
      <c r="W2878" s="468"/>
      <c r="X2878" s="468"/>
      <c r="Y2878" s="468"/>
      <c r="Z2878" s="468"/>
      <c r="AA2878" s="468"/>
      <c r="AB2878" s="468"/>
      <c r="AC2878" s="468"/>
      <c r="AD2878" s="468"/>
      <c r="AE2878" s="468"/>
      <c r="AF2878" s="468"/>
      <c r="AG2878" s="468"/>
      <c r="AH2878" s="468"/>
      <c r="AI2878" s="468"/>
    </row>
    <row r="2879">
      <c r="A2879" s="23">
        <v>2730.0</v>
      </c>
      <c r="B2879" s="440">
        <v>46231.0</v>
      </c>
      <c r="C2879" s="26">
        <v>262.0</v>
      </c>
      <c r="D2879" s="507" t="s">
        <v>111</v>
      </c>
      <c r="E2879" s="28" t="s">
        <v>40</v>
      </c>
      <c r="F2879" s="28" t="s">
        <v>3089</v>
      </c>
      <c r="G2879" s="28" t="s">
        <v>3089</v>
      </c>
      <c r="H2879" s="28" t="s">
        <v>139</v>
      </c>
      <c r="I2879" s="494" t="s">
        <v>3110</v>
      </c>
      <c r="J2879" s="401" t="s">
        <v>3111</v>
      </c>
      <c r="K2879" s="508">
        <v>46254.0</v>
      </c>
      <c r="L2879" s="28" t="s">
        <v>73</v>
      </c>
      <c r="M2879" s="226"/>
      <c r="N2879" s="33" t="s">
        <v>273</v>
      </c>
      <c r="O2879" s="506" t="s">
        <v>4356</v>
      </c>
      <c r="P2879" s="226"/>
      <c r="Q2879" s="468"/>
      <c r="R2879" s="468"/>
      <c r="S2879" s="468"/>
      <c r="T2879" s="468"/>
      <c r="U2879" s="468"/>
      <c r="V2879" s="468"/>
      <c r="W2879" s="468"/>
      <c r="X2879" s="468"/>
      <c r="Y2879" s="468"/>
      <c r="Z2879" s="468"/>
      <c r="AA2879" s="468"/>
      <c r="AB2879" s="468"/>
      <c r="AC2879" s="468"/>
      <c r="AD2879" s="468"/>
      <c r="AE2879" s="468"/>
      <c r="AF2879" s="468"/>
      <c r="AG2879" s="468"/>
      <c r="AH2879" s="468"/>
      <c r="AI2879" s="468"/>
    </row>
    <row r="2880">
      <c r="A2880" s="59">
        <v>2731.0</v>
      </c>
      <c r="B2880" s="440">
        <v>46231.0</v>
      </c>
      <c r="C2880" s="26">
        <v>262.0</v>
      </c>
      <c r="D2880" s="507" t="s">
        <v>111</v>
      </c>
      <c r="E2880" s="28" t="s">
        <v>40</v>
      </c>
      <c r="F2880" s="28" t="s">
        <v>3089</v>
      </c>
      <c r="G2880" s="28" t="s">
        <v>3089</v>
      </c>
      <c r="H2880" s="28" t="s">
        <v>87</v>
      </c>
      <c r="I2880" s="494" t="s">
        <v>3112</v>
      </c>
      <c r="J2880" s="401" t="s">
        <v>3113</v>
      </c>
      <c r="K2880" s="508">
        <v>46254.0</v>
      </c>
      <c r="L2880" s="28" t="s">
        <v>73</v>
      </c>
      <c r="M2880" s="226"/>
      <c r="N2880" s="33" t="s">
        <v>273</v>
      </c>
      <c r="O2880" s="506" t="s">
        <v>4356</v>
      </c>
      <c r="P2880" s="226"/>
      <c r="Q2880" s="468"/>
      <c r="R2880" s="468"/>
      <c r="S2880" s="468"/>
      <c r="T2880" s="468"/>
      <c r="U2880" s="468"/>
      <c r="V2880" s="468"/>
      <c r="W2880" s="468"/>
      <c r="X2880" s="468"/>
      <c r="Y2880" s="468"/>
      <c r="Z2880" s="468"/>
      <c r="AA2880" s="468"/>
      <c r="AB2880" s="468"/>
      <c r="AC2880" s="468"/>
      <c r="AD2880" s="468"/>
      <c r="AE2880" s="468"/>
      <c r="AF2880" s="468"/>
      <c r="AG2880" s="468"/>
      <c r="AH2880" s="468"/>
      <c r="AI2880" s="468"/>
    </row>
    <row r="2881">
      <c r="A2881" s="23">
        <v>2732.0</v>
      </c>
      <c r="B2881" s="440">
        <v>46231.0</v>
      </c>
      <c r="C2881" s="26">
        <v>262.0</v>
      </c>
      <c r="D2881" s="507" t="s">
        <v>111</v>
      </c>
      <c r="E2881" s="28" t="s">
        <v>40</v>
      </c>
      <c r="F2881" s="28" t="s">
        <v>3089</v>
      </c>
      <c r="G2881" s="28" t="s">
        <v>3089</v>
      </c>
      <c r="H2881" s="28" t="s">
        <v>87</v>
      </c>
      <c r="I2881" s="494" t="s">
        <v>4498</v>
      </c>
      <c r="J2881" s="401" t="s">
        <v>3115</v>
      </c>
      <c r="K2881" s="508">
        <v>46254.0</v>
      </c>
      <c r="L2881" s="28" t="s">
        <v>73</v>
      </c>
      <c r="M2881" s="226"/>
      <c r="N2881" s="33" t="s">
        <v>273</v>
      </c>
      <c r="O2881" s="506" t="s">
        <v>4356</v>
      </c>
      <c r="P2881" s="226"/>
      <c r="Q2881" s="468"/>
      <c r="R2881" s="468"/>
      <c r="S2881" s="468"/>
      <c r="T2881" s="468"/>
      <c r="U2881" s="468"/>
      <c r="V2881" s="468"/>
      <c r="W2881" s="468"/>
      <c r="X2881" s="468"/>
      <c r="Y2881" s="468"/>
      <c r="Z2881" s="468"/>
      <c r="AA2881" s="468"/>
      <c r="AB2881" s="468"/>
      <c r="AC2881" s="468"/>
      <c r="AD2881" s="468"/>
      <c r="AE2881" s="468"/>
      <c r="AF2881" s="468"/>
      <c r="AG2881" s="468"/>
      <c r="AH2881" s="468"/>
      <c r="AI2881" s="468"/>
    </row>
    <row r="2882">
      <c r="A2882" s="23">
        <v>2733.0</v>
      </c>
      <c r="B2882" s="440">
        <v>46231.0</v>
      </c>
      <c r="C2882" s="26">
        <v>262.0</v>
      </c>
      <c r="D2882" s="507" t="s">
        <v>111</v>
      </c>
      <c r="E2882" s="28" t="s">
        <v>40</v>
      </c>
      <c r="F2882" s="28" t="s">
        <v>3089</v>
      </c>
      <c r="G2882" s="28" t="s">
        <v>3089</v>
      </c>
      <c r="H2882" s="28" t="s">
        <v>87</v>
      </c>
      <c r="I2882" s="494" t="s">
        <v>4499</v>
      </c>
      <c r="J2882" s="401" t="s">
        <v>3119</v>
      </c>
      <c r="K2882" s="508">
        <v>46254.0</v>
      </c>
      <c r="L2882" s="28" t="s">
        <v>73</v>
      </c>
      <c r="M2882" s="226"/>
      <c r="N2882" s="33" t="s">
        <v>273</v>
      </c>
      <c r="O2882" s="506" t="s">
        <v>4356</v>
      </c>
      <c r="P2882" s="226"/>
      <c r="Q2882" s="468"/>
      <c r="R2882" s="468"/>
      <c r="S2882" s="468"/>
      <c r="T2882" s="468"/>
      <c r="U2882" s="468"/>
      <c r="V2882" s="468"/>
      <c r="W2882" s="468"/>
      <c r="X2882" s="468"/>
      <c r="Y2882" s="468"/>
      <c r="Z2882" s="468"/>
      <c r="AA2882" s="468"/>
      <c r="AB2882" s="468"/>
      <c r="AC2882" s="468"/>
      <c r="AD2882" s="468"/>
      <c r="AE2882" s="468"/>
      <c r="AF2882" s="468"/>
      <c r="AG2882" s="468"/>
      <c r="AH2882" s="468"/>
      <c r="AI2882" s="468"/>
    </row>
    <row r="2883">
      <c r="A2883" s="59">
        <v>2734.0</v>
      </c>
      <c r="B2883" s="440">
        <v>46231.0</v>
      </c>
      <c r="C2883" s="26">
        <v>262.0</v>
      </c>
      <c r="D2883" s="507" t="s">
        <v>111</v>
      </c>
      <c r="E2883" s="28" t="s">
        <v>40</v>
      </c>
      <c r="F2883" s="28" t="s">
        <v>3089</v>
      </c>
      <c r="G2883" s="28" t="s">
        <v>3089</v>
      </c>
      <c r="H2883" s="28" t="s">
        <v>87</v>
      </c>
      <c r="I2883" s="494" t="s">
        <v>3120</v>
      </c>
      <c r="J2883" s="401" t="s">
        <v>2249</v>
      </c>
      <c r="K2883" s="508">
        <v>46254.0</v>
      </c>
      <c r="L2883" s="28" t="s">
        <v>73</v>
      </c>
      <c r="M2883" s="226"/>
      <c r="N2883" s="33" t="s">
        <v>273</v>
      </c>
      <c r="O2883" s="506" t="s">
        <v>4356</v>
      </c>
      <c r="P2883" s="226"/>
      <c r="Q2883" s="468"/>
      <c r="R2883" s="468"/>
      <c r="S2883" s="468"/>
      <c r="T2883" s="468"/>
      <c r="U2883" s="468"/>
      <c r="V2883" s="468"/>
      <c r="W2883" s="468"/>
      <c r="X2883" s="468"/>
      <c r="Y2883" s="468"/>
      <c r="Z2883" s="468"/>
      <c r="AA2883" s="468"/>
      <c r="AB2883" s="468"/>
      <c r="AC2883" s="468"/>
      <c r="AD2883" s="468"/>
      <c r="AE2883" s="468"/>
      <c r="AF2883" s="468"/>
      <c r="AG2883" s="468"/>
      <c r="AH2883" s="468"/>
      <c r="AI2883" s="468"/>
    </row>
    <row r="2884">
      <c r="A2884" s="23">
        <v>2735.0</v>
      </c>
      <c r="B2884" s="440">
        <v>46231.0</v>
      </c>
      <c r="C2884" s="26">
        <v>262.0</v>
      </c>
      <c r="D2884" s="507" t="s">
        <v>111</v>
      </c>
      <c r="E2884" s="28" t="s">
        <v>40</v>
      </c>
      <c r="F2884" s="28" t="s">
        <v>3089</v>
      </c>
      <c r="G2884" s="28" t="s">
        <v>3089</v>
      </c>
      <c r="H2884" s="28" t="s">
        <v>207</v>
      </c>
      <c r="I2884" s="494" t="s">
        <v>3130</v>
      </c>
      <c r="J2884" s="401" t="s">
        <v>3131</v>
      </c>
      <c r="K2884" s="508">
        <v>46254.0</v>
      </c>
      <c r="L2884" s="28" t="s">
        <v>73</v>
      </c>
      <c r="M2884" s="226"/>
      <c r="N2884" s="33" t="s">
        <v>273</v>
      </c>
      <c r="O2884" s="506" t="s">
        <v>4356</v>
      </c>
      <c r="P2884" s="226"/>
      <c r="Q2884" s="468"/>
      <c r="R2884" s="468"/>
      <c r="S2884" s="468"/>
      <c r="T2884" s="468"/>
      <c r="U2884" s="468"/>
      <c r="V2884" s="468"/>
      <c r="W2884" s="468"/>
      <c r="X2884" s="468"/>
      <c r="Y2884" s="468"/>
      <c r="Z2884" s="468"/>
      <c r="AA2884" s="468"/>
      <c r="AB2884" s="468"/>
      <c r="AC2884" s="468"/>
      <c r="AD2884" s="468"/>
      <c r="AE2884" s="468"/>
      <c r="AF2884" s="468"/>
      <c r="AG2884" s="468"/>
      <c r="AH2884" s="468"/>
      <c r="AI2884" s="468"/>
    </row>
    <row r="2885">
      <c r="A2885" s="23">
        <v>2736.0</v>
      </c>
      <c r="B2885" s="440">
        <v>46231.0</v>
      </c>
      <c r="C2885" s="26">
        <v>262.0</v>
      </c>
      <c r="D2885" s="507" t="s">
        <v>111</v>
      </c>
      <c r="E2885" s="28" t="s">
        <v>40</v>
      </c>
      <c r="F2885" s="28" t="s">
        <v>3089</v>
      </c>
      <c r="G2885" s="28" t="s">
        <v>3089</v>
      </c>
      <c r="H2885" s="28" t="s">
        <v>207</v>
      </c>
      <c r="I2885" s="494" t="s">
        <v>3138</v>
      </c>
      <c r="J2885" s="401" t="s">
        <v>3139</v>
      </c>
      <c r="K2885" s="508">
        <v>46254.0</v>
      </c>
      <c r="L2885" s="28" t="s">
        <v>73</v>
      </c>
      <c r="M2885" s="226"/>
      <c r="N2885" s="33" t="s">
        <v>273</v>
      </c>
      <c r="O2885" s="506" t="s">
        <v>4356</v>
      </c>
      <c r="P2885" s="226"/>
      <c r="Q2885" s="468"/>
      <c r="R2885" s="468"/>
      <c r="S2885" s="468"/>
      <c r="T2885" s="468"/>
      <c r="U2885" s="468"/>
      <c r="V2885" s="468"/>
      <c r="W2885" s="468"/>
      <c r="X2885" s="468"/>
      <c r="Y2885" s="468"/>
      <c r="Z2885" s="468"/>
      <c r="AA2885" s="468"/>
      <c r="AB2885" s="468"/>
      <c r="AC2885" s="468"/>
      <c r="AD2885" s="468"/>
      <c r="AE2885" s="468"/>
      <c r="AF2885" s="468"/>
      <c r="AG2885" s="468"/>
      <c r="AH2885" s="468"/>
      <c r="AI2885" s="468"/>
    </row>
    <row r="2886">
      <c r="A2886" s="23">
        <v>2778.0</v>
      </c>
      <c r="B2886" s="440">
        <v>46231.0</v>
      </c>
      <c r="C2886" s="26">
        <v>263.0</v>
      </c>
      <c r="D2886" s="507" t="s">
        <v>45</v>
      </c>
      <c r="E2886" s="28" t="s">
        <v>94</v>
      </c>
      <c r="F2886" s="28" t="s">
        <v>4500</v>
      </c>
      <c r="G2886" s="28" t="s">
        <v>4501</v>
      </c>
      <c r="H2886" s="28" t="s">
        <v>207</v>
      </c>
      <c r="I2886" s="497" t="s">
        <v>4502</v>
      </c>
      <c r="J2886" s="622" t="s">
        <v>4503</v>
      </c>
      <c r="K2886" s="623">
        <v>46262.0</v>
      </c>
      <c r="L2886" s="28" t="s">
        <v>73</v>
      </c>
      <c r="M2886" s="226"/>
      <c r="N2886" s="33" t="s">
        <v>284</v>
      </c>
      <c r="O2886" s="506" t="s">
        <v>4504</v>
      </c>
      <c r="P2886" s="226"/>
      <c r="Q2886" s="468"/>
      <c r="R2886" s="468"/>
      <c r="S2886" s="468"/>
      <c r="T2886" s="468"/>
      <c r="U2886" s="468"/>
      <c r="V2886" s="468"/>
      <c r="W2886" s="614"/>
      <c r="X2886" s="614"/>
      <c r="Y2886" s="614"/>
      <c r="Z2886" s="614"/>
      <c r="AA2886" s="614"/>
      <c r="AB2886" s="614"/>
      <c r="AC2886" s="614"/>
      <c r="AD2886" s="614"/>
      <c r="AE2886" s="614"/>
      <c r="AF2886" s="614"/>
      <c r="AG2886" s="614"/>
      <c r="AH2886" s="614"/>
      <c r="AI2886" s="614"/>
    </row>
    <row r="2887">
      <c r="A2887" s="23">
        <v>2779.0</v>
      </c>
      <c r="B2887" s="440">
        <v>46231.0</v>
      </c>
      <c r="C2887" s="26">
        <v>263.0</v>
      </c>
      <c r="D2887" s="507" t="s">
        <v>45</v>
      </c>
      <c r="E2887" s="28" t="s">
        <v>94</v>
      </c>
      <c r="F2887" s="28" t="s">
        <v>4500</v>
      </c>
      <c r="G2887" s="28" t="s">
        <v>4501</v>
      </c>
      <c r="H2887" s="28" t="s">
        <v>207</v>
      </c>
      <c r="I2887" s="497" t="s">
        <v>4505</v>
      </c>
      <c r="J2887" s="622" t="s">
        <v>501</v>
      </c>
      <c r="K2887" s="623">
        <v>46262.0</v>
      </c>
      <c r="L2887" s="28" t="s">
        <v>73</v>
      </c>
      <c r="M2887" s="226"/>
      <c r="N2887" s="33" t="s">
        <v>284</v>
      </c>
      <c r="O2887" s="506" t="s">
        <v>4504</v>
      </c>
      <c r="P2887" s="226"/>
      <c r="Q2887" s="468"/>
      <c r="R2887" s="468"/>
      <c r="S2887" s="468"/>
      <c r="T2887" s="468"/>
      <c r="U2887" s="468"/>
      <c r="V2887" s="468"/>
      <c r="W2887" s="614"/>
      <c r="X2887" s="614"/>
      <c r="Y2887" s="614"/>
      <c r="Z2887" s="614"/>
      <c r="AA2887" s="614"/>
      <c r="AB2887" s="614"/>
      <c r="AC2887" s="614"/>
      <c r="AD2887" s="614"/>
      <c r="AE2887" s="614"/>
      <c r="AF2887" s="614"/>
      <c r="AG2887" s="614"/>
      <c r="AH2887" s="614"/>
      <c r="AI2887" s="614"/>
    </row>
    <row r="2888">
      <c r="A2888" s="23">
        <v>2780.0</v>
      </c>
      <c r="B2888" s="440">
        <v>46231.0</v>
      </c>
      <c r="C2888" s="26">
        <v>263.0</v>
      </c>
      <c r="D2888" s="507" t="s">
        <v>45</v>
      </c>
      <c r="E2888" s="28" t="s">
        <v>94</v>
      </c>
      <c r="F2888" s="28" t="s">
        <v>4500</v>
      </c>
      <c r="G2888" s="28" t="s">
        <v>4501</v>
      </c>
      <c r="H2888" s="28" t="s">
        <v>207</v>
      </c>
      <c r="I2888" s="497" t="s">
        <v>2650</v>
      </c>
      <c r="J2888" s="622" t="s">
        <v>501</v>
      </c>
      <c r="K2888" s="623">
        <v>46262.0</v>
      </c>
      <c r="L2888" s="28" t="s">
        <v>73</v>
      </c>
      <c r="M2888" s="226"/>
      <c r="N2888" s="33" t="s">
        <v>284</v>
      </c>
      <c r="O2888" s="506" t="s">
        <v>4504</v>
      </c>
      <c r="P2888" s="226"/>
      <c r="Q2888" s="468"/>
      <c r="R2888" s="468"/>
      <c r="S2888" s="468"/>
      <c r="T2888" s="468"/>
      <c r="U2888" s="468"/>
      <c r="V2888" s="468"/>
      <c r="W2888" s="614"/>
      <c r="X2888" s="614"/>
      <c r="Y2888" s="614"/>
      <c r="Z2888" s="614"/>
      <c r="AA2888" s="614"/>
      <c r="AB2888" s="614"/>
      <c r="AC2888" s="614"/>
      <c r="AD2888" s="614"/>
      <c r="AE2888" s="614"/>
      <c r="AF2888" s="614"/>
      <c r="AG2888" s="614"/>
      <c r="AH2888" s="614"/>
      <c r="AI2888" s="614"/>
    </row>
    <row r="2889">
      <c r="A2889" s="23">
        <v>2781.0</v>
      </c>
      <c r="B2889" s="440">
        <v>46231.0</v>
      </c>
      <c r="C2889" s="26">
        <v>263.0</v>
      </c>
      <c r="D2889" s="507" t="s">
        <v>45</v>
      </c>
      <c r="E2889" s="28" t="s">
        <v>94</v>
      </c>
      <c r="F2889" s="28" t="s">
        <v>4500</v>
      </c>
      <c r="G2889" s="28" t="s">
        <v>4501</v>
      </c>
      <c r="H2889" s="28" t="s">
        <v>233</v>
      </c>
      <c r="I2889" s="497" t="s">
        <v>4506</v>
      </c>
      <c r="J2889" s="624" t="s">
        <v>2208</v>
      </c>
      <c r="K2889" s="623">
        <v>46262.0</v>
      </c>
      <c r="L2889" s="28" t="s">
        <v>73</v>
      </c>
      <c r="M2889" s="226"/>
      <c r="N2889" s="33" t="s">
        <v>284</v>
      </c>
      <c r="O2889" s="506" t="s">
        <v>4504</v>
      </c>
      <c r="P2889" s="226"/>
      <c r="Q2889" s="468"/>
      <c r="R2889" s="468"/>
      <c r="S2889" s="468"/>
      <c r="T2889" s="468"/>
      <c r="U2889" s="468"/>
      <c r="V2889" s="468"/>
      <c r="W2889" s="614"/>
      <c r="X2889" s="614"/>
      <c r="Y2889" s="614"/>
      <c r="Z2889" s="614"/>
      <c r="AA2889" s="614"/>
      <c r="AB2889" s="614"/>
      <c r="AC2889" s="614"/>
      <c r="AD2889" s="614"/>
      <c r="AE2889" s="614"/>
      <c r="AF2889" s="614"/>
      <c r="AG2889" s="614"/>
      <c r="AH2889" s="614"/>
      <c r="AI2889" s="614"/>
    </row>
    <row r="2890">
      <c r="A2890" s="23">
        <v>2782.0</v>
      </c>
      <c r="B2890" s="440">
        <v>46231.0</v>
      </c>
      <c r="C2890" s="26">
        <v>263.0</v>
      </c>
      <c r="D2890" s="507" t="s">
        <v>45</v>
      </c>
      <c r="E2890" s="28" t="s">
        <v>94</v>
      </c>
      <c r="F2890" s="28" t="s">
        <v>4500</v>
      </c>
      <c r="G2890" s="28" t="s">
        <v>4501</v>
      </c>
      <c r="H2890" s="28" t="s">
        <v>233</v>
      </c>
      <c r="I2890" s="499" t="s">
        <v>4507</v>
      </c>
      <c r="J2890" s="624" t="s">
        <v>4029</v>
      </c>
      <c r="K2890" s="623">
        <v>46262.0</v>
      </c>
      <c r="L2890" s="28" t="s">
        <v>73</v>
      </c>
      <c r="M2890" s="226"/>
      <c r="N2890" s="33" t="s">
        <v>284</v>
      </c>
      <c r="O2890" s="506" t="s">
        <v>4504</v>
      </c>
      <c r="P2890" s="226"/>
      <c r="Q2890" s="468"/>
      <c r="R2890" s="468"/>
      <c r="S2890" s="468"/>
      <c r="T2890" s="468"/>
      <c r="U2890" s="468"/>
      <c r="V2890" s="468"/>
      <c r="W2890" s="614"/>
      <c r="X2890" s="614"/>
      <c r="Y2890" s="614"/>
      <c r="Z2890" s="614"/>
      <c r="AA2890" s="614"/>
      <c r="AB2890" s="614"/>
      <c r="AC2890" s="614"/>
      <c r="AD2890" s="614"/>
      <c r="AE2890" s="614"/>
      <c r="AF2890" s="614"/>
      <c r="AG2890" s="614"/>
      <c r="AH2890" s="614"/>
      <c r="AI2890" s="614"/>
    </row>
    <row r="2891">
      <c r="A2891" s="23">
        <v>2783.0</v>
      </c>
      <c r="B2891" s="440">
        <v>46231.0</v>
      </c>
      <c r="C2891" s="26">
        <v>263.0</v>
      </c>
      <c r="D2891" s="507" t="s">
        <v>45</v>
      </c>
      <c r="E2891" s="28" t="s">
        <v>94</v>
      </c>
      <c r="F2891" s="28" t="s">
        <v>4500</v>
      </c>
      <c r="G2891" s="28" t="s">
        <v>4501</v>
      </c>
      <c r="H2891" s="28" t="s">
        <v>233</v>
      </c>
      <c r="I2891" s="499" t="s">
        <v>4508</v>
      </c>
      <c r="J2891" s="624" t="s">
        <v>3686</v>
      </c>
      <c r="K2891" s="623">
        <v>46262.0</v>
      </c>
      <c r="L2891" s="28" t="s">
        <v>73</v>
      </c>
      <c r="M2891" s="226"/>
      <c r="N2891" s="33" t="s">
        <v>284</v>
      </c>
      <c r="O2891" s="506" t="s">
        <v>4504</v>
      </c>
      <c r="P2891" s="226"/>
      <c r="Q2891" s="468"/>
      <c r="R2891" s="468"/>
      <c r="S2891" s="468"/>
      <c r="T2891" s="468"/>
      <c r="U2891" s="468"/>
      <c r="V2891" s="468"/>
      <c r="W2891" s="614"/>
      <c r="X2891" s="614"/>
      <c r="Y2891" s="614"/>
      <c r="Z2891" s="614"/>
      <c r="AA2891" s="614"/>
      <c r="AB2891" s="614"/>
      <c r="AC2891" s="614"/>
      <c r="AD2891" s="614"/>
      <c r="AE2891" s="614"/>
      <c r="AF2891" s="614"/>
      <c r="AG2891" s="614"/>
      <c r="AH2891" s="614"/>
      <c r="AI2891" s="614"/>
    </row>
    <row r="2892">
      <c r="A2892" s="23">
        <v>2784.0</v>
      </c>
      <c r="B2892" s="440">
        <v>46231.0</v>
      </c>
      <c r="C2892" s="26">
        <v>263.0</v>
      </c>
      <c r="D2892" s="507" t="s">
        <v>45</v>
      </c>
      <c r="E2892" s="28" t="s">
        <v>94</v>
      </c>
      <c r="F2892" s="28" t="s">
        <v>4500</v>
      </c>
      <c r="G2892" s="28" t="s">
        <v>4501</v>
      </c>
      <c r="H2892" s="28" t="s">
        <v>233</v>
      </c>
      <c r="I2892" s="499" t="s">
        <v>4509</v>
      </c>
      <c r="J2892" s="624" t="s">
        <v>3686</v>
      </c>
      <c r="K2892" s="623">
        <v>46262.0</v>
      </c>
      <c r="L2892" s="28" t="s">
        <v>73</v>
      </c>
      <c r="M2892" s="226"/>
      <c r="N2892" s="33" t="s">
        <v>284</v>
      </c>
      <c r="O2892" s="506" t="s">
        <v>4504</v>
      </c>
      <c r="P2892" s="226"/>
      <c r="Q2892" s="468"/>
      <c r="R2892" s="468"/>
      <c r="S2892" s="468"/>
      <c r="T2892" s="468"/>
      <c r="U2892" s="468"/>
      <c r="V2892" s="468"/>
      <c r="W2892" s="468"/>
      <c r="X2892" s="468"/>
      <c r="Y2892" s="468"/>
      <c r="Z2892" s="468"/>
      <c r="AA2892" s="468"/>
      <c r="AB2892" s="468"/>
      <c r="AC2892" s="468"/>
      <c r="AD2892" s="468"/>
      <c r="AE2892" s="468"/>
      <c r="AF2892" s="468"/>
      <c r="AG2892" s="468"/>
      <c r="AH2892" s="468"/>
      <c r="AI2892" s="468"/>
    </row>
    <row r="2893">
      <c r="A2893" s="23">
        <v>2785.0</v>
      </c>
      <c r="B2893" s="440">
        <v>46231.0</v>
      </c>
      <c r="C2893" s="26">
        <v>263.0</v>
      </c>
      <c r="D2893" s="507" t="s">
        <v>45</v>
      </c>
      <c r="E2893" s="28" t="s">
        <v>94</v>
      </c>
      <c r="F2893" s="28" t="s">
        <v>4500</v>
      </c>
      <c r="G2893" s="28" t="s">
        <v>4501</v>
      </c>
      <c r="H2893" s="28" t="s">
        <v>87</v>
      </c>
      <c r="I2893" s="497" t="s">
        <v>3014</v>
      </c>
      <c r="J2893" s="622" t="s">
        <v>3015</v>
      </c>
      <c r="K2893" s="623">
        <v>46262.0</v>
      </c>
      <c r="L2893" s="28" t="s">
        <v>73</v>
      </c>
      <c r="M2893" s="226"/>
      <c r="N2893" s="33" t="s">
        <v>284</v>
      </c>
      <c r="O2893" s="506" t="s">
        <v>4504</v>
      </c>
      <c r="P2893" s="226"/>
      <c r="Q2893" s="468"/>
      <c r="R2893" s="468"/>
      <c r="S2893" s="468"/>
      <c r="T2893" s="468"/>
      <c r="U2893" s="468"/>
      <c r="V2893" s="468"/>
      <c r="W2893" s="468"/>
      <c r="X2893" s="468"/>
      <c r="Y2893" s="468"/>
      <c r="Z2893" s="468"/>
      <c r="AA2893" s="468"/>
      <c r="AB2893" s="468"/>
      <c r="AC2893" s="468"/>
      <c r="AD2893" s="468"/>
      <c r="AE2893" s="468"/>
      <c r="AF2893" s="468"/>
      <c r="AG2893" s="468"/>
      <c r="AH2893" s="468"/>
      <c r="AI2893" s="468"/>
    </row>
    <row r="2894">
      <c r="A2894" s="23">
        <v>2786.0</v>
      </c>
      <c r="B2894" s="440">
        <v>46231.0</v>
      </c>
      <c r="C2894" s="26">
        <v>263.0</v>
      </c>
      <c r="D2894" s="507" t="s">
        <v>45</v>
      </c>
      <c r="E2894" s="28" t="s">
        <v>94</v>
      </c>
      <c r="F2894" s="28" t="s">
        <v>4500</v>
      </c>
      <c r="G2894" s="28" t="s">
        <v>4501</v>
      </c>
      <c r="H2894" s="28" t="s">
        <v>207</v>
      </c>
      <c r="I2894" s="497" t="s">
        <v>4266</v>
      </c>
      <c r="J2894" s="622" t="s">
        <v>4267</v>
      </c>
      <c r="K2894" s="623">
        <v>46262.0</v>
      </c>
      <c r="L2894" s="28" t="s">
        <v>73</v>
      </c>
      <c r="M2894" s="226"/>
      <c r="N2894" s="33" t="s">
        <v>284</v>
      </c>
      <c r="O2894" s="506" t="s">
        <v>4504</v>
      </c>
      <c r="P2894" s="226"/>
      <c r="Q2894" s="468"/>
      <c r="R2894" s="468"/>
      <c r="S2894" s="468"/>
      <c r="T2894" s="468"/>
      <c r="U2894" s="468"/>
      <c r="V2894" s="468"/>
      <c r="W2894" s="468"/>
      <c r="X2894" s="468"/>
      <c r="Y2894" s="468"/>
      <c r="Z2894" s="468"/>
      <c r="AA2894" s="468"/>
      <c r="AB2894" s="468"/>
      <c r="AC2894" s="468"/>
      <c r="AD2894" s="468"/>
      <c r="AE2894" s="468"/>
      <c r="AF2894" s="468"/>
      <c r="AG2894" s="468"/>
      <c r="AH2894" s="468"/>
      <c r="AI2894" s="468"/>
    </row>
    <row r="2895">
      <c r="A2895" s="23">
        <v>2787.0</v>
      </c>
      <c r="B2895" s="440">
        <v>46231.0</v>
      </c>
      <c r="C2895" s="26">
        <v>263.0</v>
      </c>
      <c r="D2895" s="507" t="s">
        <v>45</v>
      </c>
      <c r="E2895" s="28" t="s">
        <v>94</v>
      </c>
      <c r="F2895" s="28" t="s">
        <v>4500</v>
      </c>
      <c r="G2895" s="28" t="s">
        <v>4501</v>
      </c>
      <c r="H2895" s="28" t="s">
        <v>75</v>
      </c>
      <c r="I2895" s="497" t="s">
        <v>1282</v>
      </c>
      <c r="J2895" s="622" t="s">
        <v>1283</v>
      </c>
      <c r="K2895" s="623">
        <v>46262.0</v>
      </c>
      <c r="L2895" s="28" t="s">
        <v>73</v>
      </c>
      <c r="M2895" s="226"/>
      <c r="N2895" s="33" t="s">
        <v>284</v>
      </c>
      <c r="O2895" s="506" t="s">
        <v>4504</v>
      </c>
      <c r="P2895" s="226"/>
      <c r="Q2895" s="468"/>
      <c r="R2895" s="468"/>
      <c r="S2895" s="468"/>
      <c r="T2895" s="468"/>
      <c r="U2895" s="468"/>
      <c r="V2895" s="468"/>
      <c r="W2895" s="468"/>
      <c r="X2895" s="468"/>
      <c r="Y2895" s="468"/>
      <c r="Z2895" s="468"/>
      <c r="AA2895" s="468"/>
      <c r="AB2895" s="468"/>
      <c r="AC2895" s="468"/>
      <c r="AD2895" s="468"/>
      <c r="AE2895" s="468"/>
      <c r="AF2895" s="468"/>
      <c r="AG2895" s="468"/>
      <c r="AH2895" s="468"/>
      <c r="AI2895" s="468"/>
    </row>
    <row r="2896">
      <c r="A2896" s="23">
        <v>2788.0</v>
      </c>
      <c r="B2896" s="440">
        <v>46231.0</v>
      </c>
      <c r="C2896" s="26">
        <v>263.0</v>
      </c>
      <c r="D2896" s="507" t="s">
        <v>45</v>
      </c>
      <c r="E2896" s="28" t="s">
        <v>94</v>
      </c>
      <c r="F2896" s="28" t="s">
        <v>4500</v>
      </c>
      <c r="G2896" s="28" t="s">
        <v>4501</v>
      </c>
      <c r="H2896" s="28" t="s">
        <v>87</v>
      </c>
      <c r="I2896" s="499" t="s">
        <v>4510</v>
      </c>
      <c r="J2896" s="625" t="s">
        <v>4511</v>
      </c>
      <c r="K2896" s="623">
        <v>46262.0</v>
      </c>
      <c r="L2896" s="28" t="s">
        <v>73</v>
      </c>
      <c r="M2896" s="226"/>
      <c r="N2896" s="33" t="s">
        <v>284</v>
      </c>
      <c r="O2896" s="506" t="s">
        <v>4504</v>
      </c>
      <c r="P2896" s="226"/>
      <c r="Q2896" s="468"/>
      <c r="R2896" s="468"/>
      <c r="S2896" s="468"/>
      <c r="T2896" s="468"/>
      <c r="U2896" s="468"/>
      <c r="V2896" s="468"/>
      <c r="W2896" s="468"/>
      <c r="X2896" s="468"/>
      <c r="Y2896" s="468"/>
      <c r="Z2896" s="468"/>
      <c r="AA2896" s="468"/>
      <c r="AB2896" s="468"/>
      <c r="AC2896" s="468"/>
      <c r="AD2896" s="468"/>
      <c r="AE2896" s="468"/>
      <c r="AF2896" s="468"/>
      <c r="AG2896" s="468"/>
      <c r="AH2896" s="468"/>
      <c r="AI2896" s="468"/>
    </row>
    <row r="2897">
      <c r="A2897" s="23">
        <v>2789.0</v>
      </c>
      <c r="B2897" s="440">
        <v>46231.0</v>
      </c>
      <c r="C2897" s="26">
        <v>263.0</v>
      </c>
      <c r="D2897" s="507" t="s">
        <v>45</v>
      </c>
      <c r="E2897" s="28" t="s">
        <v>94</v>
      </c>
      <c r="F2897" s="28" t="s">
        <v>4500</v>
      </c>
      <c r="G2897" s="28" t="s">
        <v>4501</v>
      </c>
      <c r="H2897" s="28" t="s">
        <v>207</v>
      </c>
      <c r="I2897" s="497" t="s">
        <v>3022</v>
      </c>
      <c r="J2897" s="622" t="s">
        <v>2218</v>
      </c>
      <c r="K2897" s="623">
        <v>46262.0</v>
      </c>
      <c r="L2897" s="28" t="s">
        <v>73</v>
      </c>
      <c r="M2897" s="226"/>
      <c r="N2897" s="33" t="s">
        <v>284</v>
      </c>
      <c r="O2897" s="506" t="s">
        <v>4504</v>
      </c>
      <c r="P2897" s="226"/>
      <c r="Q2897" s="468"/>
      <c r="R2897" s="468"/>
      <c r="S2897" s="468"/>
      <c r="T2897" s="468"/>
      <c r="U2897" s="468"/>
      <c r="V2897" s="468"/>
      <c r="W2897" s="468"/>
      <c r="X2897" s="468"/>
      <c r="Y2897" s="468"/>
      <c r="Z2897" s="468"/>
      <c r="AA2897" s="468"/>
      <c r="AB2897" s="468"/>
      <c r="AC2897" s="468"/>
      <c r="AD2897" s="468"/>
      <c r="AE2897" s="468"/>
      <c r="AF2897" s="468"/>
      <c r="AG2897" s="468"/>
      <c r="AH2897" s="468"/>
      <c r="AI2897" s="468"/>
    </row>
    <row r="2898">
      <c r="A2898" s="23">
        <v>2790.0</v>
      </c>
      <c r="B2898" s="440">
        <v>46231.0</v>
      </c>
      <c r="C2898" s="26">
        <v>263.0</v>
      </c>
      <c r="D2898" s="507" t="s">
        <v>45</v>
      </c>
      <c r="E2898" s="28" t="s">
        <v>94</v>
      </c>
      <c r="F2898" s="28" t="s">
        <v>4500</v>
      </c>
      <c r="G2898" s="28" t="s">
        <v>4501</v>
      </c>
      <c r="H2898" s="28" t="s">
        <v>233</v>
      </c>
      <c r="I2898" s="497" t="s">
        <v>1867</v>
      </c>
      <c r="J2898" s="622" t="s">
        <v>1868</v>
      </c>
      <c r="K2898" s="623">
        <v>46262.0</v>
      </c>
      <c r="L2898" s="28" t="s">
        <v>73</v>
      </c>
      <c r="M2898" s="226"/>
      <c r="N2898" s="33" t="s">
        <v>284</v>
      </c>
      <c r="O2898" s="506" t="s">
        <v>4504</v>
      </c>
      <c r="P2898" s="226"/>
      <c r="Q2898" s="468"/>
      <c r="R2898" s="468"/>
      <c r="S2898" s="468"/>
      <c r="T2898" s="468"/>
      <c r="U2898" s="468"/>
      <c r="V2898" s="468"/>
      <c r="W2898" s="468"/>
      <c r="X2898" s="468"/>
      <c r="Y2898" s="468"/>
      <c r="Z2898" s="468"/>
      <c r="AA2898" s="468"/>
      <c r="AB2898" s="468"/>
      <c r="AC2898" s="468"/>
      <c r="AD2898" s="468"/>
      <c r="AE2898" s="468"/>
      <c r="AF2898" s="468"/>
      <c r="AG2898" s="468"/>
      <c r="AH2898" s="468"/>
      <c r="AI2898" s="468"/>
    </row>
    <row r="2899">
      <c r="A2899" s="23">
        <v>2791.0</v>
      </c>
      <c r="B2899" s="440">
        <v>46231.0</v>
      </c>
      <c r="C2899" s="26">
        <v>263.0</v>
      </c>
      <c r="D2899" s="507" t="s">
        <v>45</v>
      </c>
      <c r="E2899" s="28" t="s">
        <v>94</v>
      </c>
      <c r="F2899" s="28" t="s">
        <v>4500</v>
      </c>
      <c r="G2899" s="28" t="s">
        <v>4501</v>
      </c>
      <c r="H2899" s="28" t="s">
        <v>233</v>
      </c>
      <c r="I2899" s="497" t="s">
        <v>4512</v>
      </c>
      <c r="J2899" s="624" t="s">
        <v>1916</v>
      </c>
      <c r="K2899" s="623">
        <v>46262.0</v>
      </c>
      <c r="L2899" s="28" t="s">
        <v>73</v>
      </c>
      <c r="M2899" s="226"/>
      <c r="N2899" s="33" t="s">
        <v>284</v>
      </c>
      <c r="O2899" s="506" t="s">
        <v>4504</v>
      </c>
      <c r="P2899" s="226"/>
      <c r="Q2899" s="468"/>
      <c r="R2899" s="468"/>
      <c r="S2899" s="468"/>
      <c r="T2899" s="468"/>
      <c r="U2899" s="468"/>
      <c r="V2899" s="468"/>
      <c r="W2899" s="468"/>
      <c r="X2899" s="468"/>
      <c r="Y2899" s="468"/>
      <c r="Z2899" s="468"/>
      <c r="AA2899" s="468"/>
      <c r="AB2899" s="468"/>
      <c r="AC2899" s="468"/>
      <c r="AD2899" s="468"/>
      <c r="AE2899" s="468"/>
      <c r="AF2899" s="468"/>
      <c r="AG2899" s="468"/>
      <c r="AH2899" s="468"/>
      <c r="AI2899" s="468"/>
    </row>
    <row r="2900">
      <c r="A2900" s="23">
        <v>2792.0</v>
      </c>
      <c r="B2900" s="440">
        <v>46231.0</v>
      </c>
      <c r="C2900" s="26">
        <v>263.0</v>
      </c>
      <c r="D2900" s="507" t="s">
        <v>45</v>
      </c>
      <c r="E2900" s="28" t="s">
        <v>94</v>
      </c>
      <c r="F2900" s="28" t="s">
        <v>4500</v>
      </c>
      <c r="G2900" s="28" t="s">
        <v>4501</v>
      </c>
      <c r="H2900" s="28" t="s">
        <v>207</v>
      </c>
      <c r="I2900" s="499" t="s">
        <v>4513</v>
      </c>
      <c r="J2900" s="624" t="s">
        <v>2208</v>
      </c>
      <c r="K2900" s="623">
        <v>46262.0</v>
      </c>
      <c r="L2900" s="28" t="s">
        <v>73</v>
      </c>
      <c r="M2900" s="226"/>
      <c r="N2900" s="33" t="s">
        <v>284</v>
      </c>
      <c r="O2900" s="506" t="s">
        <v>4504</v>
      </c>
      <c r="P2900" s="226"/>
      <c r="Q2900" s="468"/>
      <c r="R2900" s="468"/>
      <c r="S2900" s="468"/>
      <c r="T2900" s="468"/>
      <c r="U2900" s="468"/>
      <c r="V2900" s="468"/>
      <c r="W2900" s="468"/>
      <c r="X2900" s="468"/>
      <c r="Y2900" s="468"/>
      <c r="Z2900" s="468"/>
      <c r="AA2900" s="468"/>
      <c r="AB2900" s="468"/>
      <c r="AC2900" s="468"/>
      <c r="AD2900" s="468"/>
      <c r="AE2900" s="468"/>
      <c r="AF2900" s="468"/>
      <c r="AG2900" s="468"/>
      <c r="AH2900" s="468"/>
      <c r="AI2900" s="468"/>
    </row>
    <row r="2901">
      <c r="A2901" s="23">
        <v>2793.0</v>
      </c>
      <c r="B2901" s="440">
        <v>46231.0</v>
      </c>
      <c r="C2901" s="26">
        <v>263.0</v>
      </c>
      <c r="D2901" s="507" t="s">
        <v>45</v>
      </c>
      <c r="E2901" s="28" t="s">
        <v>94</v>
      </c>
      <c r="F2901" s="28" t="s">
        <v>4500</v>
      </c>
      <c r="G2901" s="28" t="s">
        <v>4501</v>
      </c>
      <c r="H2901" s="28" t="s">
        <v>207</v>
      </c>
      <c r="I2901" s="497" t="s">
        <v>2650</v>
      </c>
      <c r="J2901" s="622" t="s">
        <v>4164</v>
      </c>
      <c r="K2901" s="623">
        <v>46262.0</v>
      </c>
      <c r="L2901" s="28" t="s">
        <v>73</v>
      </c>
      <c r="M2901" s="226"/>
      <c r="N2901" s="33" t="s">
        <v>284</v>
      </c>
      <c r="O2901" s="506" t="s">
        <v>4504</v>
      </c>
      <c r="P2901" s="226"/>
      <c r="Q2901" s="468"/>
      <c r="R2901" s="468"/>
      <c r="S2901" s="468"/>
      <c r="T2901" s="468"/>
      <c r="U2901" s="468"/>
      <c r="V2901" s="468"/>
      <c r="W2901" s="468"/>
      <c r="X2901" s="468"/>
      <c r="Y2901" s="468"/>
      <c r="Z2901" s="468"/>
      <c r="AA2901" s="468"/>
      <c r="AB2901" s="468"/>
      <c r="AC2901" s="468"/>
      <c r="AD2901" s="468"/>
      <c r="AE2901" s="468"/>
      <c r="AF2901" s="468"/>
      <c r="AG2901" s="468"/>
      <c r="AH2901" s="468"/>
      <c r="AI2901" s="468"/>
    </row>
    <row r="2902">
      <c r="A2902" s="23">
        <v>2794.0</v>
      </c>
      <c r="B2902" s="440">
        <v>46231.0</v>
      </c>
      <c r="C2902" s="26">
        <v>263.0</v>
      </c>
      <c r="D2902" s="507" t="s">
        <v>45</v>
      </c>
      <c r="E2902" s="28" t="s">
        <v>94</v>
      </c>
      <c r="F2902" s="28" t="s">
        <v>4500</v>
      </c>
      <c r="G2902" s="28" t="s">
        <v>4501</v>
      </c>
      <c r="H2902" s="28" t="s">
        <v>98</v>
      </c>
      <c r="I2902" s="497" t="s">
        <v>4100</v>
      </c>
      <c r="J2902" s="622" t="s">
        <v>3177</v>
      </c>
      <c r="K2902" s="623">
        <v>46262.0</v>
      </c>
      <c r="L2902" s="28" t="s">
        <v>73</v>
      </c>
      <c r="M2902" s="226"/>
      <c r="N2902" s="33" t="s">
        <v>284</v>
      </c>
      <c r="O2902" s="506" t="s">
        <v>4504</v>
      </c>
      <c r="P2902" s="226"/>
      <c r="Q2902" s="468"/>
      <c r="R2902" s="468"/>
      <c r="S2902" s="468"/>
      <c r="T2902" s="468"/>
      <c r="U2902" s="468"/>
      <c r="V2902" s="468"/>
      <c r="W2902" s="468"/>
      <c r="X2902" s="468"/>
      <c r="Y2902" s="468"/>
      <c r="Z2902" s="468"/>
      <c r="AA2902" s="468"/>
      <c r="AB2902" s="468"/>
      <c r="AC2902" s="468"/>
      <c r="AD2902" s="468"/>
      <c r="AE2902" s="468"/>
      <c r="AF2902" s="468"/>
      <c r="AG2902" s="468"/>
      <c r="AH2902" s="468"/>
      <c r="AI2902" s="468"/>
    </row>
    <row r="2903">
      <c r="A2903" s="23">
        <v>2795.0</v>
      </c>
      <c r="B2903" s="440">
        <v>46231.0</v>
      </c>
      <c r="C2903" s="26">
        <v>263.0</v>
      </c>
      <c r="D2903" s="507" t="s">
        <v>45</v>
      </c>
      <c r="E2903" s="28" t="s">
        <v>94</v>
      </c>
      <c r="F2903" s="28" t="s">
        <v>4500</v>
      </c>
      <c r="G2903" s="28" t="s">
        <v>4501</v>
      </c>
      <c r="H2903" s="28" t="s">
        <v>207</v>
      </c>
      <c r="I2903" s="497" t="s">
        <v>4514</v>
      </c>
      <c r="J2903" s="626"/>
      <c r="K2903" s="623">
        <v>46262.0</v>
      </c>
      <c r="L2903" s="28" t="s">
        <v>73</v>
      </c>
      <c r="M2903" s="226"/>
      <c r="N2903" s="33" t="s">
        <v>284</v>
      </c>
      <c r="O2903" s="506" t="s">
        <v>4504</v>
      </c>
      <c r="P2903" s="226"/>
      <c r="Q2903" s="468"/>
      <c r="R2903" s="468"/>
      <c r="S2903" s="468"/>
      <c r="T2903" s="468"/>
      <c r="U2903" s="468"/>
      <c r="V2903" s="468"/>
      <c r="W2903" s="468"/>
      <c r="X2903" s="468"/>
      <c r="Y2903" s="468"/>
      <c r="Z2903" s="468"/>
      <c r="AA2903" s="468"/>
      <c r="AB2903" s="468"/>
      <c r="AC2903" s="468"/>
      <c r="AD2903" s="468"/>
      <c r="AE2903" s="468"/>
      <c r="AF2903" s="468"/>
      <c r="AG2903" s="468"/>
      <c r="AH2903" s="468"/>
      <c r="AI2903" s="468"/>
    </row>
    <row r="2904">
      <c r="A2904" s="23">
        <v>2796.0</v>
      </c>
      <c r="B2904" s="440">
        <v>46231.0</v>
      </c>
      <c r="C2904" s="26">
        <v>263.0</v>
      </c>
      <c r="D2904" s="507" t="s">
        <v>45</v>
      </c>
      <c r="E2904" s="28" t="s">
        <v>94</v>
      </c>
      <c r="F2904" s="28" t="s">
        <v>4500</v>
      </c>
      <c r="G2904" s="28" t="s">
        <v>4501</v>
      </c>
      <c r="H2904" s="28" t="s">
        <v>207</v>
      </c>
      <c r="I2904" s="497" t="s">
        <v>4346</v>
      </c>
      <c r="J2904" s="622" t="s">
        <v>4319</v>
      </c>
      <c r="K2904" s="623">
        <v>46262.0</v>
      </c>
      <c r="L2904" s="28" t="s">
        <v>73</v>
      </c>
      <c r="M2904" s="226"/>
      <c r="N2904" s="33" t="s">
        <v>284</v>
      </c>
      <c r="O2904" s="506" t="s">
        <v>4504</v>
      </c>
      <c r="P2904" s="226"/>
      <c r="Q2904" s="468"/>
      <c r="R2904" s="468"/>
      <c r="S2904" s="468"/>
      <c r="T2904" s="468"/>
      <c r="U2904" s="468"/>
      <c r="V2904" s="468"/>
      <c r="W2904" s="468"/>
      <c r="X2904" s="468"/>
      <c r="Y2904" s="468"/>
      <c r="Z2904" s="468"/>
      <c r="AA2904" s="468"/>
      <c r="AB2904" s="468"/>
      <c r="AC2904" s="468"/>
      <c r="AD2904" s="468"/>
      <c r="AE2904" s="468"/>
      <c r="AF2904" s="468"/>
      <c r="AG2904" s="468"/>
      <c r="AH2904" s="468"/>
      <c r="AI2904" s="468"/>
    </row>
    <row r="2905">
      <c r="A2905" s="23">
        <v>2797.0</v>
      </c>
      <c r="B2905" s="440">
        <v>46231.0</v>
      </c>
      <c r="C2905" s="26">
        <v>263.0</v>
      </c>
      <c r="D2905" s="507" t="s">
        <v>45</v>
      </c>
      <c r="E2905" s="28" t="s">
        <v>94</v>
      </c>
      <c r="F2905" s="28" t="s">
        <v>4500</v>
      </c>
      <c r="G2905" s="28" t="s">
        <v>4501</v>
      </c>
      <c r="H2905" s="28" t="s">
        <v>233</v>
      </c>
      <c r="I2905" s="497" t="s">
        <v>1270</v>
      </c>
      <c r="J2905" s="622" t="s">
        <v>501</v>
      </c>
      <c r="K2905" s="623">
        <v>46262.0</v>
      </c>
      <c r="L2905" s="28" t="s">
        <v>73</v>
      </c>
      <c r="M2905" s="226"/>
      <c r="N2905" s="33" t="s">
        <v>284</v>
      </c>
      <c r="O2905" s="506" t="s">
        <v>4504</v>
      </c>
      <c r="P2905" s="226"/>
      <c r="Q2905" s="468"/>
      <c r="R2905" s="468"/>
      <c r="S2905" s="468"/>
      <c r="T2905" s="468"/>
      <c r="U2905" s="468"/>
      <c r="V2905" s="468"/>
      <c r="W2905" s="468"/>
      <c r="X2905" s="468"/>
      <c r="Y2905" s="468"/>
      <c r="Z2905" s="468"/>
      <c r="AA2905" s="468"/>
      <c r="AB2905" s="468"/>
      <c r="AC2905" s="468"/>
      <c r="AD2905" s="468"/>
      <c r="AE2905" s="468"/>
      <c r="AF2905" s="468"/>
      <c r="AG2905" s="468"/>
      <c r="AH2905" s="468"/>
      <c r="AI2905" s="468"/>
    </row>
    <row r="2906">
      <c r="A2906" s="23">
        <v>2798.0</v>
      </c>
      <c r="B2906" s="440">
        <v>46231.0</v>
      </c>
      <c r="C2906" s="26">
        <v>263.0</v>
      </c>
      <c r="D2906" s="507" t="s">
        <v>45</v>
      </c>
      <c r="E2906" s="28" t="s">
        <v>94</v>
      </c>
      <c r="F2906" s="28" t="s">
        <v>4500</v>
      </c>
      <c r="G2906" s="28" t="s">
        <v>4501</v>
      </c>
      <c r="H2906" s="28" t="s">
        <v>98</v>
      </c>
      <c r="I2906" s="497" t="s">
        <v>4515</v>
      </c>
      <c r="J2906" s="622" t="s">
        <v>1319</v>
      </c>
      <c r="K2906" s="623">
        <v>46262.0</v>
      </c>
      <c r="L2906" s="28" t="s">
        <v>73</v>
      </c>
      <c r="M2906" s="226"/>
      <c r="N2906" s="33" t="s">
        <v>284</v>
      </c>
      <c r="O2906" s="506" t="s">
        <v>4504</v>
      </c>
      <c r="P2906" s="226"/>
      <c r="Q2906" s="468"/>
      <c r="R2906" s="468"/>
      <c r="S2906" s="468"/>
      <c r="T2906" s="468"/>
      <c r="U2906" s="468"/>
      <c r="V2906" s="468"/>
      <c r="W2906" s="468"/>
      <c r="X2906" s="468"/>
      <c r="Y2906" s="468"/>
      <c r="Z2906" s="468"/>
      <c r="AA2906" s="468"/>
      <c r="AB2906" s="468"/>
      <c r="AC2906" s="468"/>
      <c r="AD2906" s="468"/>
      <c r="AE2906" s="468"/>
      <c r="AF2906" s="468"/>
      <c r="AG2906" s="468"/>
      <c r="AH2906" s="468"/>
      <c r="AI2906" s="468"/>
    </row>
    <row r="2907">
      <c r="A2907" s="23">
        <v>2799.0</v>
      </c>
      <c r="B2907" s="440">
        <v>46231.0</v>
      </c>
      <c r="C2907" s="26">
        <v>263.0</v>
      </c>
      <c r="D2907" s="507" t="s">
        <v>45</v>
      </c>
      <c r="E2907" s="28" t="s">
        <v>94</v>
      </c>
      <c r="F2907" s="28" t="s">
        <v>4500</v>
      </c>
      <c r="G2907" s="28" t="s">
        <v>4501</v>
      </c>
      <c r="H2907" s="28" t="s">
        <v>98</v>
      </c>
      <c r="I2907" s="497" t="s">
        <v>4516</v>
      </c>
      <c r="J2907" s="622" t="s">
        <v>1283</v>
      </c>
      <c r="K2907" s="623">
        <v>46262.0</v>
      </c>
      <c r="L2907" s="28" t="s">
        <v>73</v>
      </c>
      <c r="M2907" s="226"/>
      <c r="N2907" s="33" t="s">
        <v>284</v>
      </c>
      <c r="O2907" s="506" t="s">
        <v>4504</v>
      </c>
      <c r="P2907" s="226"/>
      <c r="Q2907" s="468"/>
      <c r="R2907" s="468"/>
      <c r="S2907" s="468"/>
      <c r="T2907" s="468"/>
      <c r="U2907" s="468"/>
      <c r="V2907" s="468"/>
      <c r="W2907" s="468"/>
      <c r="X2907" s="468"/>
      <c r="Y2907" s="468"/>
      <c r="Z2907" s="468"/>
      <c r="AA2907" s="468"/>
      <c r="AB2907" s="468"/>
      <c r="AC2907" s="468"/>
      <c r="AD2907" s="468"/>
      <c r="AE2907" s="468"/>
      <c r="AF2907" s="468"/>
      <c r="AG2907" s="468"/>
      <c r="AH2907" s="468"/>
      <c r="AI2907" s="468"/>
    </row>
    <row r="2908">
      <c r="A2908" s="23">
        <v>2800.0</v>
      </c>
      <c r="B2908" s="440">
        <v>46231.0</v>
      </c>
      <c r="C2908" s="26">
        <v>263.0</v>
      </c>
      <c r="D2908" s="507" t="s">
        <v>45</v>
      </c>
      <c r="E2908" s="28" t="s">
        <v>94</v>
      </c>
      <c r="F2908" s="28" t="s">
        <v>4500</v>
      </c>
      <c r="G2908" s="28" t="s">
        <v>4501</v>
      </c>
      <c r="H2908" s="28" t="s">
        <v>98</v>
      </c>
      <c r="I2908" s="494" t="s">
        <v>4517</v>
      </c>
      <c r="J2908" s="405" t="s">
        <v>1301</v>
      </c>
      <c r="K2908" s="623">
        <v>46262.0</v>
      </c>
      <c r="L2908" s="28" t="s">
        <v>73</v>
      </c>
      <c r="M2908" s="226"/>
      <c r="N2908" s="33" t="s">
        <v>284</v>
      </c>
      <c r="O2908" s="506" t="s">
        <v>4504</v>
      </c>
      <c r="P2908" s="226"/>
      <c r="Q2908" s="468"/>
      <c r="R2908" s="468"/>
      <c r="S2908" s="468"/>
      <c r="T2908" s="468"/>
      <c r="U2908" s="468"/>
      <c r="V2908" s="468"/>
      <c r="W2908" s="468"/>
      <c r="X2908" s="468"/>
      <c r="Y2908" s="468"/>
      <c r="Z2908" s="468"/>
      <c r="AA2908" s="468"/>
      <c r="AB2908" s="468"/>
      <c r="AC2908" s="468"/>
      <c r="AD2908" s="468"/>
      <c r="AE2908" s="468"/>
      <c r="AF2908" s="468"/>
      <c r="AG2908" s="468"/>
      <c r="AH2908" s="468"/>
      <c r="AI2908" s="468"/>
    </row>
    <row r="2909">
      <c r="A2909" s="23">
        <v>2801.0</v>
      </c>
      <c r="B2909" s="440">
        <v>46231.0</v>
      </c>
      <c r="C2909" s="26">
        <v>263.0</v>
      </c>
      <c r="D2909" s="507" t="s">
        <v>45</v>
      </c>
      <c r="E2909" s="28" t="s">
        <v>94</v>
      </c>
      <c r="F2909" s="28" t="s">
        <v>4500</v>
      </c>
      <c r="G2909" s="28" t="s">
        <v>4501</v>
      </c>
      <c r="H2909" s="28" t="s">
        <v>98</v>
      </c>
      <c r="I2909" s="497" t="s">
        <v>4518</v>
      </c>
      <c r="J2909" s="622" t="s">
        <v>4519</v>
      </c>
      <c r="K2909" s="623">
        <v>46262.0</v>
      </c>
      <c r="L2909" s="28" t="s">
        <v>73</v>
      </c>
      <c r="M2909" s="226"/>
      <c r="N2909" s="33" t="s">
        <v>284</v>
      </c>
      <c r="O2909" s="506" t="s">
        <v>4504</v>
      </c>
      <c r="P2909" s="226"/>
      <c r="Q2909" s="468"/>
      <c r="R2909" s="468"/>
      <c r="S2909" s="468"/>
      <c r="T2909" s="468"/>
      <c r="U2909" s="468"/>
      <c r="V2909" s="468"/>
      <c r="W2909" s="468"/>
      <c r="X2909" s="468"/>
      <c r="Y2909" s="468"/>
      <c r="Z2909" s="468"/>
      <c r="AA2909" s="468"/>
      <c r="AB2909" s="468"/>
      <c r="AC2909" s="468"/>
      <c r="AD2909" s="468"/>
      <c r="AE2909" s="468"/>
      <c r="AF2909" s="468"/>
      <c r="AG2909" s="468"/>
      <c r="AH2909" s="468"/>
      <c r="AI2909" s="468"/>
    </row>
    <row r="2910">
      <c r="A2910" s="23">
        <v>2802.0</v>
      </c>
      <c r="B2910" s="440">
        <v>46231.0</v>
      </c>
      <c r="C2910" s="26">
        <v>263.0</v>
      </c>
      <c r="D2910" s="507" t="s">
        <v>45</v>
      </c>
      <c r="E2910" s="28" t="s">
        <v>94</v>
      </c>
      <c r="F2910" s="28" t="s">
        <v>4500</v>
      </c>
      <c r="G2910" s="28" t="s">
        <v>4501</v>
      </c>
      <c r="H2910" s="28" t="s">
        <v>207</v>
      </c>
      <c r="I2910" s="497" t="s">
        <v>4366</v>
      </c>
      <c r="J2910" s="622" t="s">
        <v>4267</v>
      </c>
      <c r="K2910" s="623">
        <v>46262.0</v>
      </c>
      <c r="L2910" s="28" t="s">
        <v>73</v>
      </c>
      <c r="M2910" s="226"/>
      <c r="N2910" s="33" t="s">
        <v>284</v>
      </c>
      <c r="O2910" s="506" t="s">
        <v>4504</v>
      </c>
      <c r="P2910" s="226"/>
      <c r="Q2910" s="468"/>
      <c r="R2910" s="468"/>
      <c r="S2910" s="468"/>
      <c r="T2910" s="468"/>
      <c r="U2910" s="468"/>
      <c r="V2910" s="468"/>
      <c r="W2910" s="468"/>
      <c r="X2910" s="468"/>
      <c r="Y2910" s="468"/>
      <c r="Z2910" s="468"/>
      <c r="AA2910" s="468"/>
      <c r="AB2910" s="468"/>
      <c r="AC2910" s="468"/>
      <c r="AD2910" s="468"/>
      <c r="AE2910" s="468"/>
      <c r="AF2910" s="468"/>
      <c r="AG2910" s="468"/>
      <c r="AH2910" s="468"/>
      <c r="AI2910" s="468"/>
    </row>
    <row r="2911">
      <c r="A2911" s="23">
        <v>2803.0</v>
      </c>
      <c r="B2911" s="440">
        <v>46231.0</v>
      </c>
      <c r="C2911" s="26">
        <v>263.0</v>
      </c>
      <c r="D2911" s="507" t="s">
        <v>45</v>
      </c>
      <c r="E2911" s="28" t="s">
        <v>94</v>
      </c>
      <c r="F2911" s="28" t="s">
        <v>4500</v>
      </c>
      <c r="G2911" s="28" t="s">
        <v>4501</v>
      </c>
      <c r="H2911" s="28" t="s">
        <v>98</v>
      </c>
      <c r="I2911" s="497" t="s">
        <v>4520</v>
      </c>
      <c r="J2911" s="622" t="s">
        <v>1375</v>
      </c>
      <c r="K2911" s="623">
        <v>46262.0</v>
      </c>
      <c r="L2911" s="28" t="s">
        <v>73</v>
      </c>
      <c r="M2911" s="226"/>
      <c r="N2911" s="33" t="s">
        <v>284</v>
      </c>
      <c r="O2911" s="506" t="s">
        <v>4504</v>
      </c>
      <c r="P2911" s="226"/>
      <c r="Q2911" s="468"/>
      <c r="R2911" s="468"/>
      <c r="S2911" s="468"/>
      <c r="T2911" s="468"/>
      <c r="U2911" s="468"/>
      <c r="V2911" s="468"/>
      <c r="W2911" s="468"/>
      <c r="X2911" s="468"/>
      <c r="Y2911" s="468"/>
      <c r="Z2911" s="468"/>
      <c r="AA2911" s="468"/>
      <c r="AB2911" s="468"/>
      <c r="AC2911" s="468"/>
      <c r="AD2911" s="468"/>
      <c r="AE2911" s="468"/>
      <c r="AF2911" s="468"/>
      <c r="AG2911" s="468"/>
      <c r="AH2911" s="468"/>
      <c r="AI2911" s="468"/>
    </row>
    <row r="2912">
      <c r="A2912" s="23">
        <v>2804.0</v>
      </c>
      <c r="B2912" s="440">
        <v>46231.0</v>
      </c>
      <c r="C2912" s="26">
        <v>263.0</v>
      </c>
      <c r="D2912" s="507" t="s">
        <v>45</v>
      </c>
      <c r="E2912" s="28" t="s">
        <v>94</v>
      </c>
      <c r="F2912" s="28" t="s">
        <v>4500</v>
      </c>
      <c r="G2912" s="28" t="s">
        <v>4501</v>
      </c>
      <c r="H2912" s="28" t="s">
        <v>43</v>
      </c>
      <c r="I2912" s="499" t="s">
        <v>4521</v>
      </c>
      <c r="J2912" s="624" t="s">
        <v>4057</v>
      </c>
      <c r="K2912" s="623">
        <v>46262.0</v>
      </c>
      <c r="L2912" s="28" t="s">
        <v>73</v>
      </c>
      <c r="M2912" s="226"/>
      <c r="N2912" s="33" t="s">
        <v>284</v>
      </c>
      <c r="O2912" s="506" t="s">
        <v>4504</v>
      </c>
      <c r="P2912" s="226"/>
      <c r="Q2912" s="468"/>
      <c r="R2912" s="468"/>
      <c r="S2912" s="468"/>
      <c r="T2912" s="468"/>
      <c r="U2912" s="468"/>
      <c r="V2912" s="468"/>
      <c r="W2912" s="468"/>
      <c r="X2912" s="468"/>
      <c r="Y2912" s="468"/>
      <c r="Z2912" s="468"/>
      <c r="AA2912" s="468"/>
      <c r="AB2912" s="468"/>
      <c r="AC2912" s="468"/>
      <c r="AD2912" s="468"/>
      <c r="AE2912" s="468"/>
      <c r="AF2912" s="468"/>
      <c r="AG2912" s="468"/>
      <c r="AH2912" s="468"/>
      <c r="AI2912" s="468"/>
    </row>
    <row r="2913">
      <c r="A2913" s="23">
        <v>2805.0</v>
      </c>
      <c r="B2913" s="440">
        <v>46231.0</v>
      </c>
      <c r="C2913" s="26">
        <v>263.0</v>
      </c>
      <c r="D2913" s="507" t="s">
        <v>45</v>
      </c>
      <c r="E2913" s="28" t="s">
        <v>94</v>
      </c>
      <c r="F2913" s="28" t="s">
        <v>4500</v>
      </c>
      <c r="G2913" s="28" t="s">
        <v>4501</v>
      </c>
      <c r="H2913" s="28" t="s">
        <v>207</v>
      </c>
      <c r="I2913" s="497" t="s">
        <v>4522</v>
      </c>
      <c r="J2913" s="622" t="s">
        <v>4519</v>
      </c>
      <c r="K2913" s="623">
        <v>46262.0</v>
      </c>
      <c r="L2913" s="28" t="s">
        <v>73</v>
      </c>
      <c r="M2913" s="226"/>
      <c r="N2913" s="33" t="s">
        <v>284</v>
      </c>
      <c r="O2913" s="506" t="s">
        <v>4504</v>
      </c>
      <c r="P2913" s="226"/>
      <c r="Q2913" s="468"/>
      <c r="R2913" s="468"/>
      <c r="S2913" s="468"/>
      <c r="T2913" s="468"/>
      <c r="U2913" s="468"/>
      <c r="V2913" s="468"/>
      <c r="W2913" s="468"/>
      <c r="X2913" s="468"/>
      <c r="Y2913" s="468"/>
      <c r="Z2913" s="468"/>
      <c r="AA2913" s="468"/>
      <c r="AB2913" s="468"/>
      <c r="AC2913" s="468"/>
      <c r="AD2913" s="468"/>
      <c r="AE2913" s="468"/>
      <c r="AF2913" s="468"/>
      <c r="AG2913" s="468"/>
      <c r="AH2913" s="468"/>
      <c r="AI2913" s="468"/>
    </row>
    <row r="2914">
      <c r="A2914" s="23">
        <v>2806.0</v>
      </c>
      <c r="B2914" s="440">
        <v>46231.0</v>
      </c>
      <c r="C2914" s="26">
        <v>263.0</v>
      </c>
      <c r="D2914" s="507" t="s">
        <v>45</v>
      </c>
      <c r="E2914" s="28" t="s">
        <v>94</v>
      </c>
      <c r="F2914" s="28" t="s">
        <v>4500</v>
      </c>
      <c r="G2914" s="28" t="s">
        <v>4501</v>
      </c>
      <c r="H2914" s="28" t="s">
        <v>98</v>
      </c>
      <c r="I2914" s="497" t="s">
        <v>4523</v>
      </c>
      <c r="J2914" s="622" t="s">
        <v>1375</v>
      </c>
      <c r="K2914" s="623">
        <v>46262.0</v>
      </c>
      <c r="L2914" s="28" t="s">
        <v>73</v>
      </c>
      <c r="M2914" s="226"/>
      <c r="N2914" s="33" t="s">
        <v>284</v>
      </c>
      <c r="O2914" s="506" t="s">
        <v>4504</v>
      </c>
      <c r="P2914" s="226"/>
      <c r="Q2914" s="468"/>
      <c r="R2914" s="468"/>
      <c r="S2914" s="468"/>
      <c r="T2914" s="468"/>
      <c r="U2914" s="468"/>
      <c r="V2914" s="468"/>
      <c r="W2914" s="468"/>
      <c r="X2914" s="468"/>
      <c r="Y2914" s="468"/>
      <c r="Z2914" s="468"/>
      <c r="AA2914" s="468"/>
      <c r="AB2914" s="468"/>
      <c r="AC2914" s="468"/>
      <c r="AD2914" s="468"/>
      <c r="AE2914" s="468"/>
      <c r="AF2914" s="468"/>
      <c r="AG2914" s="468"/>
      <c r="AH2914" s="468"/>
      <c r="AI2914" s="468"/>
    </row>
    <row r="2915">
      <c r="A2915" s="23">
        <v>2807.0</v>
      </c>
      <c r="B2915" s="440">
        <v>46231.0</v>
      </c>
      <c r="C2915" s="26">
        <v>263.0</v>
      </c>
      <c r="D2915" s="507" t="s">
        <v>45</v>
      </c>
      <c r="E2915" s="28" t="s">
        <v>94</v>
      </c>
      <c r="F2915" s="28" t="s">
        <v>4500</v>
      </c>
      <c r="G2915" s="28" t="s">
        <v>4501</v>
      </c>
      <c r="H2915" s="28" t="s">
        <v>43</v>
      </c>
      <c r="I2915" s="499" t="s">
        <v>4067</v>
      </c>
      <c r="J2915" s="624" t="s">
        <v>4068</v>
      </c>
      <c r="K2915" s="623">
        <v>46262.0</v>
      </c>
      <c r="L2915" s="28" t="s">
        <v>73</v>
      </c>
      <c r="M2915" s="226"/>
      <c r="N2915" s="33" t="s">
        <v>284</v>
      </c>
      <c r="O2915" s="506" t="s">
        <v>4504</v>
      </c>
      <c r="P2915" s="226"/>
      <c r="Q2915" s="468"/>
      <c r="R2915" s="468"/>
      <c r="S2915" s="468"/>
      <c r="T2915" s="468"/>
      <c r="U2915" s="468"/>
      <c r="V2915" s="468"/>
      <c r="W2915" s="468"/>
      <c r="X2915" s="468"/>
      <c r="Y2915" s="468"/>
      <c r="Z2915" s="468"/>
      <c r="AA2915" s="468"/>
      <c r="AB2915" s="468"/>
      <c r="AC2915" s="468"/>
      <c r="AD2915" s="468"/>
      <c r="AE2915" s="468"/>
      <c r="AF2915" s="468"/>
      <c r="AG2915" s="468"/>
      <c r="AH2915" s="468"/>
      <c r="AI2915" s="468"/>
    </row>
    <row r="2916">
      <c r="A2916" s="23">
        <v>2808.0</v>
      </c>
      <c r="B2916" s="440">
        <v>46231.0</v>
      </c>
      <c r="C2916" s="26">
        <v>263.0</v>
      </c>
      <c r="D2916" s="507" t="s">
        <v>45</v>
      </c>
      <c r="E2916" s="28" t="s">
        <v>94</v>
      </c>
      <c r="F2916" s="28" t="s">
        <v>4500</v>
      </c>
      <c r="G2916" s="28" t="s">
        <v>4501</v>
      </c>
      <c r="H2916" s="28" t="s">
        <v>75</v>
      </c>
      <c r="I2916" s="497" t="s">
        <v>2238</v>
      </c>
      <c r="J2916" s="624" t="s">
        <v>3018</v>
      </c>
      <c r="K2916" s="623">
        <v>46262.0</v>
      </c>
      <c r="L2916" s="28" t="s">
        <v>73</v>
      </c>
      <c r="M2916" s="226"/>
      <c r="N2916" s="33" t="s">
        <v>284</v>
      </c>
      <c r="O2916" s="506" t="s">
        <v>4504</v>
      </c>
      <c r="P2916" s="226"/>
      <c r="Q2916" s="468"/>
      <c r="R2916" s="468"/>
      <c r="S2916" s="468"/>
      <c r="T2916" s="468"/>
      <c r="U2916" s="468"/>
      <c r="V2916" s="468"/>
      <c r="W2916" s="468"/>
      <c r="X2916" s="468"/>
      <c r="Y2916" s="468"/>
      <c r="Z2916" s="468"/>
      <c r="AA2916" s="468"/>
      <c r="AB2916" s="468"/>
      <c r="AC2916" s="468"/>
      <c r="AD2916" s="468"/>
      <c r="AE2916" s="468"/>
      <c r="AF2916" s="468"/>
      <c r="AG2916" s="468"/>
      <c r="AH2916" s="468"/>
      <c r="AI2916" s="468"/>
    </row>
    <row r="2917">
      <c r="A2917" s="23">
        <v>2809.0</v>
      </c>
      <c r="B2917" s="440">
        <v>46231.0</v>
      </c>
      <c r="C2917" s="26">
        <v>263.0</v>
      </c>
      <c r="D2917" s="507" t="s">
        <v>45</v>
      </c>
      <c r="E2917" s="28" t="s">
        <v>94</v>
      </c>
      <c r="F2917" s="28" t="s">
        <v>4500</v>
      </c>
      <c r="G2917" s="28" t="s">
        <v>4501</v>
      </c>
      <c r="H2917" s="28" t="s">
        <v>98</v>
      </c>
      <c r="I2917" s="497" t="s">
        <v>4524</v>
      </c>
      <c r="J2917" s="622" t="s">
        <v>1375</v>
      </c>
      <c r="K2917" s="623">
        <v>46262.0</v>
      </c>
      <c r="L2917" s="28" t="s">
        <v>73</v>
      </c>
      <c r="M2917" s="226"/>
      <c r="N2917" s="33" t="s">
        <v>284</v>
      </c>
      <c r="O2917" s="506" t="s">
        <v>4504</v>
      </c>
      <c r="P2917" s="226"/>
      <c r="Q2917" s="468"/>
      <c r="R2917" s="468"/>
      <c r="S2917" s="468"/>
      <c r="T2917" s="468"/>
      <c r="U2917" s="468"/>
      <c r="V2917" s="468"/>
      <c r="W2917" s="468"/>
      <c r="X2917" s="468"/>
      <c r="Y2917" s="468"/>
      <c r="Z2917" s="468"/>
      <c r="AA2917" s="468"/>
      <c r="AB2917" s="468"/>
      <c r="AC2917" s="468"/>
      <c r="AD2917" s="468"/>
      <c r="AE2917" s="468"/>
      <c r="AF2917" s="468"/>
      <c r="AG2917" s="468"/>
      <c r="AH2917" s="468"/>
      <c r="AI2917" s="468"/>
    </row>
    <row r="2918">
      <c r="A2918" s="23">
        <v>2810.0</v>
      </c>
      <c r="B2918" s="440">
        <v>46231.0</v>
      </c>
      <c r="C2918" s="26">
        <v>263.0</v>
      </c>
      <c r="D2918" s="507" t="s">
        <v>45</v>
      </c>
      <c r="E2918" s="28" t="s">
        <v>94</v>
      </c>
      <c r="F2918" s="28" t="s">
        <v>4500</v>
      </c>
      <c r="G2918" s="28" t="s">
        <v>4501</v>
      </c>
      <c r="H2918" s="28" t="s">
        <v>98</v>
      </c>
      <c r="I2918" s="497" t="s">
        <v>4525</v>
      </c>
      <c r="J2918" s="622" t="s">
        <v>3362</v>
      </c>
      <c r="K2918" s="623">
        <v>46262.0</v>
      </c>
      <c r="L2918" s="28" t="s">
        <v>73</v>
      </c>
      <c r="M2918" s="226"/>
      <c r="N2918" s="33" t="s">
        <v>284</v>
      </c>
      <c r="O2918" s="506" t="s">
        <v>4504</v>
      </c>
      <c r="P2918" s="226"/>
      <c r="Q2918" s="468"/>
      <c r="R2918" s="468"/>
      <c r="S2918" s="468"/>
      <c r="T2918" s="468"/>
      <c r="U2918" s="468"/>
      <c r="V2918" s="468"/>
      <c r="W2918" s="468"/>
      <c r="X2918" s="468"/>
      <c r="Y2918" s="468"/>
      <c r="Z2918" s="468"/>
      <c r="AA2918" s="468"/>
      <c r="AB2918" s="468"/>
      <c r="AC2918" s="468"/>
      <c r="AD2918" s="468"/>
      <c r="AE2918" s="468"/>
      <c r="AF2918" s="468"/>
      <c r="AG2918" s="468"/>
      <c r="AH2918" s="468"/>
      <c r="AI2918" s="468"/>
    </row>
    <row r="2919">
      <c r="A2919" s="23">
        <v>2811.0</v>
      </c>
      <c r="B2919" s="440">
        <v>46231.0</v>
      </c>
      <c r="C2919" s="26">
        <v>263.0</v>
      </c>
      <c r="D2919" s="507" t="s">
        <v>45</v>
      </c>
      <c r="E2919" s="28" t="s">
        <v>94</v>
      </c>
      <c r="F2919" s="28" t="s">
        <v>4500</v>
      </c>
      <c r="G2919" s="28" t="s">
        <v>4501</v>
      </c>
      <c r="H2919" s="28" t="s">
        <v>87</v>
      </c>
      <c r="I2919" s="497" t="s">
        <v>4526</v>
      </c>
      <c r="J2919" s="622" t="s">
        <v>1257</v>
      </c>
      <c r="K2919" s="623">
        <v>46262.0</v>
      </c>
      <c r="L2919" s="28" t="s">
        <v>73</v>
      </c>
      <c r="M2919" s="226"/>
      <c r="N2919" s="33" t="s">
        <v>284</v>
      </c>
      <c r="O2919" s="506" t="s">
        <v>4504</v>
      </c>
      <c r="P2919" s="226"/>
      <c r="Q2919" s="468"/>
      <c r="R2919" s="468"/>
      <c r="S2919" s="468"/>
      <c r="T2919" s="468"/>
      <c r="U2919" s="468"/>
      <c r="V2919" s="468"/>
      <c r="W2919" s="468"/>
      <c r="X2919" s="468"/>
      <c r="Y2919" s="468"/>
      <c r="Z2919" s="468"/>
      <c r="AA2919" s="468"/>
      <c r="AB2919" s="468"/>
      <c r="AC2919" s="468"/>
      <c r="AD2919" s="468"/>
      <c r="AE2919" s="468"/>
      <c r="AF2919" s="468"/>
      <c r="AG2919" s="468"/>
      <c r="AH2919" s="468"/>
      <c r="AI2919" s="468"/>
    </row>
    <row r="2920">
      <c r="A2920" s="23">
        <v>2812.0</v>
      </c>
      <c r="B2920" s="440">
        <v>46231.0</v>
      </c>
      <c r="C2920" s="26">
        <v>263.0</v>
      </c>
      <c r="D2920" s="507" t="s">
        <v>45</v>
      </c>
      <c r="E2920" s="28" t="s">
        <v>94</v>
      </c>
      <c r="F2920" s="28" t="s">
        <v>4500</v>
      </c>
      <c r="G2920" s="28" t="s">
        <v>4501</v>
      </c>
      <c r="H2920" s="28" t="s">
        <v>98</v>
      </c>
      <c r="I2920" s="497" t="s">
        <v>4527</v>
      </c>
      <c r="J2920" s="622" t="s">
        <v>1375</v>
      </c>
      <c r="K2920" s="623">
        <v>46262.0</v>
      </c>
      <c r="L2920" s="28" t="s">
        <v>73</v>
      </c>
      <c r="M2920" s="226"/>
      <c r="N2920" s="33" t="s">
        <v>284</v>
      </c>
      <c r="O2920" s="506" t="s">
        <v>4504</v>
      </c>
      <c r="P2920" s="226"/>
      <c r="Q2920" s="468"/>
      <c r="R2920" s="468"/>
      <c r="S2920" s="468"/>
      <c r="T2920" s="468"/>
      <c r="U2920" s="468"/>
      <c r="V2920" s="468"/>
      <c r="W2920" s="468"/>
      <c r="X2920" s="468"/>
      <c r="Y2920" s="468"/>
      <c r="Z2920" s="468"/>
      <c r="AA2920" s="468"/>
      <c r="AB2920" s="468"/>
      <c r="AC2920" s="468"/>
      <c r="AD2920" s="468"/>
      <c r="AE2920" s="468"/>
      <c r="AF2920" s="468"/>
      <c r="AG2920" s="468"/>
      <c r="AH2920" s="468"/>
      <c r="AI2920" s="468"/>
    </row>
    <row r="2921">
      <c r="A2921" s="23">
        <v>2813.0</v>
      </c>
      <c r="B2921" s="440">
        <v>46231.0</v>
      </c>
      <c r="C2921" s="26">
        <v>263.0</v>
      </c>
      <c r="D2921" s="507" t="s">
        <v>45</v>
      </c>
      <c r="E2921" s="28" t="s">
        <v>94</v>
      </c>
      <c r="F2921" s="28" t="s">
        <v>4500</v>
      </c>
      <c r="G2921" s="28" t="s">
        <v>4501</v>
      </c>
      <c r="H2921" s="28" t="s">
        <v>43</v>
      </c>
      <c r="I2921" s="497" t="s">
        <v>4528</v>
      </c>
      <c r="J2921" s="624" t="s">
        <v>4057</v>
      </c>
      <c r="K2921" s="623">
        <v>46262.0</v>
      </c>
      <c r="L2921" s="28" t="s">
        <v>73</v>
      </c>
      <c r="M2921" s="627"/>
      <c r="N2921" s="33" t="s">
        <v>284</v>
      </c>
      <c r="O2921" s="506" t="s">
        <v>4504</v>
      </c>
      <c r="P2921" s="226"/>
      <c r="Q2921" s="468"/>
      <c r="R2921" s="468"/>
      <c r="S2921" s="468"/>
      <c r="T2921" s="468"/>
      <c r="U2921" s="468"/>
      <c r="V2921" s="468"/>
      <c r="W2921" s="468"/>
      <c r="X2921" s="468"/>
      <c r="Y2921" s="468"/>
      <c r="Z2921" s="468"/>
      <c r="AA2921" s="468"/>
      <c r="AB2921" s="468"/>
      <c r="AC2921" s="468"/>
      <c r="AD2921" s="468"/>
      <c r="AE2921" s="468"/>
      <c r="AF2921" s="468"/>
      <c r="AG2921" s="468"/>
      <c r="AH2921" s="468"/>
      <c r="AI2921" s="468"/>
    </row>
    <row r="2922">
      <c r="A2922" s="23">
        <v>2814.0</v>
      </c>
      <c r="B2922" s="440">
        <v>46231.0</v>
      </c>
      <c r="C2922" s="26">
        <v>263.0</v>
      </c>
      <c r="D2922" s="507" t="s">
        <v>45</v>
      </c>
      <c r="E2922" s="28" t="s">
        <v>94</v>
      </c>
      <c r="F2922" s="28" t="s">
        <v>4500</v>
      </c>
      <c r="G2922" s="28" t="s">
        <v>4501</v>
      </c>
      <c r="H2922" s="28" t="s">
        <v>98</v>
      </c>
      <c r="I2922" s="497" t="s">
        <v>4525</v>
      </c>
      <c r="J2922" s="622" t="s">
        <v>3362</v>
      </c>
      <c r="K2922" s="623">
        <v>46262.0</v>
      </c>
      <c r="L2922" s="28" t="s">
        <v>73</v>
      </c>
      <c r="M2922" s="226"/>
      <c r="N2922" s="33" t="s">
        <v>284</v>
      </c>
      <c r="O2922" s="506" t="s">
        <v>4504</v>
      </c>
      <c r="P2922" s="226"/>
      <c r="Q2922" s="468"/>
      <c r="R2922" s="468"/>
      <c r="S2922" s="468"/>
      <c r="T2922" s="468"/>
      <c r="U2922" s="468"/>
      <c r="V2922" s="468"/>
      <c r="W2922" s="468"/>
      <c r="X2922" s="468"/>
      <c r="Y2922" s="468"/>
      <c r="Z2922" s="468"/>
      <c r="AA2922" s="468"/>
      <c r="AB2922" s="468"/>
      <c r="AC2922" s="468"/>
      <c r="AD2922" s="468"/>
      <c r="AE2922" s="468"/>
      <c r="AF2922" s="468"/>
      <c r="AG2922" s="468"/>
      <c r="AH2922" s="468"/>
      <c r="AI2922" s="468"/>
    </row>
    <row r="2923">
      <c r="A2923" s="23">
        <v>2815.0</v>
      </c>
      <c r="B2923" s="440">
        <v>46231.0</v>
      </c>
      <c r="C2923" s="26">
        <v>263.0</v>
      </c>
      <c r="D2923" s="507" t="s">
        <v>45</v>
      </c>
      <c r="E2923" s="28" t="s">
        <v>94</v>
      </c>
      <c r="F2923" s="28" t="s">
        <v>4500</v>
      </c>
      <c r="G2923" s="28" t="s">
        <v>4501</v>
      </c>
      <c r="H2923" s="28" t="s">
        <v>98</v>
      </c>
      <c r="I2923" s="497" t="s">
        <v>4529</v>
      </c>
      <c r="J2923" s="622" t="s">
        <v>1375</v>
      </c>
      <c r="K2923" s="623">
        <v>46262.0</v>
      </c>
      <c r="L2923" s="28" t="s">
        <v>73</v>
      </c>
      <c r="M2923" s="226"/>
      <c r="N2923" s="33" t="s">
        <v>284</v>
      </c>
      <c r="O2923" s="506" t="s">
        <v>4504</v>
      </c>
      <c r="P2923" s="226"/>
      <c r="Q2923" s="468"/>
      <c r="R2923" s="468"/>
      <c r="S2923" s="468"/>
      <c r="T2923" s="468"/>
      <c r="U2923" s="468"/>
      <c r="V2923" s="468"/>
      <c r="W2923" s="468"/>
      <c r="X2923" s="468"/>
      <c r="Y2923" s="468"/>
      <c r="Z2923" s="468"/>
      <c r="AA2923" s="468"/>
      <c r="AB2923" s="468"/>
      <c r="AC2923" s="468"/>
      <c r="AD2923" s="468"/>
      <c r="AE2923" s="468"/>
      <c r="AF2923" s="468"/>
      <c r="AG2923" s="468"/>
      <c r="AH2923" s="468"/>
      <c r="AI2923" s="468"/>
    </row>
    <row r="2924">
      <c r="A2924" s="23">
        <v>2816.0</v>
      </c>
      <c r="B2924" s="440">
        <v>46231.0</v>
      </c>
      <c r="C2924" s="26">
        <v>263.0</v>
      </c>
      <c r="D2924" s="507" t="s">
        <v>45</v>
      </c>
      <c r="E2924" s="28" t="s">
        <v>94</v>
      </c>
      <c r="F2924" s="28" t="s">
        <v>4500</v>
      </c>
      <c r="G2924" s="28" t="s">
        <v>4501</v>
      </c>
      <c r="H2924" s="28" t="s">
        <v>43</v>
      </c>
      <c r="I2924" s="499" t="s">
        <v>4108</v>
      </c>
      <c r="J2924" s="624" t="s">
        <v>4057</v>
      </c>
      <c r="K2924" s="623">
        <v>46262.0</v>
      </c>
      <c r="L2924" s="28" t="s">
        <v>73</v>
      </c>
      <c r="M2924" s="226"/>
      <c r="N2924" s="33" t="s">
        <v>284</v>
      </c>
      <c r="O2924" s="506" t="s">
        <v>4504</v>
      </c>
      <c r="P2924" s="226"/>
      <c r="Q2924" s="468"/>
      <c r="R2924" s="468"/>
      <c r="S2924" s="468"/>
      <c r="T2924" s="468"/>
      <c r="U2924" s="468"/>
      <c r="V2924" s="468"/>
      <c r="W2924" s="468"/>
      <c r="X2924" s="468"/>
      <c r="Y2924" s="468"/>
      <c r="Z2924" s="468"/>
      <c r="AA2924" s="468"/>
      <c r="AB2924" s="468"/>
      <c r="AC2924" s="468"/>
      <c r="AD2924" s="468"/>
      <c r="AE2924" s="468"/>
      <c r="AF2924" s="468"/>
      <c r="AG2924" s="468"/>
      <c r="AH2924" s="468"/>
      <c r="AI2924" s="468"/>
    </row>
    <row r="2925">
      <c r="A2925" s="23">
        <v>2817.0</v>
      </c>
      <c r="B2925" s="440">
        <v>46231.0</v>
      </c>
      <c r="C2925" s="26">
        <v>263.0</v>
      </c>
      <c r="D2925" s="507" t="s">
        <v>45</v>
      </c>
      <c r="E2925" s="28" t="s">
        <v>94</v>
      </c>
      <c r="F2925" s="28" t="s">
        <v>4500</v>
      </c>
      <c r="G2925" s="28" t="s">
        <v>4501</v>
      </c>
      <c r="H2925" s="28" t="s">
        <v>98</v>
      </c>
      <c r="I2925" s="499" t="s">
        <v>4530</v>
      </c>
      <c r="J2925" s="624" t="s">
        <v>2309</v>
      </c>
      <c r="K2925" s="623">
        <v>46262.0</v>
      </c>
      <c r="L2925" s="28" t="s">
        <v>73</v>
      </c>
      <c r="M2925" s="226"/>
      <c r="N2925" s="33" t="s">
        <v>284</v>
      </c>
      <c r="O2925" s="506" t="s">
        <v>4504</v>
      </c>
      <c r="P2925" s="226"/>
      <c r="Q2925" s="468"/>
      <c r="R2925" s="468"/>
      <c r="S2925" s="468"/>
      <c r="T2925" s="468"/>
      <c r="U2925" s="468"/>
      <c r="V2925" s="468"/>
      <c r="W2925" s="468"/>
      <c r="X2925" s="468"/>
      <c r="Y2925" s="468"/>
      <c r="Z2925" s="468"/>
      <c r="AA2925" s="468"/>
      <c r="AB2925" s="468"/>
      <c r="AC2925" s="468"/>
      <c r="AD2925" s="468"/>
      <c r="AE2925" s="468"/>
      <c r="AF2925" s="468"/>
      <c r="AG2925" s="468"/>
      <c r="AH2925" s="468"/>
      <c r="AI2925" s="468"/>
    </row>
    <row r="2926">
      <c r="A2926" s="23">
        <v>2818.0</v>
      </c>
      <c r="B2926" s="440">
        <v>46231.0</v>
      </c>
      <c r="C2926" s="26">
        <v>263.0</v>
      </c>
      <c r="D2926" s="507" t="s">
        <v>45</v>
      </c>
      <c r="E2926" s="28" t="s">
        <v>94</v>
      </c>
      <c r="F2926" s="28" t="s">
        <v>4500</v>
      </c>
      <c r="G2926" s="28" t="s">
        <v>4501</v>
      </c>
      <c r="H2926" s="28" t="s">
        <v>81</v>
      </c>
      <c r="I2926" s="499" t="s">
        <v>4531</v>
      </c>
      <c r="J2926" s="624" t="s">
        <v>1260</v>
      </c>
      <c r="K2926" s="623">
        <v>46262.0</v>
      </c>
      <c r="L2926" s="28" t="s">
        <v>73</v>
      </c>
      <c r="M2926" s="226"/>
      <c r="N2926" s="33" t="s">
        <v>284</v>
      </c>
      <c r="O2926" s="506" t="s">
        <v>4504</v>
      </c>
      <c r="P2926" s="226"/>
      <c r="Q2926" s="468"/>
      <c r="R2926" s="468"/>
      <c r="S2926" s="468"/>
      <c r="T2926" s="468"/>
      <c r="U2926" s="468"/>
      <c r="V2926" s="468"/>
      <c r="W2926" s="468"/>
      <c r="X2926" s="468"/>
      <c r="Y2926" s="468"/>
      <c r="Z2926" s="468"/>
      <c r="AA2926" s="468"/>
      <c r="AB2926" s="468"/>
      <c r="AC2926" s="468"/>
      <c r="AD2926" s="468"/>
      <c r="AE2926" s="468"/>
      <c r="AF2926" s="468"/>
      <c r="AG2926" s="468"/>
      <c r="AH2926" s="468"/>
      <c r="AI2926" s="468"/>
    </row>
    <row r="2927">
      <c r="A2927" s="23">
        <v>2819.0</v>
      </c>
      <c r="B2927" s="440">
        <v>46231.0</v>
      </c>
      <c r="C2927" s="26">
        <v>263.0</v>
      </c>
      <c r="D2927" s="507" t="s">
        <v>45</v>
      </c>
      <c r="E2927" s="28" t="s">
        <v>94</v>
      </c>
      <c r="F2927" s="28" t="s">
        <v>4500</v>
      </c>
      <c r="G2927" s="28" t="s">
        <v>4501</v>
      </c>
      <c r="H2927" s="28" t="s">
        <v>81</v>
      </c>
      <c r="I2927" s="499" t="s">
        <v>4532</v>
      </c>
      <c r="J2927" s="624" t="s">
        <v>1260</v>
      </c>
      <c r="K2927" s="623">
        <v>46262.0</v>
      </c>
      <c r="L2927" s="28" t="s">
        <v>73</v>
      </c>
      <c r="M2927" s="226"/>
      <c r="N2927" s="33" t="s">
        <v>284</v>
      </c>
      <c r="O2927" s="506" t="s">
        <v>4504</v>
      </c>
      <c r="P2927" s="226"/>
      <c r="Q2927" s="468"/>
      <c r="R2927" s="468"/>
      <c r="S2927" s="468"/>
      <c r="T2927" s="468"/>
      <c r="U2927" s="468"/>
      <c r="V2927" s="468"/>
      <c r="W2927" s="468"/>
      <c r="X2927" s="468"/>
      <c r="Y2927" s="468"/>
      <c r="Z2927" s="468"/>
      <c r="AA2927" s="468"/>
      <c r="AB2927" s="468"/>
      <c r="AC2927" s="468"/>
      <c r="AD2927" s="468"/>
      <c r="AE2927" s="468"/>
      <c r="AF2927" s="468"/>
      <c r="AG2927" s="468"/>
      <c r="AH2927" s="468"/>
      <c r="AI2927" s="468"/>
    </row>
    <row r="2928">
      <c r="A2928" s="23">
        <v>2820.0</v>
      </c>
      <c r="B2928" s="440">
        <v>46231.0</v>
      </c>
      <c r="C2928" s="26">
        <v>263.0</v>
      </c>
      <c r="D2928" s="507" t="s">
        <v>45</v>
      </c>
      <c r="E2928" s="28" t="s">
        <v>94</v>
      </c>
      <c r="F2928" s="28" t="s">
        <v>4500</v>
      </c>
      <c r="G2928" s="28" t="s">
        <v>4501</v>
      </c>
      <c r="H2928" s="28" t="s">
        <v>207</v>
      </c>
      <c r="I2928" s="497" t="s">
        <v>4533</v>
      </c>
      <c r="J2928" s="622" t="s">
        <v>4534</v>
      </c>
      <c r="K2928" s="623">
        <v>46262.0</v>
      </c>
      <c r="L2928" s="28" t="s">
        <v>73</v>
      </c>
      <c r="M2928" s="226"/>
      <c r="N2928" s="33" t="s">
        <v>284</v>
      </c>
      <c r="O2928" s="506" t="s">
        <v>4504</v>
      </c>
      <c r="P2928" s="226"/>
      <c r="Q2928" s="468"/>
      <c r="R2928" s="468"/>
      <c r="S2928" s="468"/>
      <c r="T2928" s="468"/>
      <c r="U2928" s="468"/>
      <c r="V2928" s="468"/>
      <c r="W2928" s="468"/>
      <c r="X2928" s="468"/>
      <c r="Y2928" s="468"/>
      <c r="Z2928" s="468"/>
      <c r="AA2928" s="468"/>
      <c r="AB2928" s="468"/>
      <c r="AC2928" s="468"/>
      <c r="AD2928" s="468"/>
      <c r="AE2928" s="468"/>
      <c r="AF2928" s="468"/>
      <c r="AG2928" s="468"/>
      <c r="AH2928" s="468"/>
      <c r="AI2928" s="468"/>
    </row>
    <row r="2929">
      <c r="A2929" s="23">
        <v>2821.0</v>
      </c>
      <c r="B2929" s="440">
        <v>46231.0</v>
      </c>
      <c r="C2929" s="26">
        <v>263.0</v>
      </c>
      <c r="D2929" s="507" t="s">
        <v>45</v>
      </c>
      <c r="E2929" s="28" t="s">
        <v>94</v>
      </c>
      <c r="F2929" s="28" t="s">
        <v>4500</v>
      </c>
      <c r="G2929" s="28" t="s">
        <v>4501</v>
      </c>
      <c r="H2929" s="28" t="s">
        <v>98</v>
      </c>
      <c r="I2929" s="499" t="s">
        <v>4535</v>
      </c>
      <c r="J2929" s="624" t="s">
        <v>4088</v>
      </c>
      <c r="K2929" s="623">
        <v>46262.0</v>
      </c>
      <c r="L2929" s="28" t="s">
        <v>73</v>
      </c>
      <c r="M2929" s="226"/>
      <c r="N2929" s="33" t="s">
        <v>284</v>
      </c>
      <c r="O2929" s="506" t="s">
        <v>4504</v>
      </c>
      <c r="P2929" s="226"/>
      <c r="Q2929" s="468"/>
      <c r="R2929" s="468"/>
      <c r="S2929" s="468"/>
      <c r="T2929" s="468"/>
      <c r="U2929" s="468"/>
      <c r="V2929" s="468"/>
      <c r="W2929" s="468"/>
      <c r="X2929" s="468"/>
      <c r="Y2929" s="468"/>
      <c r="Z2929" s="468"/>
      <c r="AA2929" s="468"/>
      <c r="AB2929" s="468"/>
      <c r="AC2929" s="468"/>
      <c r="AD2929" s="468"/>
      <c r="AE2929" s="468"/>
      <c r="AF2929" s="468"/>
      <c r="AG2929" s="468"/>
      <c r="AH2929" s="468"/>
      <c r="AI2929" s="468"/>
    </row>
    <row r="2930">
      <c r="A2930" s="23">
        <v>2822.0</v>
      </c>
      <c r="B2930" s="440">
        <v>46231.0</v>
      </c>
      <c r="C2930" s="26">
        <v>263.0</v>
      </c>
      <c r="D2930" s="507" t="s">
        <v>45</v>
      </c>
      <c r="E2930" s="28" t="s">
        <v>94</v>
      </c>
      <c r="F2930" s="28" t="s">
        <v>4500</v>
      </c>
      <c r="G2930" s="28" t="s">
        <v>4501</v>
      </c>
      <c r="H2930" s="28" t="s">
        <v>75</v>
      </c>
      <c r="I2930" s="497" t="s">
        <v>2246</v>
      </c>
      <c r="J2930" s="622" t="s">
        <v>1164</v>
      </c>
      <c r="K2930" s="623">
        <v>46262.0</v>
      </c>
      <c r="L2930" s="28" t="s">
        <v>73</v>
      </c>
      <c r="M2930" s="226"/>
      <c r="N2930" s="33" t="s">
        <v>284</v>
      </c>
      <c r="O2930" s="506" t="s">
        <v>4504</v>
      </c>
      <c r="P2930" s="226"/>
      <c r="Q2930" s="468"/>
      <c r="R2930" s="468"/>
      <c r="S2930" s="468"/>
      <c r="T2930" s="468"/>
      <c r="U2930" s="468"/>
      <c r="V2930" s="468"/>
      <c r="W2930" s="468"/>
      <c r="X2930" s="468"/>
      <c r="Y2930" s="468"/>
      <c r="Z2930" s="468"/>
      <c r="AA2930" s="468"/>
      <c r="AB2930" s="468"/>
      <c r="AC2930" s="468"/>
      <c r="AD2930" s="468"/>
      <c r="AE2930" s="468"/>
      <c r="AF2930" s="468"/>
      <c r="AG2930" s="468"/>
      <c r="AH2930" s="468"/>
      <c r="AI2930" s="468"/>
    </row>
    <row r="2931">
      <c r="A2931" s="23">
        <v>2823.0</v>
      </c>
      <c r="B2931" s="440">
        <v>46231.0</v>
      </c>
      <c r="C2931" s="26">
        <v>263.0</v>
      </c>
      <c r="D2931" s="507" t="s">
        <v>45</v>
      </c>
      <c r="E2931" s="28" t="s">
        <v>94</v>
      </c>
      <c r="F2931" s="28" t="s">
        <v>4500</v>
      </c>
      <c r="G2931" s="28" t="s">
        <v>4501</v>
      </c>
      <c r="H2931" s="28" t="s">
        <v>207</v>
      </c>
      <c r="I2931" s="497" t="s">
        <v>1993</v>
      </c>
      <c r="J2931" s="622" t="s">
        <v>1993</v>
      </c>
      <c r="K2931" s="623">
        <v>46262.0</v>
      </c>
      <c r="L2931" s="28" t="s">
        <v>73</v>
      </c>
      <c r="M2931" s="226"/>
      <c r="N2931" s="33" t="s">
        <v>284</v>
      </c>
      <c r="O2931" s="506" t="s">
        <v>4504</v>
      </c>
      <c r="P2931" s="226"/>
      <c r="Q2931" s="468"/>
      <c r="R2931" s="468"/>
      <c r="S2931" s="468"/>
      <c r="T2931" s="468"/>
      <c r="U2931" s="468"/>
      <c r="V2931" s="468"/>
      <c r="W2931" s="468"/>
      <c r="X2931" s="468"/>
      <c r="Y2931" s="468"/>
      <c r="Z2931" s="468"/>
      <c r="AA2931" s="468"/>
      <c r="AB2931" s="468"/>
      <c r="AC2931" s="468"/>
      <c r="AD2931" s="468"/>
      <c r="AE2931" s="468"/>
      <c r="AF2931" s="468"/>
      <c r="AG2931" s="468"/>
      <c r="AH2931" s="468"/>
      <c r="AI2931" s="468"/>
    </row>
    <row r="2932">
      <c r="A2932" s="23">
        <v>2824.0</v>
      </c>
      <c r="B2932" s="440">
        <v>46231.0</v>
      </c>
      <c r="C2932" s="26">
        <v>263.0</v>
      </c>
      <c r="D2932" s="507" t="s">
        <v>45</v>
      </c>
      <c r="E2932" s="28" t="s">
        <v>94</v>
      </c>
      <c r="F2932" s="28" t="s">
        <v>4500</v>
      </c>
      <c r="G2932" s="28" t="s">
        <v>4501</v>
      </c>
      <c r="H2932" s="28" t="s">
        <v>207</v>
      </c>
      <c r="I2932" s="497" t="s">
        <v>4536</v>
      </c>
      <c r="J2932" s="622" t="s">
        <v>4537</v>
      </c>
      <c r="K2932" s="623">
        <v>46262.0</v>
      </c>
      <c r="L2932" s="28" t="s">
        <v>73</v>
      </c>
      <c r="M2932" s="226"/>
      <c r="N2932" s="33" t="s">
        <v>284</v>
      </c>
      <c r="O2932" s="506" t="s">
        <v>4504</v>
      </c>
      <c r="P2932" s="226"/>
      <c r="Q2932" s="468"/>
      <c r="R2932" s="468"/>
      <c r="S2932" s="468"/>
      <c r="T2932" s="468"/>
      <c r="U2932" s="468"/>
      <c r="V2932" s="468"/>
      <c r="W2932" s="468"/>
      <c r="X2932" s="468"/>
      <c r="Y2932" s="468"/>
      <c r="Z2932" s="468"/>
      <c r="AA2932" s="468"/>
      <c r="AB2932" s="468"/>
      <c r="AC2932" s="468"/>
      <c r="AD2932" s="468"/>
      <c r="AE2932" s="468"/>
      <c r="AF2932" s="468"/>
      <c r="AG2932" s="468"/>
      <c r="AH2932" s="468"/>
      <c r="AI2932" s="468"/>
    </row>
    <row r="2933">
      <c r="A2933" s="23">
        <v>2825.0</v>
      </c>
      <c r="B2933" s="440">
        <v>46231.0</v>
      </c>
      <c r="C2933" s="26">
        <v>263.0</v>
      </c>
      <c r="D2933" s="507" t="s">
        <v>45</v>
      </c>
      <c r="E2933" s="28" t="s">
        <v>94</v>
      </c>
      <c r="F2933" s="28" t="s">
        <v>4500</v>
      </c>
      <c r="G2933" s="28" t="s">
        <v>4501</v>
      </c>
      <c r="H2933" s="28" t="s">
        <v>207</v>
      </c>
      <c r="I2933" s="494" t="s">
        <v>4538</v>
      </c>
      <c r="J2933" s="401" t="s">
        <v>1325</v>
      </c>
      <c r="K2933" s="623">
        <v>46262.0</v>
      </c>
      <c r="L2933" s="28" t="s">
        <v>73</v>
      </c>
      <c r="M2933" s="226"/>
      <c r="N2933" s="33" t="s">
        <v>284</v>
      </c>
      <c r="O2933" s="506" t="s">
        <v>4504</v>
      </c>
      <c r="P2933" s="226"/>
      <c r="Q2933" s="468"/>
      <c r="R2933" s="468"/>
      <c r="S2933" s="468"/>
      <c r="T2933" s="468"/>
      <c r="U2933" s="468"/>
      <c r="V2933" s="468"/>
      <c r="W2933" s="468"/>
      <c r="X2933" s="468"/>
      <c r="Y2933" s="468"/>
      <c r="Z2933" s="468"/>
      <c r="AA2933" s="468"/>
      <c r="AB2933" s="468"/>
      <c r="AC2933" s="468"/>
      <c r="AD2933" s="468"/>
      <c r="AE2933" s="468"/>
      <c r="AF2933" s="468"/>
      <c r="AG2933" s="468"/>
      <c r="AH2933" s="468"/>
      <c r="AI2933" s="468"/>
    </row>
    <row r="2934">
      <c r="A2934" s="23">
        <v>2826.0</v>
      </c>
      <c r="B2934" s="440">
        <v>46231.0</v>
      </c>
      <c r="C2934" s="26">
        <v>263.0</v>
      </c>
      <c r="D2934" s="507" t="s">
        <v>45</v>
      </c>
      <c r="E2934" s="28" t="s">
        <v>94</v>
      </c>
      <c r="F2934" s="28" t="s">
        <v>4500</v>
      </c>
      <c r="G2934" s="28" t="s">
        <v>4501</v>
      </c>
      <c r="H2934" s="28" t="s">
        <v>43</v>
      </c>
      <c r="I2934" s="497" t="s">
        <v>4539</v>
      </c>
      <c r="J2934" s="622" t="s">
        <v>1927</v>
      </c>
      <c r="K2934" s="623">
        <v>46262.0</v>
      </c>
      <c r="L2934" s="28" t="s">
        <v>73</v>
      </c>
      <c r="M2934" s="226"/>
      <c r="N2934" s="33" t="s">
        <v>284</v>
      </c>
      <c r="O2934" s="506" t="s">
        <v>4504</v>
      </c>
      <c r="P2934" s="226"/>
      <c r="Q2934" s="468"/>
      <c r="R2934" s="468"/>
      <c r="S2934" s="468"/>
      <c r="T2934" s="468"/>
      <c r="U2934" s="468"/>
      <c r="V2934" s="468"/>
      <c r="W2934" s="468"/>
      <c r="X2934" s="468"/>
      <c r="Y2934" s="468"/>
      <c r="Z2934" s="468"/>
      <c r="AA2934" s="468"/>
      <c r="AB2934" s="468"/>
      <c r="AC2934" s="468"/>
      <c r="AD2934" s="468"/>
      <c r="AE2934" s="468"/>
      <c r="AF2934" s="468"/>
      <c r="AG2934" s="468"/>
      <c r="AH2934" s="468"/>
      <c r="AI2934" s="468"/>
    </row>
    <row r="2935">
      <c r="A2935" s="23">
        <v>2827.0</v>
      </c>
      <c r="B2935" s="440">
        <v>46231.0</v>
      </c>
      <c r="C2935" s="26">
        <v>263.0</v>
      </c>
      <c r="D2935" s="507" t="s">
        <v>45</v>
      </c>
      <c r="E2935" s="28" t="s">
        <v>94</v>
      </c>
      <c r="F2935" s="28" t="s">
        <v>4500</v>
      </c>
      <c r="G2935" s="28" t="s">
        <v>4501</v>
      </c>
      <c r="H2935" s="28" t="s">
        <v>207</v>
      </c>
      <c r="I2935" s="497" t="s">
        <v>4540</v>
      </c>
      <c r="J2935" s="624" t="s">
        <v>1602</v>
      </c>
      <c r="K2935" s="623">
        <v>46262.0</v>
      </c>
      <c r="L2935" s="28" t="s">
        <v>73</v>
      </c>
      <c r="M2935" s="226"/>
      <c r="N2935" s="33" t="s">
        <v>284</v>
      </c>
      <c r="O2935" s="506" t="s">
        <v>4504</v>
      </c>
      <c r="P2935" s="226"/>
      <c r="Q2935" s="468"/>
      <c r="R2935" s="468"/>
      <c r="S2935" s="468"/>
      <c r="T2935" s="468"/>
      <c r="U2935" s="468"/>
      <c r="V2935" s="468"/>
      <c r="W2935" s="468"/>
      <c r="X2935" s="468"/>
      <c r="Y2935" s="468"/>
      <c r="Z2935" s="468"/>
      <c r="AA2935" s="468"/>
      <c r="AB2935" s="468"/>
      <c r="AC2935" s="468"/>
      <c r="AD2935" s="468"/>
      <c r="AE2935" s="468"/>
      <c r="AF2935" s="468"/>
      <c r="AG2935" s="468"/>
      <c r="AH2935" s="468"/>
      <c r="AI2935" s="468"/>
    </row>
    <row r="2936">
      <c r="A2936" s="23">
        <v>2828.0</v>
      </c>
      <c r="B2936" s="440">
        <v>46231.0</v>
      </c>
      <c r="C2936" s="26">
        <v>263.0</v>
      </c>
      <c r="D2936" s="507" t="s">
        <v>45</v>
      </c>
      <c r="E2936" s="28" t="s">
        <v>94</v>
      </c>
      <c r="F2936" s="28" t="s">
        <v>4500</v>
      </c>
      <c r="G2936" s="28" t="s">
        <v>4501</v>
      </c>
      <c r="H2936" s="28" t="s">
        <v>87</v>
      </c>
      <c r="I2936" s="499" t="s">
        <v>4541</v>
      </c>
      <c r="J2936" s="624" t="s">
        <v>4053</v>
      </c>
      <c r="K2936" s="623">
        <v>46262.0</v>
      </c>
      <c r="L2936" s="28" t="s">
        <v>73</v>
      </c>
      <c r="M2936" s="226"/>
      <c r="N2936" s="33" t="s">
        <v>284</v>
      </c>
      <c r="O2936" s="506" t="s">
        <v>4504</v>
      </c>
      <c r="P2936" s="226"/>
      <c r="Q2936" s="468"/>
      <c r="R2936" s="468"/>
      <c r="S2936" s="468"/>
      <c r="T2936" s="468"/>
      <c r="U2936" s="468"/>
      <c r="V2936" s="468"/>
      <c r="W2936" s="468"/>
      <c r="X2936" s="468"/>
      <c r="Y2936" s="468"/>
      <c r="Z2936" s="468"/>
      <c r="AA2936" s="468"/>
      <c r="AB2936" s="468"/>
      <c r="AC2936" s="468"/>
      <c r="AD2936" s="468"/>
      <c r="AE2936" s="468"/>
      <c r="AF2936" s="468"/>
      <c r="AG2936" s="468"/>
      <c r="AH2936" s="468"/>
      <c r="AI2936" s="468"/>
    </row>
    <row r="2937">
      <c r="A2937" s="23">
        <v>2829.0</v>
      </c>
      <c r="B2937" s="440">
        <v>46231.0</v>
      </c>
      <c r="C2937" s="26">
        <v>263.0</v>
      </c>
      <c r="D2937" s="507" t="s">
        <v>45</v>
      </c>
      <c r="E2937" s="28" t="s">
        <v>94</v>
      </c>
      <c r="F2937" s="28" t="s">
        <v>4500</v>
      </c>
      <c r="G2937" s="28" t="s">
        <v>4501</v>
      </c>
      <c r="H2937" s="28" t="s">
        <v>98</v>
      </c>
      <c r="I2937" s="499" t="s">
        <v>4542</v>
      </c>
      <c r="J2937" s="624" t="s">
        <v>4543</v>
      </c>
      <c r="K2937" s="623">
        <v>46262.0</v>
      </c>
      <c r="L2937" s="28" t="s">
        <v>73</v>
      </c>
      <c r="M2937" s="226"/>
      <c r="N2937" s="33" t="s">
        <v>284</v>
      </c>
      <c r="O2937" s="506" t="s">
        <v>4504</v>
      </c>
      <c r="P2937" s="226"/>
      <c r="Q2937" s="468"/>
      <c r="R2937" s="468"/>
      <c r="S2937" s="468"/>
      <c r="T2937" s="468"/>
      <c r="U2937" s="468"/>
      <c r="V2937" s="468"/>
      <c r="W2937" s="468"/>
      <c r="X2937" s="468"/>
      <c r="Y2937" s="468"/>
      <c r="Z2937" s="468"/>
      <c r="AA2937" s="468"/>
      <c r="AB2937" s="468"/>
      <c r="AC2937" s="468"/>
      <c r="AD2937" s="468"/>
      <c r="AE2937" s="468"/>
      <c r="AF2937" s="468"/>
      <c r="AG2937" s="468"/>
      <c r="AH2937" s="468"/>
      <c r="AI2937" s="468"/>
    </row>
    <row r="2938">
      <c r="A2938" s="23">
        <v>2830.0</v>
      </c>
      <c r="B2938" s="440">
        <v>46231.0</v>
      </c>
      <c r="C2938" s="26">
        <v>263.0</v>
      </c>
      <c r="D2938" s="507" t="s">
        <v>45</v>
      </c>
      <c r="E2938" s="28" t="s">
        <v>94</v>
      </c>
      <c r="F2938" s="28" t="s">
        <v>4500</v>
      </c>
      <c r="G2938" s="28" t="s">
        <v>4501</v>
      </c>
      <c r="H2938" s="28" t="s">
        <v>98</v>
      </c>
      <c r="I2938" s="499" t="s">
        <v>4544</v>
      </c>
      <c r="J2938" s="624" t="s">
        <v>4072</v>
      </c>
      <c r="K2938" s="623">
        <v>46262.0</v>
      </c>
      <c r="L2938" s="28" t="s">
        <v>73</v>
      </c>
      <c r="M2938" s="226"/>
      <c r="N2938" s="33" t="s">
        <v>284</v>
      </c>
      <c r="O2938" s="506" t="s">
        <v>4504</v>
      </c>
      <c r="P2938" s="226"/>
      <c r="Q2938" s="468"/>
      <c r="R2938" s="468"/>
      <c r="S2938" s="468"/>
      <c r="T2938" s="468"/>
      <c r="U2938" s="468"/>
      <c r="V2938" s="468"/>
      <c r="W2938" s="468"/>
      <c r="X2938" s="468"/>
      <c r="Y2938" s="468"/>
      <c r="Z2938" s="468"/>
      <c r="AA2938" s="468"/>
      <c r="AB2938" s="468"/>
      <c r="AC2938" s="468"/>
      <c r="AD2938" s="468"/>
      <c r="AE2938" s="468"/>
      <c r="AF2938" s="468"/>
      <c r="AG2938" s="468"/>
      <c r="AH2938" s="468"/>
      <c r="AI2938" s="468"/>
    </row>
    <row r="2939">
      <c r="A2939" s="23">
        <v>2831.0</v>
      </c>
      <c r="B2939" s="440">
        <v>46231.0</v>
      </c>
      <c r="C2939" s="26">
        <v>263.0</v>
      </c>
      <c r="D2939" s="507" t="s">
        <v>45</v>
      </c>
      <c r="E2939" s="28" t="s">
        <v>94</v>
      </c>
      <c r="F2939" s="28" t="s">
        <v>4500</v>
      </c>
      <c r="G2939" s="28" t="s">
        <v>4501</v>
      </c>
      <c r="H2939" s="28" t="s">
        <v>87</v>
      </c>
      <c r="I2939" s="497" t="s">
        <v>4545</v>
      </c>
      <c r="J2939" s="622" t="s">
        <v>706</v>
      </c>
      <c r="K2939" s="623">
        <v>46262.0</v>
      </c>
      <c r="L2939" s="28" t="s">
        <v>73</v>
      </c>
      <c r="M2939" s="226"/>
      <c r="N2939" s="33" t="s">
        <v>284</v>
      </c>
      <c r="O2939" s="506" t="s">
        <v>4504</v>
      </c>
      <c r="P2939" s="226"/>
      <c r="Q2939" s="468"/>
      <c r="R2939" s="468"/>
      <c r="S2939" s="468"/>
      <c r="T2939" s="468"/>
      <c r="U2939" s="468"/>
      <c r="V2939" s="468"/>
      <c r="W2939" s="468"/>
      <c r="X2939" s="468"/>
      <c r="Y2939" s="468"/>
      <c r="Z2939" s="468"/>
      <c r="AA2939" s="468"/>
      <c r="AB2939" s="468"/>
      <c r="AC2939" s="468"/>
      <c r="AD2939" s="468"/>
      <c r="AE2939" s="468"/>
      <c r="AF2939" s="468"/>
      <c r="AG2939" s="468"/>
      <c r="AH2939" s="468"/>
      <c r="AI2939" s="468"/>
    </row>
    <row r="2940">
      <c r="A2940" s="23">
        <v>2832.0</v>
      </c>
      <c r="B2940" s="440">
        <v>46231.0</v>
      </c>
      <c r="C2940" s="26">
        <v>263.0</v>
      </c>
      <c r="D2940" s="507" t="s">
        <v>45</v>
      </c>
      <c r="E2940" s="28" t="s">
        <v>94</v>
      </c>
      <c r="F2940" s="28" t="s">
        <v>4500</v>
      </c>
      <c r="G2940" s="28" t="s">
        <v>4501</v>
      </c>
      <c r="H2940" s="28" t="s">
        <v>87</v>
      </c>
      <c r="I2940" s="497" t="s">
        <v>3277</v>
      </c>
      <c r="J2940" s="622" t="s">
        <v>4546</v>
      </c>
      <c r="K2940" s="623">
        <v>46262.0</v>
      </c>
      <c r="L2940" s="28" t="s">
        <v>73</v>
      </c>
      <c r="M2940" s="226"/>
      <c r="N2940" s="33" t="s">
        <v>284</v>
      </c>
      <c r="O2940" s="506" t="s">
        <v>4504</v>
      </c>
      <c r="P2940" s="226"/>
      <c r="Q2940" s="468"/>
      <c r="R2940" s="468"/>
      <c r="S2940" s="468"/>
      <c r="T2940" s="468"/>
      <c r="U2940" s="468"/>
      <c r="V2940" s="468"/>
      <c r="W2940" s="468"/>
      <c r="X2940" s="468"/>
      <c r="Y2940" s="468"/>
      <c r="Z2940" s="468"/>
      <c r="AA2940" s="468"/>
      <c r="AB2940" s="468"/>
      <c r="AC2940" s="468"/>
      <c r="AD2940" s="468"/>
      <c r="AE2940" s="468"/>
      <c r="AF2940" s="468"/>
      <c r="AG2940" s="468"/>
      <c r="AH2940" s="468"/>
      <c r="AI2940" s="468"/>
    </row>
    <row r="2941">
      <c r="A2941" s="23">
        <v>2833.0</v>
      </c>
      <c r="B2941" s="440">
        <v>46231.0</v>
      </c>
      <c r="C2941" s="26">
        <v>263.0</v>
      </c>
      <c r="D2941" s="507" t="s">
        <v>45</v>
      </c>
      <c r="E2941" s="28" t="s">
        <v>94</v>
      </c>
      <c r="F2941" s="28" t="s">
        <v>4500</v>
      </c>
      <c r="G2941" s="28" t="s">
        <v>4501</v>
      </c>
      <c r="H2941" s="28" t="s">
        <v>87</v>
      </c>
      <c r="I2941" s="499" t="s">
        <v>4547</v>
      </c>
      <c r="J2941" s="624" t="s">
        <v>2253</v>
      </c>
      <c r="K2941" s="623">
        <v>46262.0</v>
      </c>
      <c r="L2941" s="28" t="s">
        <v>73</v>
      </c>
      <c r="M2941" s="226"/>
      <c r="N2941" s="33" t="s">
        <v>284</v>
      </c>
      <c r="O2941" s="506" t="s">
        <v>4504</v>
      </c>
      <c r="P2941" s="226"/>
      <c r="Q2941" s="468"/>
      <c r="R2941" s="468"/>
      <c r="S2941" s="468"/>
      <c r="T2941" s="468"/>
      <c r="U2941" s="468"/>
      <c r="V2941" s="468"/>
      <c r="W2941" s="468"/>
      <c r="X2941" s="468"/>
      <c r="Y2941" s="468"/>
      <c r="Z2941" s="468"/>
      <c r="AA2941" s="468"/>
      <c r="AB2941" s="468"/>
      <c r="AC2941" s="468"/>
      <c r="AD2941" s="468"/>
      <c r="AE2941" s="468"/>
      <c r="AF2941" s="468"/>
      <c r="AG2941" s="468"/>
      <c r="AH2941" s="468"/>
      <c r="AI2941" s="468"/>
    </row>
    <row r="2942">
      <c r="A2942" s="23">
        <v>2834.0</v>
      </c>
      <c r="B2942" s="440">
        <v>46231.0</v>
      </c>
      <c r="C2942" s="26">
        <v>263.0</v>
      </c>
      <c r="D2942" s="507" t="s">
        <v>45</v>
      </c>
      <c r="E2942" s="28" t="s">
        <v>94</v>
      </c>
      <c r="F2942" s="28" t="s">
        <v>4500</v>
      </c>
      <c r="G2942" s="28" t="s">
        <v>4501</v>
      </c>
      <c r="H2942" s="28" t="s">
        <v>87</v>
      </c>
      <c r="I2942" s="499" t="s">
        <v>4548</v>
      </c>
      <c r="J2942" s="625" t="s">
        <v>4511</v>
      </c>
      <c r="K2942" s="623">
        <v>46262.0</v>
      </c>
      <c r="L2942" s="28" t="s">
        <v>73</v>
      </c>
      <c r="M2942" s="226"/>
      <c r="N2942" s="33" t="s">
        <v>284</v>
      </c>
      <c r="O2942" s="506" t="s">
        <v>4504</v>
      </c>
      <c r="P2942" s="226"/>
      <c r="Q2942" s="468"/>
      <c r="R2942" s="468"/>
      <c r="S2942" s="468"/>
      <c r="T2942" s="468"/>
      <c r="U2942" s="468"/>
      <c r="V2942" s="468"/>
      <c r="W2942" s="468"/>
      <c r="X2942" s="468"/>
      <c r="Y2942" s="468"/>
      <c r="Z2942" s="468"/>
      <c r="AA2942" s="468"/>
      <c r="AB2942" s="468"/>
      <c r="AC2942" s="468"/>
      <c r="AD2942" s="468"/>
      <c r="AE2942" s="468"/>
      <c r="AF2942" s="468"/>
      <c r="AG2942" s="468"/>
      <c r="AH2942" s="468"/>
      <c r="AI2942" s="468"/>
    </row>
    <row r="2943">
      <c r="A2943" s="23">
        <v>2853.0</v>
      </c>
      <c r="B2943" s="440">
        <v>46231.0</v>
      </c>
      <c r="C2943" s="26">
        <v>264.0</v>
      </c>
      <c r="D2943" s="507" t="s">
        <v>39</v>
      </c>
      <c r="E2943" s="28" t="s">
        <v>94</v>
      </c>
      <c r="F2943" s="600" t="s">
        <v>4500</v>
      </c>
      <c r="G2943" s="28" t="s">
        <v>4501</v>
      </c>
      <c r="H2943" s="28" t="s">
        <v>207</v>
      </c>
      <c r="I2943" s="548" t="s">
        <v>4366</v>
      </c>
      <c r="J2943" s="592" t="s">
        <v>4267</v>
      </c>
      <c r="K2943" s="613">
        <v>46262.0</v>
      </c>
      <c r="L2943" s="28" t="s">
        <v>50</v>
      </c>
      <c r="M2943" s="226"/>
      <c r="N2943" s="33" t="s">
        <v>284</v>
      </c>
      <c r="O2943" s="36" t="s">
        <v>4152</v>
      </c>
      <c r="P2943" s="226"/>
      <c r="Q2943" s="468"/>
      <c r="R2943" s="468"/>
      <c r="S2943" s="468"/>
      <c r="T2943" s="468"/>
      <c r="U2943" s="468"/>
      <c r="V2943" s="468"/>
      <c r="W2943" s="468"/>
      <c r="X2943" s="468"/>
      <c r="Y2943" s="468"/>
      <c r="Z2943" s="468"/>
      <c r="AA2943" s="468"/>
      <c r="AB2943" s="468"/>
      <c r="AC2943" s="468"/>
      <c r="AD2943" s="468"/>
      <c r="AE2943" s="468"/>
      <c r="AF2943" s="468"/>
      <c r="AG2943" s="468"/>
      <c r="AH2943" s="468"/>
      <c r="AI2943" s="468"/>
    </row>
    <row r="2944">
      <c r="A2944" s="23">
        <v>2854.0</v>
      </c>
      <c r="B2944" s="440">
        <v>46231.0</v>
      </c>
      <c r="C2944" s="26">
        <v>264.0</v>
      </c>
      <c r="D2944" s="507" t="s">
        <v>39</v>
      </c>
      <c r="E2944" s="28" t="s">
        <v>94</v>
      </c>
      <c r="F2944" s="600" t="s">
        <v>4500</v>
      </c>
      <c r="G2944" s="28" t="s">
        <v>4501</v>
      </c>
      <c r="H2944" s="28" t="s">
        <v>87</v>
      </c>
      <c r="I2944" s="548" t="s">
        <v>1685</v>
      </c>
      <c r="J2944" s="592" t="s">
        <v>1686</v>
      </c>
      <c r="K2944" s="613">
        <v>46262.0</v>
      </c>
      <c r="L2944" s="28" t="s">
        <v>50</v>
      </c>
      <c r="M2944" s="226"/>
      <c r="N2944" s="33" t="s">
        <v>284</v>
      </c>
      <c r="O2944" s="36" t="s">
        <v>4152</v>
      </c>
      <c r="P2944" s="226"/>
      <c r="Q2944" s="468"/>
      <c r="R2944" s="468"/>
      <c r="S2944" s="468"/>
      <c r="T2944" s="468"/>
      <c r="U2944" s="468"/>
      <c r="V2944" s="468"/>
      <c r="W2944" s="468"/>
      <c r="X2944" s="468"/>
      <c r="Y2944" s="468"/>
      <c r="Z2944" s="468"/>
      <c r="AA2944" s="468"/>
      <c r="AB2944" s="468"/>
      <c r="AC2944" s="468"/>
      <c r="AD2944" s="468"/>
      <c r="AE2944" s="468"/>
      <c r="AF2944" s="468"/>
      <c r="AG2944" s="468"/>
      <c r="AH2944" s="468"/>
      <c r="AI2944" s="468"/>
    </row>
    <row r="2945">
      <c r="A2945" s="23">
        <v>2855.0</v>
      </c>
      <c r="B2945" s="440">
        <v>46231.0</v>
      </c>
      <c r="C2945" s="26">
        <v>265.0</v>
      </c>
      <c r="D2945" s="507" t="s">
        <v>111</v>
      </c>
      <c r="E2945" s="28" t="s">
        <v>94</v>
      </c>
      <c r="F2945" s="600" t="s">
        <v>4500</v>
      </c>
      <c r="G2945" s="28" t="s">
        <v>4501</v>
      </c>
      <c r="H2945" s="28" t="s">
        <v>87</v>
      </c>
      <c r="I2945" s="569" t="s">
        <v>4549</v>
      </c>
      <c r="J2945" s="510" t="s">
        <v>3039</v>
      </c>
      <c r="K2945" s="613">
        <v>46262.0</v>
      </c>
      <c r="L2945" s="28" t="s">
        <v>73</v>
      </c>
      <c r="M2945" s="226"/>
      <c r="N2945" s="33" t="s">
        <v>284</v>
      </c>
      <c r="O2945" s="506" t="s">
        <v>4356</v>
      </c>
      <c r="P2945" s="226"/>
      <c r="Q2945" s="468"/>
      <c r="R2945" s="468"/>
      <c r="S2945" s="468"/>
      <c r="T2945" s="468"/>
      <c r="U2945" s="468"/>
      <c r="V2945" s="468"/>
      <c r="W2945" s="468"/>
      <c r="X2945" s="468"/>
      <c r="Y2945" s="468"/>
      <c r="Z2945" s="468"/>
      <c r="AA2945" s="468"/>
      <c r="AB2945" s="468"/>
      <c r="AC2945" s="468"/>
      <c r="AD2945" s="468"/>
      <c r="AE2945" s="468"/>
      <c r="AF2945" s="468"/>
      <c r="AG2945" s="468"/>
      <c r="AH2945" s="468"/>
      <c r="AI2945" s="468"/>
    </row>
    <row r="2946">
      <c r="A2946" s="23">
        <v>2856.0</v>
      </c>
      <c r="B2946" s="440">
        <v>46231.0</v>
      </c>
      <c r="C2946" s="26">
        <v>265.0</v>
      </c>
      <c r="D2946" s="507" t="s">
        <v>111</v>
      </c>
      <c r="E2946" s="28" t="s">
        <v>94</v>
      </c>
      <c r="F2946" s="600" t="s">
        <v>4500</v>
      </c>
      <c r="G2946" s="28" t="s">
        <v>4501</v>
      </c>
      <c r="H2946" s="28"/>
      <c r="I2946" s="569" t="s">
        <v>4550</v>
      </c>
      <c r="J2946" s="510" t="s">
        <v>1254</v>
      </c>
      <c r="K2946" s="613">
        <v>46262.0</v>
      </c>
      <c r="L2946" s="28" t="s">
        <v>73</v>
      </c>
      <c r="M2946" s="226"/>
      <c r="N2946" s="33" t="s">
        <v>284</v>
      </c>
      <c r="O2946" s="506" t="s">
        <v>4356</v>
      </c>
      <c r="P2946" s="226"/>
      <c r="Q2946" s="468"/>
      <c r="R2946" s="468"/>
      <c r="S2946" s="468"/>
      <c r="T2946" s="468"/>
      <c r="U2946" s="468"/>
      <c r="V2946" s="468"/>
      <c r="W2946" s="468"/>
      <c r="X2946" s="468"/>
      <c r="Y2946" s="468"/>
      <c r="Z2946" s="468"/>
      <c r="AA2946" s="468"/>
      <c r="AB2946" s="468"/>
      <c r="AC2946" s="468"/>
      <c r="AD2946" s="468"/>
      <c r="AE2946" s="468"/>
      <c r="AF2946" s="468"/>
      <c r="AG2946" s="468"/>
      <c r="AH2946" s="468"/>
      <c r="AI2946" s="468"/>
    </row>
    <row r="2947">
      <c r="A2947" s="23">
        <v>2857.0</v>
      </c>
      <c r="B2947" s="440">
        <v>46231.0</v>
      </c>
      <c r="C2947" s="26">
        <v>265.0</v>
      </c>
      <c r="D2947" s="507" t="s">
        <v>111</v>
      </c>
      <c r="E2947" s="28" t="s">
        <v>94</v>
      </c>
      <c r="F2947" s="600" t="s">
        <v>4500</v>
      </c>
      <c r="G2947" s="28" t="s">
        <v>4501</v>
      </c>
      <c r="H2947" s="28" t="s">
        <v>98</v>
      </c>
      <c r="I2947" s="569" t="s">
        <v>4551</v>
      </c>
      <c r="J2947" s="510" t="s">
        <v>3060</v>
      </c>
      <c r="K2947" s="613">
        <v>46262.0</v>
      </c>
      <c r="L2947" s="28" t="s">
        <v>73</v>
      </c>
      <c r="M2947" s="226"/>
      <c r="N2947" s="33" t="s">
        <v>284</v>
      </c>
      <c r="O2947" s="506" t="s">
        <v>4356</v>
      </c>
      <c r="P2947" s="226"/>
      <c r="Q2947" s="468"/>
      <c r="R2947" s="468"/>
      <c r="S2947" s="468"/>
      <c r="T2947" s="468"/>
      <c r="U2947" s="468"/>
      <c r="V2947" s="468"/>
      <c r="W2947" s="468"/>
      <c r="X2947" s="468"/>
      <c r="Y2947" s="468"/>
      <c r="Z2947" s="468"/>
      <c r="AA2947" s="468"/>
      <c r="AB2947" s="468"/>
      <c r="AC2947" s="468"/>
      <c r="AD2947" s="468"/>
      <c r="AE2947" s="468"/>
      <c r="AF2947" s="468"/>
      <c r="AG2947" s="468"/>
      <c r="AH2947" s="468"/>
      <c r="AI2947" s="468"/>
    </row>
    <row r="2948">
      <c r="A2948" s="23">
        <v>2858.0</v>
      </c>
      <c r="B2948" s="440">
        <v>46231.0</v>
      </c>
      <c r="C2948" s="26">
        <v>265.0</v>
      </c>
      <c r="D2948" s="507" t="s">
        <v>111</v>
      </c>
      <c r="E2948" s="28" t="s">
        <v>94</v>
      </c>
      <c r="F2948" s="600" t="s">
        <v>4500</v>
      </c>
      <c r="G2948" s="28" t="s">
        <v>4501</v>
      </c>
      <c r="H2948" s="28" t="s">
        <v>81</v>
      </c>
      <c r="I2948" s="569" t="s">
        <v>4552</v>
      </c>
      <c r="J2948" s="510" t="s">
        <v>3041</v>
      </c>
      <c r="K2948" s="613">
        <v>46262.0</v>
      </c>
      <c r="L2948" s="28" t="s">
        <v>73</v>
      </c>
      <c r="M2948" s="226"/>
      <c r="N2948" s="33" t="s">
        <v>284</v>
      </c>
      <c r="O2948" s="506" t="s">
        <v>4356</v>
      </c>
      <c r="P2948" s="226"/>
      <c r="Q2948" s="468"/>
      <c r="R2948" s="468"/>
      <c r="S2948" s="468"/>
      <c r="T2948" s="468"/>
      <c r="U2948" s="468"/>
      <c r="V2948" s="468"/>
      <c r="W2948" s="468"/>
      <c r="X2948" s="468"/>
      <c r="Y2948" s="468"/>
      <c r="Z2948" s="468"/>
      <c r="AA2948" s="468"/>
      <c r="AB2948" s="468"/>
      <c r="AC2948" s="468"/>
      <c r="AD2948" s="468"/>
      <c r="AE2948" s="468"/>
      <c r="AF2948" s="468"/>
      <c r="AG2948" s="468"/>
      <c r="AH2948" s="468"/>
      <c r="AI2948" s="468"/>
    </row>
    <row r="2949">
      <c r="A2949" s="23">
        <v>2859.0</v>
      </c>
      <c r="B2949" s="440">
        <v>46231.0</v>
      </c>
      <c r="C2949" s="26">
        <v>265.0</v>
      </c>
      <c r="D2949" s="507" t="s">
        <v>111</v>
      </c>
      <c r="E2949" s="28" t="s">
        <v>94</v>
      </c>
      <c r="F2949" s="600" t="s">
        <v>4500</v>
      </c>
      <c r="G2949" s="28" t="s">
        <v>4501</v>
      </c>
      <c r="H2949" s="28" t="s">
        <v>81</v>
      </c>
      <c r="I2949" s="569" t="s">
        <v>4553</v>
      </c>
      <c r="J2949" s="510" t="s">
        <v>2814</v>
      </c>
      <c r="K2949" s="613">
        <v>46262.0</v>
      </c>
      <c r="L2949" s="28" t="s">
        <v>73</v>
      </c>
      <c r="M2949" s="226"/>
      <c r="N2949" s="33" t="s">
        <v>284</v>
      </c>
      <c r="O2949" s="506" t="s">
        <v>4356</v>
      </c>
      <c r="P2949" s="226"/>
      <c r="Q2949" s="468"/>
      <c r="R2949" s="468"/>
      <c r="S2949" s="468"/>
      <c r="T2949" s="468"/>
      <c r="U2949" s="468"/>
      <c r="V2949" s="468"/>
      <c r="W2949" s="468"/>
      <c r="X2949" s="468"/>
      <c r="Y2949" s="468"/>
      <c r="Z2949" s="468"/>
      <c r="AA2949" s="468"/>
      <c r="AB2949" s="468"/>
      <c r="AC2949" s="468"/>
      <c r="AD2949" s="468"/>
      <c r="AE2949" s="468"/>
      <c r="AF2949" s="468"/>
      <c r="AG2949" s="468"/>
      <c r="AH2949" s="468"/>
      <c r="AI2949" s="468"/>
    </row>
    <row r="2950">
      <c r="A2950" s="23">
        <v>2860.0</v>
      </c>
      <c r="B2950" s="440">
        <v>46231.0</v>
      </c>
      <c r="C2950" s="26">
        <v>265.0</v>
      </c>
      <c r="D2950" s="507" t="s">
        <v>111</v>
      </c>
      <c r="E2950" s="28" t="s">
        <v>94</v>
      </c>
      <c r="F2950" s="600" t="s">
        <v>4500</v>
      </c>
      <c r="G2950" s="28" t="s">
        <v>4501</v>
      </c>
      <c r="H2950" s="28" t="s">
        <v>81</v>
      </c>
      <c r="I2950" s="569" t="s">
        <v>4554</v>
      </c>
      <c r="J2950" s="510" t="s">
        <v>3043</v>
      </c>
      <c r="K2950" s="613">
        <v>46262.0</v>
      </c>
      <c r="L2950" s="28" t="s">
        <v>73</v>
      </c>
      <c r="M2950" s="226"/>
      <c r="N2950" s="33" t="s">
        <v>284</v>
      </c>
      <c r="O2950" s="506" t="s">
        <v>4356</v>
      </c>
      <c r="P2950" s="226"/>
      <c r="Q2950" s="468"/>
      <c r="R2950" s="468"/>
      <c r="S2950" s="468"/>
      <c r="T2950" s="468"/>
      <c r="U2950" s="468"/>
      <c r="V2950" s="468"/>
      <c r="W2950" s="468"/>
      <c r="X2950" s="468"/>
      <c r="Y2950" s="468"/>
      <c r="Z2950" s="468"/>
      <c r="AA2950" s="468"/>
      <c r="AB2950" s="468"/>
      <c r="AC2950" s="468"/>
      <c r="AD2950" s="468"/>
      <c r="AE2950" s="468"/>
      <c r="AF2950" s="468"/>
      <c r="AG2950" s="468"/>
      <c r="AH2950" s="468"/>
      <c r="AI2950" s="468"/>
    </row>
    <row r="2951">
      <c r="A2951" s="23">
        <v>2861.0</v>
      </c>
      <c r="B2951" s="440">
        <v>46231.0</v>
      </c>
      <c r="C2951" s="26">
        <v>265.0</v>
      </c>
      <c r="D2951" s="507" t="s">
        <v>111</v>
      </c>
      <c r="E2951" s="28" t="s">
        <v>94</v>
      </c>
      <c r="F2951" s="600" t="s">
        <v>4500</v>
      </c>
      <c r="G2951" s="28" t="s">
        <v>4501</v>
      </c>
      <c r="H2951" s="28" t="s">
        <v>75</v>
      </c>
      <c r="I2951" s="569" t="s">
        <v>4555</v>
      </c>
      <c r="J2951" s="510" t="s">
        <v>2260</v>
      </c>
      <c r="K2951" s="613">
        <v>46262.0</v>
      </c>
      <c r="L2951" s="28" t="s">
        <v>73</v>
      </c>
      <c r="M2951" s="226"/>
      <c r="N2951" s="33" t="s">
        <v>284</v>
      </c>
      <c r="O2951" s="506" t="s">
        <v>4356</v>
      </c>
      <c r="P2951" s="226"/>
      <c r="Q2951" s="468"/>
      <c r="R2951" s="468"/>
      <c r="S2951" s="468"/>
      <c r="T2951" s="468"/>
      <c r="U2951" s="468"/>
      <c r="V2951" s="468"/>
      <c r="W2951" s="468"/>
      <c r="X2951" s="468"/>
      <c r="Y2951" s="468"/>
      <c r="Z2951" s="468"/>
      <c r="AA2951" s="468"/>
      <c r="AB2951" s="468"/>
      <c r="AC2951" s="468"/>
      <c r="AD2951" s="468"/>
      <c r="AE2951" s="468"/>
      <c r="AF2951" s="468"/>
      <c r="AG2951" s="468"/>
      <c r="AH2951" s="468"/>
      <c r="AI2951" s="468"/>
    </row>
    <row r="2952">
      <c r="A2952" s="23">
        <v>2862.0</v>
      </c>
      <c r="B2952" s="440">
        <v>46231.0</v>
      </c>
      <c r="C2952" s="26">
        <v>265.0</v>
      </c>
      <c r="D2952" s="507" t="s">
        <v>111</v>
      </c>
      <c r="E2952" s="28" t="s">
        <v>94</v>
      </c>
      <c r="F2952" s="600" t="s">
        <v>4500</v>
      </c>
      <c r="G2952" s="28" t="s">
        <v>4501</v>
      </c>
      <c r="H2952" s="28" t="s">
        <v>81</v>
      </c>
      <c r="I2952" s="569" t="s">
        <v>4556</v>
      </c>
      <c r="J2952" s="510" t="s">
        <v>2262</v>
      </c>
      <c r="K2952" s="613">
        <v>46262.0</v>
      </c>
      <c r="L2952" s="28" t="s">
        <v>73</v>
      </c>
      <c r="M2952" s="226"/>
      <c r="N2952" s="33" t="s">
        <v>284</v>
      </c>
      <c r="O2952" s="506" t="s">
        <v>4356</v>
      </c>
      <c r="P2952" s="226"/>
      <c r="Q2952" s="468"/>
      <c r="R2952" s="468"/>
      <c r="S2952" s="468"/>
      <c r="T2952" s="468"/>
      <c r="U2952" s="468"/>
      <c r="V2952" s="468"/>
      <c r="W2952" s="468"/>
      <c r="X2952" s="468"/>
      <c r="Y2952" s="468"/>
      <c r="Z2952" s="468"/>
      <c r="AA2952" s="468"/>
      <c r="AB2952" s="468"/>
      <c r="AC2952" s="468"/>
      <c r="AD2952" s="468"/>
      <c r="AE2952" s="468"/>
      <c r="AF2952" s="468"/>
      <c r="AG2952" s="468"/>
      <c r="AH2952" s="468"/>
      <c r="AI2952" s="468"/>
    </row>
    <row r="2953">
      <c r="A2953" s="23">
        <v>2863.0</v>
      </c>
      <c r="B2953" s="440">
        <v>46231.0</v>
      </c>
      <c r="C2953" s="26">
        <v>265.0</v>
      </c>
      <c r="D2953" s="507" t="s">
        <v>111</v>
      </c>
      <c r="E2953" s="28" t="s">
        <v>94</v>
      </c>
      <c r="F2953" s="600" t="s">
        <v>4500</v>
      </c>
      <c r="G2953" s="28" t="s">
        <v>4501</v>
      </c>
      <c r="H2953" s="28" t="s">
        <v>87</v>
      </c>
      <c r="I2953" s="569" t="s">
        <v>4557</v>
      </c>
      <c r="J2953" s="510" t="s">
        <v>3046</v>
      </c>
      <c r="K2953" s="613">
        <v>46262.0</v>
      </c>
      <c r="L2953" s="28" t="s">
        <v>73</v>
      </c>
      <c r="M2953" s="226"/>
      <c r="N2953" s="33" t="s">
        <v>284</v>
      </c>
      <c r="O2953" s="506" t="s">
        <v>4356</v>
      </c>
      <c r="P2953" s="226"/>
      <c r="Q2953" s="468"/>
      <c r="R2953" s="468"/>
      <c r="S2953" s="468"/>
      <c r="T2953" s="468"/>
      <c r="U2953" s="468"/>
      <c r="V2953" s="468"/>
      <c r="W2953" s="468"/>
      <c r="X2953" s="468"/>
      <c r="Y2953" s="468"/>
      <c r="Z2953" s="468"/>
      <c r="AA2953" s="468"/>
      <c r="AB2953" s="468"/>
      <c r="AC2953" s="468"/>
      <c r="AD2953" s="468"/>
      <c r="AE2953" s="468"/>
      <c r="AF2953" s="468"/>
      <c r="AG2953" s="468"/>
      <c r="AH2953" s="468"/>
      <c r="AI2953" s="468"/>
    </row>
    <row r="2954">
      <c r="A2954" s="23">
        <v>2864.0</v>
      </c>
      <c r="B2954" s="440">
        <v>46231.0</v>
      </c>
      <c r="C2954" s="26">
        <v>265.0</v>
      </c>
      <c r="D2954" s="507" t="s">
        <v>111</v>
      </c>
      <c r="E2954" s="28" t="s">
        <v>94</v>
      </c>
      <c r="F2954" s="600" t="s">
        <v>4500</v>
      </c>
      <c r="G2954" s="28" t="s">
        <v>4501</v>
      </c>
      <c r="H2954" s="28" t="s">
        <v>87</v>
      </c>
      <c r="I2954" s="569" t="s">
        <v>4558</v>
      </c>
      <c r="J2954" s="510" t="s">
        <v>4559</v>
      </c>
      <c r="K2954" s="613">
        <v>46262.0</v>
      </c>
      <c r="L2954" s="28" t="s">
        <v>73</v>
      </c>
      <c r="M2954" s="226"/>
      <c r="N2954" s="33" t="s">
        <v>284</v>
      </c>
      <c r="O2954" s="506" t="s">
        <v>4356</v>
      </c>
      <c r="P2954" s="226"/>
      <c r="Q2954" s="468"/>
      <c r="R2954" s="468"/>
      <c r="S2954" s="468"/>
      <c r="T2954" s="468"/>
      <c r="U2954" s="468"/>
      <c r="V2954" s="468"/>
      <c r="W2954" s="468"/>
      <c r="X2954" s="468"/>
      <c r="Y2954" s="468"/>
      <c r="Z2954" s="468"/>
      <c r="AA2954" s="468"/>
      <c r="AB2954" s="468"/>
      <c r="AC2954" s="468"/>
      <c r="AD2954" s="468"/>
      <c r="AE2954" s="468"/>
      <c r="AF2954" s="468"/>
      <c r="AG2954" s="468"/>
      <c r="AH2954" s="468"/>
      <c r="AI2954" s="468"/>
    </row>
    <row r="2955">
      <c r="A2955" s="23">
        <v>2865.0</v>
      </c>
      <c r="B2955" s="440">
        <v>46231.0</v>
      </c>
      <c r="C2955" s="26">
        <v>265.0</v>
      </c>
      <c r="D2955" s="507" t="s">
        <v>111</v>
      </c>
      <c r="E2955" s="28" t="s">
        <v>94</v>
      </c>
      <c r="F2955" s="600" t="s">
        <v>4500</v>
      </c>
      <c r="G2955" s="28" t="s">
        <v>4501</v>
      </c>
      <c r="H2955" s="28" t="s">
        <v>75</v>
      </c>
      <c r="I2955" s="569" t="s">
        <v>4560</v>
      </c>
      <c r="J2955" s="510" t="s">
        <v>589</v>
      </c>
      <c r="K2955" s="613">
        <v>46262.0</v>
      </c>
      <c r="L2955" s="28" t="s">
        <v>73</v>
      </c>
      <c r="M2955" s="226"/>
      <c r="N2955" s="33" t="s">
        <v>284</v>
      </c>
      <c r="O2955" s="506" t="s">
        <v>4356</v>
      </c>
      <c r="P2955" s="226"/>
      <c r="Q2955" s="468"/>
      <c r="R2955" s="468"/>
      <c r="S2955" s="468"/>
      <c r="T2955" s="468"/>
      <c r="U2955" s="468"/>
      <c r="V2955" s="468"/>
      <c r="W2955" s="468"/>
      <c r="X2955" s="468"/>
      <c r="Y2955" s="468"/>
      <c r="Z2955" s="468"/>
      <c r="AA2955" s="468"/>
      <c r="AB2955" s="468"/>
      <c r="AC2955" s="468"/>
      <c r="AD2955" s="468"/>
      <c r="AE2955" s="468"/>
      <c r="AF2955" s="468"/>
      <c r="AG2955" s="468"/>
      <c r="AH2955" s="468"/>
      <c r="AI2955" s="468"/>
    </row>
    <row r="2956">
      <c r="A2956" s="23">
        <v>2866.0</v>
      </c>
      <c r="B2956" s="440">
        <v>46231.0</v>
      </c>
      <c r="C2956" s="26">
        <v>265.0</v>
      </c>
      <c r="D2956" s="507" t="s">
        <v>111</v>
      </c>
      <c r="E2956" s="28" t="s">
        <v>94</v>
      </c>
      <c r="F2956" s="600" t="s">
        <v>4500</v>
      </c>
      <c r="G2956" s="28" t="s">
        <v>4501</v>
      </c>
      <c r="H2956" s="28" t="s">
        <v>87</v>
      </c>
      <c r="I2956" s="569" t="s">
        <v>4561</v>
      </c>
      <c r="J2956" s="510" t="s">
        <v>4562</v>
      </c>
      <c r="K2956" s="613">
        <v>46262.0</v>
      </c>
      <c r="L2956" s="28" t="s">
        <v>73</v>
      </c>
      <c r="M2956" s="226"/>
      <c r="N2956" s="33" t="s">
        <v>284</v>
      </c>
      <c r="O2956" s="506" t="s">
        <v>4356</v>
      </c>
      <c r="P2956" s="226"/>
      <c r="Q2956" s="468"/>
      <c r="R2956" s="468"/>
      <c r="S2956" s="468"/>
      <c r="T2956" s="468"/>
      <c r="U2956" s="468"/>
      <c r="V2956" s="468"/>
      <c r="W2956" s="468"/>
      <c r="X2956" s="468"/>
      <c r="Y2956" s="468"/>
      <c r="Z2956" s="468"/>
      <c r="AA2956" s="468"/>
      <c r="AB2956" s="468"/>
      <c r="AC2956" s="468"/>
      <c r="AD2956" s="468"/>
      <c r="AE2956" s="468"/>
      <c r="AF2956" s="468"/>
      <c r="AG2956" s="468"/>
      <c r="AH2956" s="468"/>
      <c r="AI2956" s="468"/>
    </row>
    <row r="2957">
      <c r="A2957" s="23">
        <v>2867.0</v>
      </c>
      <c r="B2957" s="440">
        <v>46231.0</v>
      </c>
      <c r="C2957" s="26">
        <v>265.0</v>
      </c>
      <c r="D2957" s="507" t="s">
        <v>111</v>
      </c>
      <c r="E2957" s="28" t="s">
        <v>94</v>
      </c>
      <c r="F2957" s="600" t="s">
        <v>4500</v>
      </c>
      <c r="G2957" s="28" t="s">
        <v>4501</v>
      </c>
      <c r="H2957" s="28" t="s">
        <v>207</v>
      </c>
      <c r="I2957" s="569" t="s">
        <v>4563</v>
      </c>
      <c r="J2957" s="510" t="s">
        <v>596</v>
      </c>
      <c r="K2957" s="613">
        <v>46262.0</v>
      </c>
      <c r="L2957" s="28" t="s">
        <v>73</v>
      </c>
      <c r="M2957" s="226"/>
      <c r="N2957" s="33" t="s">
        <v>284</v>
      </c>
      <c r="O2957" s="506" t="s">
        <v>4356</v>
      </c>
      <c r="P2957" s="226"/>
      <c r="Q2957" s="468"/>
      <c r="R2957" s="468"/>
      <c r="S2957" s="468"/>
      <c r="T2957" s="468"/>
      <c r="U2957" s="468"/>
      <c r="V2957" s="468"/>
      <c r="W2957" s="468"/>
      <c r="X2957" s="468"/>
      <c r="Y2957" s="468"/>
      <c r="Z2957" s="468"/>
      <c r="AA2957" s="468"/>
      <c r="AB2957" s="468"/>
      <c r="AC2957" s="468"/>
      <c r="AD2957" s="468"/>
      <c r="AE2957" s="468"/>
      <c r="AF2957" s="468"/>
      <c r="AG2957" s="468"/>
      <c r="AH2957" s="468"/>
      <c r="AI2957" s="468"/>
    </row>
    <row r="2958">
      <c r="A2958" s="23">
        <v>2868.0</v>
      </c>
      <c r="B2958" s="440">
        <v>46231.0</v>
      </c>
      <c r="C2958" s="26">
        <v>265.0</v>
      </c>
      <c r="D2958" s="507" t="s">
        <v>111</v>
      </c>
      <c r="E2958" s="28" t="s">
        <v>94</v>
      </c>
      <c r="F2958" s="600" t="s">
        <v>4500</v>
      </c>
      <c r="G2958" s="28" t="s">
        <v>4501</v>
      </c>
      <c r="H2958" s="28" t="s">
        <v>75</v>
      </c>
      <c r="I2958" s="569" t="s">
        <v>653</v>
      </c>
      <c r="J2958" s="510" t="s">
        <v>601</v>
      </c>
      <c r="K2958" s="613">
        <v>46262.0</v>
      </c>
      <c r="L2958" s="28" t="s">
        <v>73</v>
      </c>
      <c r="M2958" s="226"/>
      <c r="N2958" s="33" t="s">
        <v>284</v>
      </c>
      <c r="O2958" s="506" t="s">
        <v>4356</v>
      </c>
      <c r="P2958" s="226"/>
      <c r="Q2958" s="468"/>
      <c r="R2958" s="468"/>
      <c r="S2958" s="468"/>
      <c r="T2958" s="468"/>
      <c r="U2958" s="468"/>
      <c r="V2958" s="468"/>
      <c r="W2958" s="468"/>
      <c r="X2958" s="468"/>
      <c r="Y2958" s="468"/>
      <c r="Z2958" s="468"/>
      <c r="AA2958" s="468"/>
      <c r="AB2958" s="468"/>
      <c r="AC2958" s="468"/>
      <c r="AD2958" s="468"/>
      <c r="AE2958" s="468"/>
      <c r="AF2958" s="468"/>
      <c r="AG2958" s="468"/>
      <c r="AH2958" s="468"/>
      <c r="AI2958" s="468"/>
    </row>
    <row r="2959">
      <c r="A2959" s="23">
        <v>2869.0</v>
      </c>
      <c r="B2959" s="440">
        <v>46231.0</v>
      </c>
      <c r="C2959" s="26">
        <v>265.0</v>
      </c>
      <c r="D2959" s="507" t="s">
        <v>111</v>
      </c>
      <c r="E2959" s="28" t="s">
        <v>94</v>
      </c>
      <c r="F2959" s="600" t="s">
        <v>4500</v>
      </c>
      <c r="G2959" s="28" t="s">
        <v>4501</v>
      </c>
      <c r="H2959" s="28" t="s">
        <v>87</v>
      </c>
      <c r="I2959" s="569" t="s">
        <v>2263</v>
      </c>
      <c r="J2959" s="510" t="s">
        <v>1504</v>
      </c>
      <c r="K2959" s="613">
        <v>46262.0</v>
      </c>
      <c r="L2959" s="28" t="s">
        <v>73</v>
      </c>
      <c r="M2959" s="226"/>
      <c r="N2959" s="33" t="s">
        <v>284</v>
      </c>
      <c r="O2959" s="506" t="s">
        <v>4356</v>
      </c>
      <c r="P2959" s="226"/>
      <c r="Q2959" s="468"/>
      <c r="R2959" s="468"/>
      <c r="S2959" s="468"/>
      <c r="T2959" s="468"/>
      <c r="U2959" s="468"/>
      <c r="V2959" s="468"/>
      <c r="W2959" s="468"/>
      <c r="X2959" s="468"/>
      <c r="Y2959" s="468"/>
      <c r="Z2959" s="468"/>
      <c r="AA2959" s="468"/>
      <c r="AB2959" s="468"/>
      <c r="AC2959" s="468"/>
      <c r="AD2959" s="468"/>
      <c r="AE2959" s="468"/>
      <c r="AF2959" s="468"/>
      <c r="AG2959" s="468"/>
      <c r="AH2959" s="468"/>
      <c r="AI2959" s="468"/>
    </row>
    <row r="2960">
      <c r="A2960" s="23">
        <v>2870.0</v>
      </c>
      <c r="B2960" s="440">
        <v>46231.0</v>
      </c>
      <c r="C2960" s="26">
        <v>265.0</v>
      </c>
      <c r="D2960" s="507" t="s">
        <v>111</v>
      </c>
      <c r="E2960" s="28" t="s">
        <v>94</v>
      </c>
      <c r="F2960" s="600" t="s">
        <v>4500</v>
      </c>
      <c r="G2960" s="28" t="s">
        <v>4501</v>
      </c>
      <c r="H2960" s="28" t="s">
        <v>87</v>
      </c>
      <c r="I2960" s="569" t="s">
        <v>3050</v>
      </c>
      <c r="J2960" s="510" t="s">
        <v>3051</v>
      </c>
      <c r="K2960" s="613">
        <v>46262.0</v>
      </c>
      <c r="L2960" s="28" t="s">
        <v>73</v>
      </c>
      <c r="M2960" s="226"/>
      <c r="N2960" s="33" t="s">
        <v>284</v>
      </c>
      <c r="O2960" s="506" t="s">
        <v>4356</v>
      </c>
      <c r="P2960" s="226"/>
      <c r="Q2960" s="468"/>
      <c r="R2960" s="468"/>
      <c r="S2960" s="468"/>
      <c r="T2960" s="468"/>
      <c r="U2960" s="468"/>
      <c r="V2960" s="468"/>
      <c r="W2960" s="468"/>
      <c r="X2960" s="468"/>
      <c r="Y2960" s="468"/>
      <c r="Z2960" s="468"/>
      <c r="AA2960" s="468"/>
      <c r="AB2960" s="468"/>
      <c r="AC2960" s="468"/>
      <c r="AD2960" s="468"/>
      <c r="AE2960" s="468"/>
      <c r="AF2960" s="468"/>
      <c r="AG2960" s="468"/>
      <c r="AH2960" s="468"/>
      <c r="AI2960" s="468"/>
    </row>
    <row r="2961">
      <c r="A2961" s="23">
        <v>2871.0</v>
      </c>
      <c r="B2961" s="440">
        <v>46231.0</v>
      </c>
      <c r="C2961" s="26">
        <v>265.0</v>
      </c>
      <c r="D2961" s="507" t="s">
        <v>111</v>
      </c>
      <c r="E2961" s="28" t="s">
        <v>94</v>
      </c>
      <c r="F2961" s="600" t="s">
        <v>4500</v>
      </c>
      <c r="G2961" s="28" t="s">
        <v>4501</v>
      </c>
      <c r="H2961" s="28" t="s">
        <v>87</v>
      </c>
      <c r="I2961" s="569" t="s">
        <v>4564</v>
      </c>
      <c r="J2961" s="510" t="s">
        <v>3053</v>
      </c>
      <c r="K2961" s="613">
        <v>46262.0</v>
      </c>
      <c r="L2961" s="28" t="s">
        <v>73</v>
      </c>
      <c r="M2961" s="226"/>
      <c r="N2961" s="33" t="s">
        <v>284</v>
      </c>
      <c r="O2961" s="506" t="s">
        <v>4356</v>
      </c>
      <c r="P2961" s="226"/>
      <c r="Q2961" s="468"/>
      <c r="R2961" s="468"/>
      <c r="S2961" s="468"/>
      <c r="T2961" s="468"/>
      <c r="U2961" s="468"/>
      <c r="V2961" s="468"/>
      <c r="W2961" s="468"/>
      <c r="X2961" s="468"/>
      <c r="Y2961" s="468"/>
      <c r="Z2961" s="468"/>
      <c r="AA2961" s="468"/>
      <c r="AB2961" s="468"/>
      <c r="AC2961" s="468"/>
      <c r="AD2961" s="468"/>
      <c r="AE2961" s="468"/>
      <c r="AF2961" s="468"/>
      <c r="AG2961" s="468"/>
      <c r="AH2961" s="468"/>
      <c r="AI2961" s="468"/>
    </row>
    <row r="2962">
      <c r="A2962" s="23">
        <v>2872.0</v>
      </c>
      <c r="B2962" s="440">
        <v>46231.0</v>
      </c>
      <c r="C2962" s="26">
        <v>265.0</v>
      </c>
      <c r="D2962" s="507" t="s">
        <v>111</v>
      </c>
      <c r="E2962" s="28" t="s">
        <v>94</v>
      </c>
      <c r="F2962" s="600" t="s">
        <v>4500</v>
      </c>
      <c r="G2962" s="28" t="s">
        <v>4501</v>
      </c>
      <c r="H2962" s="28" t="s">
        <v>139</v>
      </c>
      <c r="I2962" s="569" t="s">
        <v>4565</v>
      </c>
      <c r="J2962" s="510" t="s">
        <v>2856</v>
      </c>
      <c r="K2962" s="613">
        <v>46262.0</v>
      </c>
      <c r="L2962" s="28" t="s">
        <v>73</v>
      </c>
      <c r="M2962" s="226"/>
      <c r="N2962" s="33" t="s">
        <v>284</v>
      </c>
      <c r="O2962" s="506" t="s">
        <v>4356</v>
      </c>
      <c r="P2962" s="226"/>
      <c r="Q2962" s="468"/>
      <c r="R2962" s="468"/>
      <c r="S2962" s="468"/>
      <c r="T2962" s="468"/>
      <c r="U2962" s="468"/>
      <c r="V2962" s="468"/>
      <c r="W2962" s="468"/>
      <c r="X2962" s="468"/>
      <c r="Y2962" s="468"/>
      <c r="Z2962" s="468"/>
      <c r="AA2962" s="468"/>
      <c r="AB2962" s="468"/>
      <c r="AC2962" s="468"/>
      <c r="AD2962" s="468"/>
      <c r="AE2962" s="468"/>
      <c r="AF2962" s="468"/>
      <c r="AG2962" s="468"/>
      <c r="AH2962" s="468"/>
      <c r="AI2962" s="468"/>
    </row>
    <row r="2963">
      <c r="A2963" s="23">
        <v>2873.0</v>
      </c>
      <c r="B2963" s="440">
        <v>46231.0</v>
      </c>
      <c r="C2963" s="26">
        <v>265.0</v>
      </c>
      <c r="D2963" s="507" t="s">
        <v>111</v>
      </c>
      <c r="E2963" s="28" t="s">
        <v>94</v>
      </c>
      <c r="F2963" s="600" t="s">
        <v>4500</v>
      </c>
      <c r="G2963" s="28" t="s">
        <v>4501</v>
      </c>
      <c r="H2963" s="28" t="s">
        <v>139</v>
      </c>
      <c r="I2963" s="569" t="s">
        <v>4566</v>
      </c>
      <c r="J2963" s="510" t="s">
        <v>2856</v>
      </c>
      <c r="K2963" s="613">
        <v>46262.0</v>
      </c>
      <c r="L2963" s="28" t="s">
        <v>73</v>
      </c>
      <c r="M2963" s="226"/>
      <c r="N2963" s="33" t="s">
        <v>284</v>
      </c>
      <c r="O2963" s="506" t="s">
        <v>4356</v>
      </c>
      <c r="P2963" s="226"/>
      <c r="Q2963" s="468"/>
      <c r="R2963" s="468"/>
      <c r="S2963" s="468"/>
      <c r="T2963" s="468"/>
      <c r="U2963" s="468"/>
      <c r="V2963" s="468"/>
      <c r="W2963" s="468"/>
      <c r="X2963" s="468"/>
      <c r="Y2963" s="468"/>
      <c r="Z2963" s="468"/>
      <c r="AA2963" s="468"/>
      <c r="AB2963" s="468"/>
      <c r="AC2963" s="468"/>
      <c r="AD2963" s="468"/>
      <c r="AE2963" s="468"/>
      <c r="AF2963" s="468"/>
      <c r="AG2963" s="468"/>
      <c r="AH2963" s="468"/>
      <c r="AI2963" s="468"/>
    </row>
    <row r="2964">
      <c r="A2964" s="23">
        <v>2874.0</v>
      </c>
      <c r="B2964" s="440">
        <v>46231.0</v>
      </c>
      <c r="C2964" s="26">
        <v>265.0</v>
      </c>
      <c r="D2964" s="507" t="s">
        <v>111</v>
      </c>
      <c r="E2964" s="28" t="s">
        <v>94</v>
      </c>
      <c r="F2964" s="600" t="s">
        <v>4500</v>
      </c>
      <c r="G2964" s="28" t="s">
        <v>4501</v>
      </c>
      <c r="H2964" s="28" t="s">
        <v>75</v>
      </c>
      <c r="I2964" s="569" t="s">
        <v>4567</v>
      </c>
      <c r="J2964" s="510" t="s">
        <v>4568</v>
      </c>
      <c r="K2964" s="613">
        <v>46262.0</v>
      </c>
      <c r="L2964" s="28" t="s">
        <v>73</v>
      </c>
      <c r="M2964" s="226"/>
      <c r="N2964" s="33" t="s">
        <v>284</v>
      </c>
      <c r="O2964" s="506" t="s">
        <v>4356</v>
      </c>
      <c r="P2964" s="226"/>
      <c r="Q2964" s="468"/>
      <c r="R2964" s="468"/>
      <c r="S2964" s="468"/>
      <c r="T2964" s="468"/>
      <c r="U2964" s="468"/>
      <c r="V2964" s="468"/>
      <c r="W2964" s="468"/>
      <c r="X2964" s="468"/>
      <c r="Y2964" s="468"/>
      <c r="Z2964" s="468"/>
      <c r="AA2964" s="468"/>
      <c r="AB2964" s="468"/>
      <c r="AC2964" s="468"/>
      <c r="AD2964" s="468"/>
      <c r="AE2964" s="468"/>
      <c r="AF2964" s="468"/>
      <c r="AG2964" s="468"/>
      <c r="AH2964" s="468"/>
      <c r="AI2964" s="468"/>
    </row>
    <row r="2965">
      <c r="A2965" s="23">
        <v>2875.0</v>
      </c>
      <c r="B2965" s="440">
        <v>46231.0</v>
      </c>
      <c r="C2965" s="26">
        <v>265.0</v>
      </c>
      <c r="D2965" s="507" t="s">
        <v>111</v>
      </c>
      <c r="E2965" s="28" t="s">
        <v>94</v>
      </c>
      <c r="F2965" s="600" t="s">
        <v>4500</v>
      </c>
      <c r="G2965" s="28" t="s">
        <v>4501</v>
      </c>
      <c r="H2965" s="28" t="s">
        <v>75</v>
      </c>
      <c r="I2965" s="569" t="s">
        <v>4569</v>
      </c>
      <c r="J2965" s="510" t="s">
        <v>4570</v>
      </c>
      <c r="K2965" s="613">
        <v>46262.0</v>
      </c>
      <c r="L2965" s="28" t="s">
        <v>73</v>
      </c>
      <c r="M2965" s="226"/>
      <c r="N2965" s="33" t="s">
        <v>284</v>
      </c>
      <c r="O2965" s="506" t="s">
        <v>4356</v>
      </c>
      <c r="P2965" s="226"/>
      <c r="Q2965" s="468"/>
      <c r="R2965" s="468"/>
      <c r="S2965" s="468"/>
      <c r="T2965" s="468"/>
      <c r="U2965" s="468"/>
      <c r="V2965" s="468"/>
      <c r="W2965" s="468"/>
      <c r="X2965" s="468"/>
      <c r="Y2965" s="468"/>
      <c r="Z2965" s="468"/>
      <c r="AA2965" s="468"/>
      <c r="AB2965" s="468"/>
      <c r="AC2965" s="468"/>
      <c r="AD2965" s="468"/>
      <c r="AE2965" s="468"/>
      <c r="AF2965" s="468"/>
      <c r="AG2965" s="468"/>
      <c r="AH2965" s="468"/>
      <c r="AI2965" s="468"/>
    </row>
    <row r="2966">
      <c r="A2966" s="23">
        <v>2876.0</v>
      </c>
      <c r="B2966" s="440">
        <v>46231.0</v>
      </c>
      <c r="C2966" s="26">
        <v>265.0</v>
      </c>
      <c r="D2966" s="507" t="s">
        <v>111</v>
      </c>
      <c r="E2966" s="28" t="s">
        <v>94</v>
      </c>
      <c r="F2966" s="600" t="s">
        <v>4500</v>
      </c>
      <c r="G2966" s="28" t="s">
        <v>4501</v>
      </c>
      <c r="H2966" s="28" t="s">
        <v>43</v>
      </c>
      <c r="I2966" s="569" t="s">
        <v>4571</v>
      </c>
      <c r="J2966" s="510" t="s">
        <v>2218</v>
      </c>
      <c r="K2966" s="613">
        <v>46262.0</v>
      </c>
      <c r="L2966" s="28" t="s">
        <v>73</v>
      </c>
      <c r="M2966" s="226"/>
      <c r="N2966" s="33" t="s">
        <v>284</v>
      </c>
      <c r="O2966" s="506" t="s">
        <v>4356</v>
      </c>
      <c r="P2966" s="226"/>
      <c r="Q2966" s="468"/>
      <c r="R2966" s="468"/>
      <c r="S2966" s="468"/>
      <c r="T2966" s="468"/>
      <c r="U2966" s="468"/>
      <c r="V2966" s="468"/>
      <c r="W2966" s="468"/>
      <c r="X2966" s="468"/>
      <c r="Y2966" s="468"/>
      <c r="Z2966" s="468"/>
      <c r="AA2966" s="468"/>
      <c r="AB2966" s="468"/>
      <c r="AC2966" s="468"/>
      <c r="AD2966" s="468"/>
      <c r="AE2966" s="468"/>
      <c r="AF2966" s="468"/>
      <c r="AG2966" s="468"/>
      <c r="AH2966" s="468"/>
      <c r="AI2966" s="468"/>
    </row>
    <row r="2967">
      <c r="A2967" s="23">
        <v>2877.0</v>
      </c>
      <c r="B2967" s="440">
        <v>46232.0</v>
      </c>
      <c r="C2967" s="26">
        <v>266.0</v>
      </c>
      <c r="D2967" s="507" t="s">
        <v>45</v>
      </c>
      <c r="E2967" s="28" t="s">
        <v>94</v>
      </c>
      <c r="F2967" s="600" t="s">
        <v>369</v>
      </c>
      <c r="G2967" s="28" t="s">
        <v>369</v>
      </c>
      <c r="H2967" s="28" t="s">
        <v>207</v>
      </c>
      <c r="I2967" s="499" t="s">
        <v>4572</v>
      </c>
      <c r="J2967" s="405" t="s">
        <v>1315</v>
      </c>
      <c r="K2967" s="613">
        <v>46262.0</v>
      </c>
      <c r="L2967" s="28" t="s">
        <v>73</v>
      </c>
      <c r="M2967" s="226"/>
      <c r="N2967" s="33" t="s">
        <v>284</v>
      </c>
      <c r="O2967" s="36" t="s">
        <v>4268</v>
      </c>
      <c r="P2967" s="226"/>
      <c r="Q2967" s="468"/>
      <c r="R2967" s="468"/>
      <c r="S2967" s="468"/>
      <c r="T2967" s="468"/>
      <c r="U2967" s="468"/>
      <c r="V2967" s="468"/>
      <c r="W2967" s="468"/>
      <c r="X2967" s="468"/>
      <c r="Y2967" s="468"/>
      <c r="Z2967" s="468"/>
      <c r="AA2967" s="468"/>
      <c r="AB2967" s="468"/>
      <c r="AC2967" s="468"/>
      <c r="AD2967" s="468"/>
      <c r="AE2967" s="468"/>
      <c r="AF2967" s="468"/>
      <c r="AG2967" s="468"/>
      <c r="AH2967" s="468"/>
      <c r="AI2967" s="468"/>
    </row>
    <row r="2968">
      <c r="A2968" s="23">
        <v>2878.0</v>
      </c>
      <c r="B2968" s="440">
        <v>46232.0</v>
      </c>
      <c r="C2968" s="26">
        <v>266.0</v>
      </c>
      <c r="D2968" s="507" t="s">
        <v>45</v>
      </c>
      <c r="E2968" s="28" t="s">
        <v>94</v>
      </c>
      <c r="F2968" s="600" t="s">
        <v>369</v>
      </c>
      <c r="G2968" s="28" t="s">
        <v>369</v>
      </c>
      <c r="H2968" s="28" t="s">
        <v>43</v>
      </c>
      <c r="I2968" s="499" t="s">
        <v>4573</v>
      </c>
      <c r="J2968" s="624" t="s">
        <v>4574</v>
      </c>
      <c r="K2968" s="613">
        <v>46262.0</v>
      </c>
      <c r="L2968" s="28" t="s">
        <v>73</v>
      </c>
      <c r="M2968" s="226"/>
      <c r="N2968" s="33" t="s">
        <v>284</v>
      </c>
      <c r="O2968" s="36" t="s">
        <v>4268</v>
      </c>
      <c r="P2968" s="226"/>
      <c r="Q2968" s="468"/>
      <c r="R2968" s="468"/>
      <c r="S2968" s="468"/>
      <c r="T2968" s="468"/>
      <c r="U2968" s="468"/>
      <c r="V2968" s="468"/>
      <c r="W2968" s="468"/>
      <c r="X2968" s="468"/>
      <c r="Y2968" s="468"/>
      <c r="Z2968" s="468"/>
      <c r="AA2968" s="468"/>
      <c r="AB2968" s="468"/>
      <c r="AC2968" s="468"/>
      <c r="AD2968" s="468"/>
      <c r="AE2968" s="468"/>
      <c r="AF2968" s="468"/>
      <c r="AG2968" s="468"/>
      <c r="AH2968" s="468"/>
      <c r="AI2968" s="468"/>
    </row>
    <row r="2969">
      <c r="A2969" s="23">
        <v>2879.0</v>
      </c>
      <c r="B2969" s="440">
        <v>46232.0</v>
      </c>
      <c r="C2969" s="26">
        <v>266.0</v>
      </c>
      <c r="D2969" s="507" t="s">
        <v>45</v>
      </c>
      <c r="E2969" s="28" t="s">
        <v>94</v>
      </c>
      <c r="F2969" s="600" t="s">
        <v>369</v>
      </c>
      <c r="G2969" s="28" t="s">
        <v>369</v>
      </c>
      <c r="H2969" s="28" t="s">
        <v>207</v>
      </c>
      <c r="I2969" s="499" t="s">
        <v>4575</v>
      </c>
      <c r="J2969" s="624" t="s">
        <v>4576</v>
      </c>
      <c r="K2969" s="613">
        <v>46262.0</v>
      </c>
      <c r="L2969" s="28" t="s">
        <v>73</v>
      </c>
      <c r="M2969" s="226"/>
      <c r="N2969" s="33" t="s">
        <v>284</v>
      </c>
      <c r="O2969" s="36" t="s">
        <v>4268</v>
      </c>
      <c r="P2969" s="226"/>
      <c r="Q2969" s="468"/>
      <c r="R2969" s="468"/>
      <c r="S2969" s="468"/>
      <c r="T2969" s="468"/>
      <c r="U2969" s="468"/>
      <c r="V2969" s="468"/>
      <c r="W2969" s="468"/>
      <c r="X2969" s="468"/>
      <c r="Y2969" s="468"/>
      <c r="Z2969" s="468"/>
      <c r="AA2969" s="468"/>
      <c r="AB2969" s="468"/>
      <c r="AC2969" s="468"/>
      <c r="AD2969" s="468"/>
      <c r="AE2969" s="468"/>
      <c r="AF2969" s="468"/>
      <c r="AG2969" s="468"/>
      <c r="AH2969" s="468"/>
      <c r="AI2969" s="468"/>
    </row>
    <row r="2970">
      <c r="A2970" s="23">
        <v>2880.0</v>
      </c>
      <c r="B2970" s="440">
        <v>46232.0</v>
      </c>
      <c r="C2970" s="26">
        <v>266.0</v>
      </c>
      <c r="D2970" s="507" t="s">
        <v>45</v>
      </c>
      <c r="E2970" s="28" t="s">
        <v>94</v>
      </c>
      <c r="F2970" s="600" t="s">
        <v>369</v>
      </c>
      <c r="G2970" s="28" t="s">
        <v>369</v>
      </c>
      <c r="H2970" s="28" t="s">
        <v>233</v>
      </c>
      <c r="I2970" s="499" t="s">
        <v>4577</v>
      </c>
      <c r="J2970" s="624" t="s">
        <v>4578</v>
      </c>
      <c r="K2970" s="613">
        <v>46262.0</v>
      </c>
      <c r="L2970" s="28" t="s">
        <v>73</v>
      </c>
      <c r="M2970" s="226"/>
      <c r="N2970" s="33" t="s">
        <v>284</v>
      </c>
      <c r="O2970" s="36" t="s">
        <v>4268</v>
      </c>
      <c r="P2970" s="226"/>
      <c r="Q2970" s="468"/>
      <c r="R2970" s="468"/>
      <c r="S2970" s="468"/>
      <c r="T2970" s="468"/>
      <c r="U2970" s="468"/>
      <c r="V2970" s="468"/>
      <c r="W2970" s="468"/>
      <c r="X2970" s="468"/>
      <c r="Y2970" s="468"/>
      <c r="Z2970" s="468"/>
      <c r="AA2970" s="468"/>
      <c r="AB2970" s="468"/>
      <c r="AC2970" s="468"/>
      <c r="AD2970" s="468"/>
      <c r="AE2970" s="468"/>
      <c r="AF2970" s="468"/>
      <c r="AG2970" s="468"/>
      <c r="AH2970" s="468"/>
      <c r="AI2970" s="468"/>
    </row>
    <row r="2971">
      <c r="A2971" s="23">
        <v>2881.0</v>
      </c>
      <c r="B2971" s="440">
        <v>46232.0</v>
      </c>
      <c r="C2971" s="26">
        <v>266.0</v>
      </c>
      <c r="D2971" s="507" t="s">
        <v>45</v>
      </c>
      <c r="E2971" s="28" t="s">
        <v>94</v>
      </c>
      <c r="F2971" s="600" t="s">
        <v>369</v>
      </c>
      <c r="G2971" s="28" t="s">
        <v>369</v>
      </c>
      <c r="H2971" s="28" t="s">
        <v>98</v>
      </c>
      <c r="I2971" s="499" t="s">
        <v>4579</v>
      </c>
      <c r="J2971" s="624" t="s">
        <v>4580</v>
      </c>
      <c r="K2971" s="613">
        <v>46262.0</v>
      </c>
      <c r="L2971" s="28" t="s">
        <v>73</v>
      </c>
      <c r="M2971" s="226"/>
      <c r="N2971" s="33" t="s">
        <v>284</v>
      </c>
      <c r="O2971" s="36" t="s">
        <v>4268</v>
      </c>
      <c r="P2971" s="226"/>
      <c r="Q2971" s="468"/>
      <c r="R2971" s="468"/>
      <c r="S2971" s="468"/>
      <c r="T2971" s="468"/>
      <c r="U2971" s="468"/>
      <c r="V2971" s="468"/>
      <c r="W2971" s="468"/>
      <c r="X2971" s="468"/>
      <c r="Y2971" s="468"/>
      <c r="Z2971" s="468"/>
      <c r="AA2971" s="468"/>
      <c r="AB2971" s="468"/>
      <c r="AC2971" s="468"/>
      <c r="AD2971" s="468"/>
      <c r="AE2971" s="468"/>
      <c r="AF2971" s="468"/>
      <c r="AG2971" s="468"/>
      <c r="AH2971" s="468"/>
      <c r="AI2971" s="468"/>
    </row>
    <row r="2972">
      <c r="A2972" s="23">
        <v>2882.0</v>
      </c>
      <c r="B2972" s="440">
        <v>46232.0</v>
      </c>
      <c r="C2972" s="26">
        <v>266.0</v>
      </c>
      <c r="D2972" s="507" t="s">
        <v>45</v>
      </c>
      <c r="E2972" s="28" t="s">
        <v>94</v>
      </c>
      <c r="F2972" s="600" t="s">
        <v>369</v>
      </c>
      <c r="G2972" s="28" t="s">
        <v>369</v>
      </c>
      <c r="H2972" s="28" t="s">
        <v>98</v>
      </c>
      <c r="I2972" s="499" t="s">
        <v>1740</v>
      </c>
      <c r="J2972" s="624" t="s">
        <v>4543</v>
      </c>
      <c r="K2972" s="613">
        <v>46262.0</v>
      </c>
      <c r="L2972" s="28" t="s">
        <v>73</v>
      </c>
      <c r="M2972" s="226"/>
      <c r="N2972" s="33" t="s">
        <v>284</v>
      </c>
      <c r="O2972" s="36" t="s">
        <v>4268</v>
      </c>
      <c r="P2972" s="226"/>
      <c r="Q2972" s="468"/>
      <c r="R2972" s="468"/>
      <c r="S2972" s="468"/>
      <c r="T2972" s="468"/>
      <c r="U2972" s="468"/>
      <c r="V2972" s="468"/>
      <c r="W2972" s="468"/>
      <c r="X2972" s="468"/>
      <c r="Y2972" s="468"/>
      <c r="Z2972" s="468"/>
      <c r="AA2972" s="468"/>
      <c r="AB2972" s="468"/>
      <c r="AC2972" s="468"/>
      <c r="AD2972" s="468"/>
      <c r="AE2972" s="468"/>
      <c r="AF2972" s="468"/>
      <c r="AG2972" s="468"/>
      <c r="AH2972" s="468"/>
      <c r="AI2972" s="468"/>
    </row>
    <row r="2973">
      <c r="A2973" s="23">
        <v>2883.0</v>
      </c>
      <c r="B2973" s="440">
        <v>46232.0</v>
      </c>
      <c r="C2973" s="26">
        <v>266.0</v>
      </c>
      <c r="D2973" s="507" t="s">
        <v>45</v>
      </c>
      <c r="E2973" s="28" t="s">
        <v>94</v>
      </c>
      <c r="F2973" s="600" t="s">
        <v>369</v>
      </c>
      <c r="G2973" s="28" t="s">
        <v>369</v>
      </c>
      <c r="H2973" s="28" t="s">
        <v>87</v>
      </c>
      <c r="I2973" s="485" t="s">
        <v>4581</v>
      </c>
      <c r="J2973" s="624" t="s">
        <v>3265</v>
      </c>
      <c r="K2973" s="613">
        <v>46262.0</v>
      </c>
      <c r="L2973" s="28" t="s">
        <v>73</v>
      </c>
      <c r="M2973" s="226"/>
      <c r="N2973" s="33" t="s">
        <v>284</v>
      </c>
      <c r="O2973" s="36" t="s">
        <v>4268</v>
      </c>
      <c r="P2973" s="226"/>
      <c r="Q2973" s="468"/>
      <c r="R2973" s="468"/>
      <c r="S2973" s="468"/>
      <c r="T2973" s="468"/>
      <c r="U2973" s="468"/>
      <c r="V2973" s="468"/>
      <c r="W2973" s="468"/>
      <c r="X2973" s="468"/>
      <c r="Y2973" s="468"/>
      <c r="Z2973" s="468"/>
      <c r="AA2973" s="468"/>
      <c r="AB2973" s="468"/>
      <c r="AC2973" s="468"/>
      <c r="AD2973" s="468"/>
      <c r="AE2973" s="468"/>
      <c r="AF2973" s="468"/>
      <c r="AG2973" s="468"/>
      <c r="AH2973" s="468"/>
      <c r="AI2973" s="468"/>
    </row>
    <row r="2974">
      <c r="A2974" s="23">
        <v>3109.0</v>
      </c>
      <c r="B2974" s="440">
        <v>46233.0</v>
      </c>
      <c r="C2974" s="26">
        <v>268.0</v>
      </c>
      <c r="D2974" s="507" t="s">
        <v>45</v>
      </c>
      <c r="E2974" s="28" t="s">
        <v>94</v>
      </c>
      <c r="F2974" s="600" t="s">
        <v>369</v>
      </c>
      <c r="G2974" s="28" t="s">
        <v>369</v>
      </c>
      <c r="H2974" s="28" t="s">
        <v>43</v>
      </c>
      <c r="I2974" s="500" t="s">
        <v>4582</v>
      </c>
      <c r="J2974" s="492" t="s">
        <v>4261</v>
      </c>
      <c r="K2974" s="441">
        <v>46252.0</v>
      </c>
      <c r="L2974" s="28" t="s">
        <v>73</v>
      </c>
      <c r="M2974" s="226"/>
      <c r="N2974" s="33" t="s">
        <v>277</v>
      </c>
      <c r="O2974" s="36" t="s">
        <v>4268</v>
      </c>
      <c r="P2974" s="226"/>
      <c r="Q2974" s="468"/>
      <c r="R2974" s="468"/>
      <c r="S2974" s="468"/>
      <c r="T2974" s="468"/>
      <c r="U2974" s="468"/>
      <c r="V2974" s="468"/>
      <c r="W2974" s="468"/>
      <c r="X2974" s="468"/>
      <c r="Y2974" s="468"/>
      <c r="Z2974" s="468"/>
      <c r="AA2974" s="468"/>
      <c r="AB2974" s="468"/>
      <c r="AC2974" s="468"/>
      <c r="AD2974" s="468"/>
      <c r="AE2974" s="468"/>
      <c r="AF2974" s="468"/>
      <c r="AG2974" s="468"/>
      <c r="AH2974" s="468"/>
      <c r="AI2974" s="468"/>
    </row>
    <row r="2975">
      <c r="A2975" s="23">
        <v>3110.0</v>
      </c>
      <c r="B2975" s="440">
        <v>46233.0</v>
      </c>
      <c r="C2975" s="26">
        <v>268.0</v>
      </c>
      <c r="D2975" s="507" t="s">
        <v>45</v>
      </c>
      <c r="E2975" s="28" t="s">
        <v>94</v>
      </c>
      <c r="F2975" s="600" t="s">
        <v>369</v>
      </c>
      <c r="G2975" s="28" t="s">
        <v>369</v>
      </c>
      <c r="H2975" s="28" t="s">
        <v>43</v>
      </c>
      <c r="I2975" s="500" t="s">
        <v>4583</v>
      </c>
      <c r="J2975" s="610" t="s">
        <v>4584</v>
      </c>
      <c r="K2975" s="441">
        <v>46252.0</v>
      </c>
      <c r="L2975" s="28" t="s">
        <v>73</v>
      </c>
      <c r="M2975" s="226"/>
      <c r="N2975" s="33" t="s">
        <v>277</v>
      </c>
      <c r="O2975" s="36" t="s">
        <v>4268</v>
      </c>
      <c r="P2975" s="226"/>
      <c r="Q2975" s="468"/>
      <c r="R2975" s="468"/>
      <c r="S2975" s="468"/>
      <c r="T2975" s="468"/>
      <c r="U2975" s="468"/>
      <c r="V2975" s="468"/>
      <c r="W2975" s="468"/>
      <c r="X2975" s="468"/>
      <c r="Y2975" s="468"/>
      <c r="Z2975" s="468"/>
      <c r="AA2975" s="468"/>
      <c r="AB2975" s="468"/>
      <c r="AC2975" s="468"/>
      <c r="AD2975" s="468"/>
      <c r="AE2975" s="468"/>
      <c r="AF2975" s="468"/>
      <c r="AG2975" s="468"/>
      <c r="AH2975" s="468"/>
      <c r="AI2975" s="468"/>
    </row>
    <row r="2976">
      <c r="A2976" s="23">
        <v>2835.0</v>
      </c>
      <c r="B2976" s="440">
        <v>46231.0</v>
      </c>
      <c r="C2976" s="26">
        <v>269.0</v>
      </c>
      <c r="D2976" s="507" t="s">
        <v>45</v>
      </c>
      <c r="E2976" s="28" t="s">
        <v>40</v>
      </c>
      <c r="F2976" s="28" t="s">
        <v>3089</v>
      </c>
      <c r="G2976" s="28" t="s">
        <v>3089</v>
      </c>
      <c r="H2976" s="28"/>
      <c r="I2976" s="485" t="s">
        <v>4585</v>
      </c>
      <c r="J2976" s="405" t="s">
        <v>2868</v>
      </c>
      <c r="K2976" s="613">
        <v>46252.0</v>
      </c>
      <c r="L2976" s="28" t="s">
        <v>73</v>
      </c>
      <c r="M2976" s="226"/>
      <c r="N2976" s="33" t="s">
        <v>289</v>
      </c>
      <c r="O2976" s="36" t="s">
        <v>4586</v>
      </c>
      <c r="P2976" s="226"/>
      <c r="Q2976" s="468"/>
      <c r="R2976" s="468"/>
      <c r="S2976" s="468"/>
      <c r="T2976" s="468"/>
      <c r="U2976" s="468"/>
      <c r="V2976" s="468"/>
      <c r="W2976" s="468"/>
      <c r="X2976" s="468"/>
      <c r="Y2976" s="468"/>
      <c r="Z2976" s="468"/>
      <c r="AA2976" s="468"/>
      <c r="AB2976" s="468"/>
      <c r="AC2976" s="468"/>
      <c r="AD2976" s="468"/>
      <c r="AE2976" s="468"/>
      <c r="AF2976" s="468"/>
      <c r="AG2976" s="468"/>
      <c r="AH2976" s="468"/>
      <c r="AI2976" s="468"/>
    </row>
    <row r="2977">
      <c r="A2977" s="23">
        <v>2836.0</v>
      </c>
      <c r="B2977" s="440">
        <v>46231.0</v>
      </c>
      <c r="C2977" s="26">
        <v>269.0</v>
      </c>
      <c r="D2977" s="507" t="s">
        <v>45</v>
      </c>
      <c r="E2977" s="28" t="s">
        <v>40</v>
      </c>
      <c r="F2977" s="28" t="s">
        <v>3089</v>
      </c>
      <c r="G2977" s="28" t="s">
        <v>3089</v>
      </c>
      <c r="H2977" s="28" t="s">
        <v>75</v>
      </c>
      <c r="I2977" s="511" t="s">
        <v>4587</v>
      </c>
      <c r="J2977" s="518" t="s">
        <v>2876</v>
      </c>
      <c r="K2977" s="613">
        <v>46252.0</v>
      </c>
      <c r="L2977" s="28" t="s">
        <v>76</v>
      </c>
      <c r="M2977" s="226"/>
      <c r="N2977" s="33" t="s">
        <v>289</v>
      </c>
      <c r="O2977" s="36" t="s">
        <v>4586</v>
      </c>
      <c r="P2977" s="226"/>
      <c r="Q2977" s="468"/>
      <c r="R2977" s="468"/>
      <c r="S2977" s="468"/>
      <c r="T2977" s="468"/>
      <c r="U2977" s="468"/>
      <c r="V2977" s="468"/>
      <c r="W2977" s="468"/>
      <c r="X2977" s="468"/>
      <c r="Y2977" s="468"/>
      <c r="Z2977" s="468"/>
      <c r="AA2977" s="468"/>
      <c r="AB2977" s="468"/>
      <c r="AC2977" s="468"/>
      <c r="AD2977" s="468"/>
      <c r="AE2977" s="468"/>
      <c r="AF2977" s="468"/>
      <c r="AG2977" s="468"/>
      <c r="AH2977" s="468"/>
      <c r="AI2977" s="468"/>
    </row>
    <row r="2978">
      <c r="A2978" s="23">
        <v>2837.0</v>
      </c>
      <c r="B2978" s="440">
        <v>46231.0</v>
      </c>
      <c r="C2978" s="26">
        <v>269.0</v>
      </c>
      <c r="D2978" s="507" t="s">
        <v>45</v>
      </c>
      <c r="E2978" s="28" t="s">
        <v>40</v>
      </c>
      <c r="F2978" s="28" t="s">
        <v>3089</v>
      </c>
      <c r="G2978" s="28" t="s">
        <v>3089</v>
      </c>
      <c r="H2978" s="28" t="s">
        <v>87</v>
      </c>
      <c r="I2978" s="485" t="s">
        <v>4588</v>
      </c>
      <c r="J2978" s="405" t="s">
        <v>4589</v>
      </c>
      <c r="K2978" s="613">
        <v>46252.0</v>
      </c>
      <c r="L2978" s="28" t="s">
        <v>76</v>
      </c>
      <c r="M2978" s="226"/>
      <c r="N2978" s="33" t="s">
        <v>289</v>
      </c>
      <c r="O2978" s="36" t="s">
        <v>4586</v>
      </c>
      <c r="P2978" s="226"/>
      <c r="Q2978" s="468"/>
      <c r="R2978" s="468"/>
      <c r="S2978" s="468"/>
      <c r="T2978" s="468"/>
      <c r="U2978" s="468"/>
      <c r="V2978" s="468"/>
      <c r="W2978" s="468"/>
      <c r="X2978" s="468"/>
      <c r="Y2978" s="468"/>
      <c r="Z2978" s="468"/>
      <c r="AA2978" s="468"/>
      <c r="AB2978" s="468"/>
      <c r="AC2978" s="468"/>
      <c r="AD2978" s="468"/>
      <c r="AE2978" s="468"/>
      <c r="AF2978" s="468"/>
      <c r="AG2978" s="468"/>
      <c r="AH2978" s="468"/>
      <c r="AI2978" s="468"/>
    </row>
    <row r="2979">
      <c r="A2979" s="23">
        <v>2838.0</v>
      </c>
      <c r="B2979" s="440">
        <v>46231.0</v>
      </c>
      <c r="C2979" s="26">
        <v>269.0</v>
      </c>
      <c r="D2979" s="507" t="s">
        <v>45</v>
      </c>
      <c r="E2979" s="28" t="s">
        <v>40</v>
      </c>
      <c r="F2979" s="28" t="s">
        <v>3089</v>
      </c>
      <c r="G2979" s="28" t="s">
        <v>3089</v>
      </c>
      <c r="H2979" s="28" t="s">
        <v>87</v>
      </c>
      <c r="I2979" s="605" t="s">
        <v>4590</v>
      </c>
      <c r="J2979" s="401" t="s">
        <v>1119</v>
      </c>
      <c r="K2979" s="613">
        <v>46252.0</v>
      </c>
      <c r="L2979" s="28" t="s">
        <v>76</v>
      </c>
      <c r="M2979" s="226"/>
      <c r="N2979" s="33" t="s">
        <v>289</v>
      </c>
      <c r="O2979" s="36" t="s">
        <v>4586</v>
      </c>
      <c r="P2979" s="226"/>
      <c r="Q2979" s="468"/>
      <c r="R2979" s="468"/>
      <c r="S2979" s="468"/>
      <c r="T2979" s="468"/>
      <c r="U2979" s="468"/>
      <c r="V2979" s="468"/>
      <c r="W2979" s="468"/>
      <c r="X2979" s="468"/>
      <c r="Y2979" s="468"/>
      <c r="Z2979" s="468"/>
      <c r="AA2979" s="468"/>
      <c r="AB2979" s="468"/>
      <c r="AC2979" s="468"/>
      <c r="AD2979" s="468"/>
      <c r="AE2979" s="468"/>
      <c r="AF2979" s="468"/>
      <c r="AG2979" s="468"/>
      <c r="AH2979" s="468"/>
      <c r="AI2979" s="468"/>
    </row>
    <row r="2980">
      <c r="A2980" s="23">
        <v>2839.0</v>
      </c>
      <c r="B2980" s="440">
        <v>46231.0</v>
      </c>
      <c r="C2980" s="26">
        <v>269.0</v>
      </c>
      <c r="D2980" s="507" t="s">
        <v>45</v>
      </c>
      <c r="E2980" s="28" t="s">
        <v>40</v>
      </c>
      <c r="F2980" s="28" t="s">
        <v>3089</v>
      </c>
      <c r="G2980" s="28" t="s">
        <v>3089</v>
      </c>
      <c r="H2980" s="28" t="s">
        <v>75</v>
      </c>
      <c r="I2980" s="605" t="s">
        <v>4591</v>
      </c>
      <c r="J2980" s="401" t="s">
        <v>4592</v>
      </c>
      <c r="K2980" s="613">
        <v>46252.0</v>
      </c>
      <c r="L2980" s="28" t="s">
        <v>76</v>
      </c>
      <c r="M2980" s="226"/>
      <c r="N2980" s="33" t="s">
        <v>289</v>
      </c>
      <c r="O2980" s="36" t="s">
        <v>4586</v>
      </c>
      <c r="P2980" s="226"/>
      <c r="Q2980" s="468"/>
      <c r="R2980" s="468"/>
      <c r="S2980" s="468"/>
      <c r="T2980" s="468"/>
      <c r="U2980" s="468"/>
      <c r="V2980" s="468"/>
      <c r="W2980" s="468"/>
      <c r="X2980" s="468"/>
      <c r="Y2980" s="468"/>
      <c r="Z2980" s="468"/>
      <c r="AA2980" s="468"/>
      <c r="AB2980" s="468"/>
      <c r="AC2980" s="468"/>
      <c r="AD2980" s="468"/>
      <c r="AE2980" s="468"/>
      <c r="AF2980" s="468"/>
      <c r="AG2980" s="468"/>
      <c r="AH2980" s="468"/>
      <c r="AI2980" s="468"/>
    </row>
    <row r="2981">
      <c r="A2981" s="23">
        <v>2840.0</v>
      </c>
      <c r="B2981" s="440">
        <v>46231.0</v>
      </c>
      <c r="C2981" s="26">
        <v>269.0</v>
      </c>
      <c r="D2981" s="507" t="s">
        <v>45</v>
      </c>
      <c r="E2981" s="28" t="s">
        <v>40</v>
      </c>
      <c r="F2981" s="28" t="s">
        <v>3089</v>
      </c>
      <c r="G2981" s="28" t="s">
        <v>3089</v>
      </c>
      <c r="H2981" s="28" t="s">
        <v>98</v>
      </c>
      <c r="I2981" s="494" t="s">
        <v>4593</v>
      </c>
      <c r="J2981" s="512" t="s">
        <v>4594</v>
      </c>
      <c r="K2981" s="613">
        <v>46252.0</v>
      </c>
      <c r="L2981" s="28" t="s">
        <v>76</v>
      </c>
      <c r="M2981" s="226"/>
      <c r="N2981" s="33" t="s">
        <v>289</v>
      </c>
      <c r="O2981" s="36" t="s">
        <v>4586</v>
      </c>
      <c r="P2981" s="226"/>
      <c r="Q2981" s="468"/>
      <c r="R2981" s="468"/>
      <c r="S2981" s="468"/>
      <c r="T2981" s="468"/>
      <c r="U2981" s="468"/>
      <c r="V2981" s="468"/>
      <c r="W2981" s="468"/>
      <c r="X2981" s="468"/>
      <c r="Y2981" s="468"/>
      <c r="Z2981" s="468"/>
      <c r="AA2981" s="468"/>
      <c r="AB2981" s="468"/>
      <c r="AC2981" s="468"/>
      <c r="AD2981" s="468"/>
      <c r="AE2981" s="468"/>
      <c r="AF2981" s="468"/>
      <c r="AG2981" s="468"/>
      <c r="AH2981" s="468"/>
      <c r="AI2981" s="468"/>
    </row>
    <row r="2982">
      <c r="A2982" s="23">
        <v>2841.0</v>
      </c>
      <c r="B2982" s="440">
        <v>46231.0</v>
      </c>
      <c r="C2982" s="26">
        <v>269.0</v>
      </c>
      <c r="D2982" s="507" t="s">
        <v>45</v>
      </c>
      <c r="E2982" s="28" t="s">
        <v>40</v>
      </c>
      <c r="F2982" s="28" t="s">
        <v>3089</v>
      </c>
      <c r="G2982" s="28" t="s">
        <v>3089</v>
      </c>
      <c r="H2982" s="28" t="s">
        <v>207</v>
      </c>
      <c r="I2982" s="485" t="s">
        <v>4595</v>
      </c>
      <c r="J2982" s="405" t="s">
        <v>4596</v>
      </c>
      <c r="K2982" s="613">
        <v>46252.0</v>
      </c>
      <c r="L2982" s="28" t="s">
        <v>76</v>
      </c>
      <c r="M2982" s="226"/>
      <c r="N2982" s="33" t="s">
        <v>289</v>
      </c>
      <c r="O2982" s="36" t="s">
        <v>4586</v>
      </c>
      <c r="P2982" s="226"/>
      <c r="Q2982" s="468"/>
      <c r="R2982" s="468"/>
      <c r="S2982" s="468"/>
      <c r="T2982" s="468"/>
      <c r="U2982" s="468"/>
      <c r="V2982" s="468"/>
      <c r="W2982" s="468"/>
      <c r="X2982" s="468"/>
      <c r="Y2982" s="468"/>
      <c r="Z2982" s="468"/>
      <c r="AA2982" s="468"/>
      <c r="AB2982" s="468"/>
      <c r="AC2982" s="468"/>
      <c r="AD2982" s="468"/>
      <c r="AE2982" s="468"/>
      <c r="AF2982" s="468"/>
      <c r="AG2982" s="468"/>
      <c r="AH2982" s="468"/>
      <c r="AI2982" s="468"/>
    </row>
    <row r="2983">
      <c r="A2983" s="23">
        <v>2842.0</v>
      </c>
      <c r="B2983" s="440">
        <v>46231.0</v>
      </c>
      <c r="C2983" s="26">
        <v>269.0</v>
      </c>
      <c r="D2983" s="507" t="s">
        <v>45</v>
      </c>
      <c r="E2983" s="28" t="s">
        <v>40</v>
      </c>
      <c r="F2983" s="28" t="s">
        <v>3089</v>
      </c>
      <c r="G2983" s="28" t="s">
        <v>3089</v>
      </c>
      <c r="H2983" s="28" t="s">
        <v>75</v>
      </c>
      <c r="I2983" s="485" t="s">
        <v>4597</v>
      </c>
      <c r="J2983" s="401" t="s">
        <v>4598</v>
      </c>
      <c r="K2983" s="613">
        <v>46252.0</v>
      </c>
      <c r="L2983" s="28" t="s">
        <v>76</v>
      </c>
      <c r="M2983" s="226"/>
      <c r="N2983" s="33" t="s">
        <v>289</v>
      </c>
      <c r="O2983" s="36" t="s">
        <v>4586</v>
      </c>
      <c r="P2983" s="226"/>
      <c r="Q2983" s="468"/>
      <c r="R2983" s="468"/>
      <c r="S2983" s="468"/>
      <c r="T2983" s="468"/>
      <c r="U2983" s="468"/>
      <c r="V2983" s="468"/>
      <c r="W2983" s="468"/>
      <c r="X2983" s="468"/>
      <c r="Y2983" s="468"/>
      <c r="Z2983" s="468"/>
      <c r="AA2983" s="468"/>
      <c r="AB2983" s="468"/>
      <c r="AC2983" s="468"/>
      <c r="AD2983" s="468"/>
      <c r="AE2983" s="468"/>
      <c r="AF2983" s="468"/>
      <c r="AG2983" s="468"/>
      <c r="AH2983" s="468"/>
      <c r="AI2983" s="468"/>
    </row>
    <row r="2984">
      <c r="A2984" s="23">
        <v>2843.0</v>
      </c>
      <c r="B2984" s="440">
        <v>46231.0</v>
      </c>
      <c r="C2984" s="26">
        <v>269.0</v>
      </c>
      <c r="D2984" s="507" t="s">
        <v>45</v>
      </c>
      <c r="E2984" s="28" t="s">
        <v>40</v>
      </c>
      <c r="F2984" s="28" t="s">
        <v>3089</v>
      </c>
      <c r="G2984" s="28" t="s">
        <v>3089</v>
      </c>
      <c r="H2984" s="28" t="s">
        <v>75</v>
      </c>
      <c r="I2984" s="485" t="s">
        <v>4599</v>
      </c>
      <c r="J2984" s="405" t="s">
        <v>4600</v>
      </c>
      <c r="K2984" s="613">
        <v>46252.0</v>
      </c>
      <c r="L2984" s="28" t="s">
        <v>76</v>
      </c>
      <c r="M2984" s="226"/>
      <c r="N2984" s="33" t="s">
        <v>289</v>
      </c>
      <c r="O2984" s="36" t="s">
        <v>4586</v>
      </c>
      <c r="P2984" s="226"/>
      <c r="Q2984" s="468"/>
      <c r="R2984" s="468"/>
      <c r="S2984" s="468"/>
      <c r="T2984" s="468"/>
      <c r="U2984" s="468"/>
      <c r="V2984" s="468"/>
      <c r="W2984" s="468"/>
      <c r="X2984" s="468"/>
      <c r="Y2984" s="468"/>
      <c r="Z2984" s="468"/>
      <c r="AA2984" s="468"/>
      <c r="AB2984" s="468"/>
      <c r="AC2984" s="468"/>
      <c r="AD2984" s="468"/>
      <c r="AE2984" s="468"/>
      <c r="AF2984" s="468"/>
      <c r="AG2984" s="468"/>
      <c r="AH2984" s="468"/>
      <c r="AI2984" s="468"/>
    </row>
    <row r="2985">
      <c r="A2985" s="23">
        <v>2844.0</v>
      </c>
      <c r="B2985" s="440">
        <v>46231.0</v>
      </c>
      <c r="C2985" s="26">
        <v>269.0</v>
      </c>
      <c r="D2985" s="507" t="s">
        <v>45</v>
      </c>
      <c r="E2985" s="28" t="s">
        <v>40</v>
      </c>
      <c r="F2985" s="28" t="s">
        <v>3089</v>
      </c>
      <c r="G2985" s="28" t="s">
        <v>3089</v>
      </c>
      <c r="H2985" s="28" t="s">
        <v>194</v>
      </c>
      <c r="I2985" s="485" t="s">
        <v>4601</v>
      </c>
      <c r="J2985" s="405" t="s">
        <v>4602</v>
      </c>
      <c r="K2985" s="613">
        <v>46252.0</v>
      </c>
      <c r="L2985" s="28" t="s">
        <v>76</v>
      </c>
      <c r="M2985" s="226"/>
      <c r="N2985" s="33" t="s">
        <v>289</v>
      </c>
      <c r="O2985" s="36" t="s">
        <v>4586</v>
      </c>
      <c r="P2985" s="226"/>
      <c r="Q2985" s="468"/>
      <c r="R2985" s="468"/>
      <c r="S2985" s="468"/>
      <c r="T2985" s="468"/>
      <c r="U2985" s="468"/>
      <c r="V2985" s="468"/>
      <c r="W2985" s="468"/>
      <c r="X2985" s="468"/>
      <c r="Y2985" s="468"/>
      <c r="Z2985" s="468"/>
      <c r="AA2985" s="468"/>
      <c r="AB2985" s="468"/>
      <c r="AC2985" s="468"/>
      <c r="AD2985" s="468"/>
      <c r="AE2985" s="468"/>
      <c r="AF2985" s="468"/>
      <c r="AG2985" s="468"/>
      <c r="AH2985" s="468"/>
      <c r="AI2985" s="468"/>
    </row>
    <row r="2986">
      <c r="A2986" s="23">
        <v>2845.0</v>
      </c>
      <c r="B2986" s="440">
        <v>46231.0</v>
      </c>
      <c r="C2986" s="26">
        <v>269.0</v>
      </c>
      <c r="D2986" s="507" t="s">
        <v>45</v>
      </c>
      <c r="E2986" s="28" t="s">
        <v>40</v>
      </c>
      <c r="F2986" s="28" t="s">
        <v>3089</v>
      </c>
      <c r="G2986" s="28" t="s">
        <v>3089</v>
      </c>
      <c r="H2986" s="28" t="s">
        <v>43</v>
      </c>
      <c r="I2986" s="485" t="s">
        <v>4603</v>
      </c>
      <c r="J2986" s="485" t="s">
        <v>4604</v>
      </c>
      <c r="K2986" s="613">
        <v>46252.0</v>
      </c>
      <c r="L2986" s="28" t="s">
        <v>76</v>
      </c>
      <c r="M2986" s="226"/>
      <c r="N2986" s="33" t="s">
        <v>289</v>
      </c>
      <c r="O2986" s="36" t="s">
        <v>4586</v>
      </c>
      <c r="P2986" s="226"/>
      <c r="Q2986" s="468"/>
      <c r="R2986" s="468"/>
      <c r="S2986" s="468"/>
      <c r="T2986" s="468"/>
      <c r="U2986" s="468"/>
      <c r="V2986" s="468"/>
      <c r="W2986" s="468"/>
      <c r="X2986" s="468"/>
      <c r="Y2986" s="468"/>
      <c r="Z2986" s="468"/>
      <c r="AA2986" s="468"/>
      <c r="AB2986" s="468"/>
      <c r="AC2986" s="468"/>
      <c r="AD2986" s="468"/>
      <c r="AE2986" s="468"/>
      <c r="AF2986" s="468"/>
      <c r="AG2986" s="468"/>
      <c r="AH2986" s="468"/>
      <c r="AI2986" s="468"/>
    </row>
    <row r="2987">
      <c r="A2987" s="23">
        <v>2846.0</v>
      </c>
      <c r="B2987" s="440">
        <v>46231.0</v>
      </c>
      <c r="C2987" s="26">
        <v>269.0</v>
      </c>
      <c r="D2987" s="507" t="s">
        <v>45</v>
      </c>
      <c r="E2987" s="28" t="s">
        <v>40</v>
      </c>
      <c r="F2987" s="28" t="s">
        <v>3089</v>
      </c>
      <c r="G2987" s="28" t="s">
        <v>3089</v>
      </c>
      <c r="H2987" s="28" t="s">
        <v>43</v>
      </c>
      <c r="I2987" s="485" t="s">
        <v>4605</v>
      </c>
      <c r="J2987" s="405" t="s">
        <v>4606</v>
      </c>
      <c r="K2987" s="613">
        <v>46252.0</v>
      </c>
      <c r="L2987" s="28" t="s">
        <v>76</v>
      </c>
      <c r="M2987" s="226"/>
      <c r="N2987" s="33" t="s">
        <v>289</v>
      </c>
      <c r="O2987" s="36" t="s">
        <v>4586</v>
      </c>
      <c r="P2987" s="226"/>
      <c r="Q2987" s="468"/>
      <c r="R2987" s="468"/>
      <c r="S2987" s="468"/>
      <c r="T2987" s="468"/>
      <c r="U2987" s="468"/>
      <c r="V2987" s="468"/>
      <c r="W2987" s="468"/>
      <c r="X2987" s="468"/>
      <c r="Y2987" s="468"/>
      <c r="Z2987" s="468"/>
      <c r="AA2987" s="468"/>
      <c r="AB2987" s="468"/>
      <c r="AC2987" s="468"/>
      <c r="AD2987" s="468"/>
      <c r="AE2987" s="468"/>
      <c r="AF2987" s="468"/>
      <c r="AG2987" s="468"/>
      <c r="AH2987" s="468"/>
      <c r="AI2987" s="468"/>
    </row>
    <row r="2988">
      <c r="A2988" s="23">
        <v>2847.0</v>
      </c>
      <c r="B2988" s="440">
        <v>46231.0</v>
      </c>
      <c r="C2988" s="26">
        <v>269.0</v>
      </c>
      <c r="D2988" s="507" t="s">
        <v>45</v>
      </c>
      <c r="E2988" s="28" t="s">
        <v>40</v>
      </c>
      <c r="F2988" s="28" t="s">
        <v>3089</v>
      </c>
      <c r="G2988" s="28" t="s">
        <v>3089</v>
      </c>
      <c r="H2988" s="28" t="s">
        <v>207</v>
      </c>
      <c r="I2988" s="485" t="s">
        <v>4607</v>
      </c>
      <c r="J2988" s="405" t="s">
        <v>4608</v>
      </c>
      <c r="K2988" s="613">
        <v>46252.0</v>
      </c>
      <c r="L2988" s="28" t="s">
        <v>76</v>
      </c>
      <c r="M2988" s="226"/>
      <c r="N2988" s="33" t="s">
        <v>289</v>
      </c>
      <c r="O2988" s="36" t="s">
        <v>4586</v>
      </c>
      <c r="P2988" s="226"/>
      <c r="Q2988" s="468"/>
      <c r="R2988" s="468"/>
      <c r="S2988" s="468"/>
      <c r="T2988" s="468"/>
      <c r="U2988" s="468"/>
      <c r="V2988" s="468"/>
      <c r="W2988" s="468"/>
      <c r="X2988" s="468"/>
      <c r="Y2988" s="468"/>
      <c r="Z2988" s="468"/>
      <c r="AA2988" s="468"/>
      <c r="AB2988" s="468"/>
      <c r="AC2988" s="468"/>
      <c r="AD2988" s="468"/>
      <c r="AE2988" s="468"/>
      <c r="AF2988" s="468"/>
      <c r="AG2988" s="468"/>
      <c r="AH2988" s="468"/>
      <c r="AI2988" s="468"/>
    </row>
    <row r="2989">
      <c r="A2989" s="23">
        <v>2848.0</v>
      </c>
      <c r="B2989" s="440">
        <v>46231.0</v>
      </c>
      <c r="C2989" s="26">
        <v>269.0</v>
      </c>
      <c r="D2989" s="507" t="s">
        <v>45</v>
      </c>
      <c r="E2989" s="28" t="s">
        <v>40</v>
      </c>
      <c r="F2989" s="28" t="s">
        <v>3089</v>
      </c>
      <c r="G2989" s="28" t="s">
        <v>3089</v>
      </c>
      <c r="H2989" s="28" t="s">
        <v>207</v>
      </c>
      <c r="I2989" s="605" t="s">
        <v>4609</v>
      </c>
      <c r="J2989" s="401" t="s">
        <v>4610</v>
      </c>
      <c r="K2989" s="613">
        <v>46252.0</v>
      </c>
      <c r="L2989" s="28" t="s">
        <v>76</v>
      </c>
      <c r="M2989" s="226"/>
      <c r="N2989" s="33" t="s">
        <v>289</v>
      </c>
      <c r="O2989" s="36" t="s">
        <v>4586</v>
      </c>
      <c r="P2989" s="226"/>
      <c r="Q2989" s="468"/>
      <c r="R2989" s="468"/>
      <c r="S2989" s="468"/>
      <c r="T2989" s="468"/>
      <c r="U2989" s="468"/>
      <c r="V2989" s="468"/>
      <c r="W2989" s="468"/>
      <c r="X2989" s="468"/>
      <c r="Y2989" s="468"/>
      <c r="Z2989" s="468"/>
      <c r="AA2989" s="468"/>
      <c r="AB2989" s="468"/>
      <c r="AC2989" s="468"/>
      <c r="AD2989" s="468"/>
      <c r="AE2989" s="468"/>
      <c r="AF2989" s="468"/>
      <c r="AG2989" s="468"/>
      <c r="AH2989" s="468"/>
      <c r="AI2989" s="468"/>
    </row>
    <row r="2990">
      <c r="A2990" s="23">
        <v>2849.0</v>
      </c>
      <c r="B2990" s="440">
        <v>46231.0</v>
      </c>
      <c r="C2990" s="26">
        <v>269.0</v>
      </c>
      <c r="D2990" s="507" t="s">
        <v>45</v>
      </c>
      <c r="E2990" s="28" t="s">
        <v>40</v>
      </c>
      <c r="F2990" s="28" t="s">
        <v>3089</v>
      </c>
      <c r="G2990" s="28" t="s">
        <v>3089</v>
      </c>
      <c r="H2990" s="28" t="s">
        <v>81</v>
      </c>
      <c r="I2990" s="485" t="s">
        <v>4611</v>
      </c>
      <c r="J2990" s="405" t="s">
        <v>4612</v>
      </c>
      <c r="K2990" s="613">
        <v>46252.0</v>
      </c>
      <c r="L2990" s="28" t="s">
        <v>76</v>
      </c>
      <c r="M2990" s="226"/>
      <c r="N2990" s="33" t="s">
        <v>289</v>
      </c>
      <c r="O2990" s="36" t="s">
        <v>4586</v>
      </c>
      <c r="P2990" s="226"/>
      <c r="Q2990" s="468"/>
      <c r="R2990" s="468"/>
      <c r="S2990" s="468"/>
      <c r="T2990" s="468"/>
      <c r="U2990" s="468"/>
      <c r="V2990" s="468"/>
      <c r="W2990" s="468"/>
      <c r="X2990" s="468"/>
      <c r="Y2990" s="468"/>
      <c r="Z2990" s="468"/>
      <c r="AA2990" s="468"/>
      <c r="AB2990" s="468"/>
      <c r="AC2990" s="468"/>
      <c r="AD2990" s="468"/>
      <c r="AE2990" s="468"/>
      <c r="AF2990" s="468"/>
      <c r="AG2990" s="468"/>
      <c r="AH2990" s="468"/>
      <c r="AI2990" s="468"/>
    </row>
    <row r="2991">
      <c r="A2991" s="23">
        <v>2850.0</v>
      </c>
      <c r="B2991" s="440">
        <v>46231.0</v>
      </c>
      <c r="C2991" s="26">
        <v>269.0</v>
      </c>
      <c r="D2991" s="507" t="s">
        <v>45</v>
      </c>
      <c r="E2991" s="28" t="s">
        <v>40</v>
      </c>
      <c r="F2991" s="28" t="s">
        <v>3089</v>
      </c>
      <c r="G2991" s="28" t="s">
        <v>3089</v>
      </c>
      <c r="H2991" s="28" t="s">
        <v>233</v>
      </c>
      <c r="I2991" s="485" t="s">
        <v>4613</v>
      </c>
      <c r="J2991" s="405" t="s">
        <v>4614</v>
      </c>
      <c r="K2991" s="613">
        <v>46262.0</v>
      </c>
      <c r="L2991" s="28" t="s">
        <v>73</v>
      </c>
      <c r="M2991" s="226"/>
      <c r="N2991" s="33" t="s">
        <v>289</v>
      </c>
      <c r="O2991" s="36" t="s">
        <v>4586</v>
      </c>
      <c r="P2991" s="226"/>
      <c r="Q2991" s="468"/>
      <c r="R2991" s="468"/>
      <c r="S2991" s="468"/>
      <c r="T2991" s="468"/>
      <c r="U2991" s="468"/>
      <c r="V2991" s="468"/>
      <c r="W2991" s="468"/>
      <c r="X2991" s="468"/>
      <c r="Y2991" s="468"/>
      <c r="Z2991" s="468"/>
      <c r="AA2991" s="468"/>
      <c r="AB2991" s="468"/>
      <c r="AC2991" s="468"/>
      <c r="AD2991" s="468"/>
      <c r="AE2991" s="468"/>
      <c r="AF2991" s="468"/>
      <c r="AG2991" s="468"/>
      <c r="AH2991" s="468"/>
      <c r="AI2991" s="468"/>
    </row>
    <row r="2992">
      <c r="A2992" s="23">
        <v>2851.0</v>
      </c>
      <c r="B2992" s="440">
        <v>46231.0</v>
      </c>
      <c r="C2992" s="26">
        <v>269.0</v>
      </c>
      <c r="D2992" s="507" t="s">
        <v>45</v>
      </c>
      <c r="E2992" s="28" t="s">
        <v>40</v>
      </c>
      <c r="F2992" s="28" t="s">
        <v>3089</v>
      </c>
      <c r="G2992" s="28" t="s">
        <v>3089</v>
      </c>
      <c r="H2992" s="28" t="s">
        <v>233</v>
      </c>
      <c r="I2992" s="485" t="s">
        <v>4615</v>
      </c>
      <c r="J2992" s="405" t="s">
        <v>4614</v>
      </c>
      <c r="K2992" s="613">
        <v>46262.0</v>
      </c>
      <c r="L2992" s="28" t="s">
        <v>73</v>
      </c>
      <c r="M2992" s="226"/>
      <c r="N2992" s="33" t="s">
        <v>289</v>
      </c>
      <c r="O2992" s="36" t="s">
        <v>4586</v>
      </c>
      <c r="P2992" s="226"/>
      <c r="Q2992" s="468"/>
      <c r="R2992" s="468"/>
      <c r="S2992" s="468"/>
      <c r="T2992" s="468"/>
      <c r="U2992" s="468"/>
      <c r="V2992" s="468"/>
      <c r="W2992" s="468"/>
      <c r="X2992" s="468"/>
      <c r="Y2992" s="468"/>
      <c r="Z2992" s="468"/>
      <c r="AA2992" s="468"/>
      <c r="AB2992" s="468"/>
      <c r="AC2992" s="468"/>
      <c r="AD2992" s="468"/>
      <c r="AE2992" s="468"/>
      <c r="AF2992" s="468"/>
      <c r="AG2992" s="468"/>
      <c r="AH2992" s="468"/>
      <c r="AI2992" s="468"/>
    </row>
    <row r="2993">
      <c r="A2993" s="23">
        <v>2852.0</v>
      </c>
      <c r="B2993" s="440">
        <v>46231.0</v>
      </c>
      <c r="C2993" s="26">
        <v>269.0</v>
      </c>
      <c r="D2993" s="507" t="s">
        <v>45</v>
      </c>
      <c r="E2993" s="28" t="s">
        <v>40</v>
      </c>
      <c r="F2993" s="28" t="s">
        <v>3089</v>
      </c>
      <c r="G2993" s="28" t="s">
        <v>3089</v>
      </c>
      <c r="H2993" s="28" t="s">
        <v>75</v>
      </c>
      <c r="I2993" s="485" t="s">
        <v>4616</v>
      </c>
      <c r="J2993" s="401" t="s">
        <v>4617</v>
      </c>
      <c r="K2993" s="613">
        <v>46262.0</v>
      </c>
      <c r="L2993" s="28" t="s">
        <v>73</v>
      </c>
      <c r="M2993" s="226"/>
      <c r="N2993" s="33" t="s">
        <v>289</v>
      </c>
      <c r="O2993" s="36" t="s">
        <v>4586</v>
      </c>
      <c r="P2993" s="226"/>
      <c r="Q2993" s="468"/>
      <c r="R2993" s="468"/>
      <c r="S2993" s="468"/>
      <c r="T2993" s="468"/>
      <c r="U2993" s="468"/>
      <c r="V2993" s="468"/>
      <c r="W2993" s="468"/>
      <c r="X2993" s="468"/>
      <c r="Y2993" s="468"/>
      <c r="Z2993" s="468"/>
      <c r="AA2993" s="468"/>
      <c r="AB2993" s="468"/>
      <c r="AC2993" s="468"/>
      <c r="AD2993" s="468"/>
      <c r="AE2993" s="468"/>
      <c r="AF2993" s="468"/>
      <c r="AG2993" s="468"/>
      <c r="AH2993" s="468"/>
      <c r="AI2993" s="468"/>
    </row>
    <row r="2994">
      <c r="A2994" s="23">
        <v>2960.0</v>
      </c>
      <c r="B2994" s="440">
        <v>46227.0</v>
      </c>
      <c r="C2994" s="26" t="s">
        <v>4618</v>
      </c>
      <c r="D2994" s="507" t="s">
        <v>111</v>
      </c>
      <c r="E2994" s="28" t="s">
        <v>40</v>
      </c>
      <c r="F2994" s="600" t="s">
        <v>41</v>
      </c>
      <c r="G2994" s="28" t="s">
        <v>41</v>
      </c>
      <c r="H2994" s="28" t="s">
        <v>81</v>
      </c>
      <c r="I2994" s="485" t="s">
        <v>2889</v>
      </c>
      <c r="J2994" s="550" t="s">
        <v>4619</v>
      </c>
      <c r="K2994" s="29" t="s">
        <v>4620</v>
      </c>
      <c r="L2994" s="28" t="s">
        <v>76</v>
      </c>
      <c r="M2994" s="226"/>
      <c r="N2994" s="33" t="s">
        <v>54</v>
      </c>
      <c r="O2994" s="506" t="s">
        <v>4356</v>
      </c>
      <c r="P2994" s="226"/>
      <c r="Q2994" s="468"/>
      <c r="R2994" s="468"/>
      <c r="S2994" s="468"/>
      <c r="T2994" s="468"/>
      <c r="U2994" s="468"/>
      <c r="V2994" s="468"/>
      <c r="W2994" s="468"/>
      <c r="X2994" s="468"/>
      <c r="Y2994" s="468"/>
      <c r="Z2994" s="468"/>
      <c r="AA2994" s="468"/>
      <c r="AB2994" s="468"/>
      <c r="AC2994" s="468"/>
      <c r="AD2994" s="468"/>
      <c r="AE2994" s="468"/>
      <c r="AF2994" s="468"/>
      <c r="AG2994" s="468"/>
      <c r="AH2994" s="468"/>
      <c r="AI2994" s="468"/>
    </row>
    <row r="2995">
      <c r="A2995" s="23">
        <v>2961.0</v>
      </c>
      <c r="B2995" s="440">
        <v>46227.0</v>
      </c>
      <c r="C2995" s="26" t="s">
        <v>4618</v>
      </c>
      <c r="D2995" s="507" t="s">
        <v>111</v>
      </c>
      <c r="E2995" s="28" t="s">
        <v>40</v>
      </c>
      <c r="F2995" s="600" t="s">
        <v>41</v>
      </c>
      <c r="G2995" s="28" t="s">
        <v>41</v>
      </c>
      <c r="H2995" s="28" t="s">
        <v>87</v>
      </c>
      <c r="I2995" s="485" t="s">
        <v>4621</v>
      </c>
      <c r="J2995" s="550" t="s">
        <v>4622</v>
      </c>
      <c r="K2995" s="29" t="s">
        <v>4620</v>
      </c>
      <c r="L2995" s="28" t="s">
        <v>76</v>
      </c>
      <c r="M2995" s="226"/>
      <c r="N2995" s="33" t="s">
        <v>54</v>
      </c>
      <c r="O2995" s="506" t="s">
        <v>4356</v>
      </c>
      <c r="P2995" s="226"/>
      <c r="Q2995" s="468"/>
      <c r="R2995" s="468"/>
      <c r="S2995" s="468"/>
      <c r="T2995" s="468"/>
      <c r="U2995" s="468"/>
      <c r="V2995" s="468"/>
      <c r="W2995" s="468"/>
      <c r="X2995" s="468"/>
      <c r="Y2995" s="468"/>
      <c r="Z2995" s="468"/>
      <c r="AA2995" s="468"/>
      <c r="AB2995" s="468"/>
      <c r="AC2995" s="468"/>
      <c r="AD2995" s="468"/>
      <c r="AE2995" s="468"/>
      <c r="AF2995" s="468"/>
      <c r="AG2995" s="468"/>
      <c r="AH2995" s="468"/>
      <c r="AI2995" s="468"/>
    </row>
    <row r="2996">
      <c r="A2996" s="23">
        <v>2962.0</v>
      </c>
      <c r="B2996" s="440">
        <v>46227.0</v>
      </c>
      <c r="C2996" s="26" t="s">
        <v>4618</v>
      </c>
      <c r="D2996" s="507" t="s">
        <v>111</v>
      </c>
      <c r="E2996" s="28" t="s">
        <v>40</v>
      </c>
      <c r="F2996" s="600" t="s">
        <v>41</v>
      </c>
      <c r="G2996" s="28" t="s">
        <v>41</v>
      </c>
      <c r="H2996" s="28" t="s">
        <v>81</v>
      </c>
      <c r="I2996" s="485" t="s">
        <v>1543</v>
      </c>
      <c r="J2996" s="401" t="s">
        <v>4623</v>
      </c>
      <c r="K2996" s="29" t="s">
        <v>4620</v>
      </c>
      <c r="L2996" s="28" t="s">
        <v>76</v>
      </c>
      <c r="M2996" s="226"/>
      <c r="N2996" s="33" t="s">
        <v>54</v>
      </c>
      <c r="O2996" s="506" t="s">
        <v>4356</v>
      </c>
      <c r="P2996" s="226"/>
      <c r="Q2996" s="468"/>
      <c r="R2996" s="468"/>
      <c r="S2996" s="468"/>
      <c r="T2996" s="468"/>
      <c r="U2996" s="468"/>
      <c r="V2996" s="468"/>
      <c r="W2996" s="468"/>
      <c r="X2996" s="468"/>
      <c r="Y2996" s="468"/>
      <c r="Z2996" s="468"/>
      <c r="AA2996" s="468"/>
      <c r="AB2996" s="468"/>
      <c r="AC2996" s="468"/>
      <c r="AD2996" s="468"/>
      <c r="AE2996" s="468"/>
      <c r="AF2996" s="468"/>
      <c r="AG2996" s="468"/>
      <c r="AH2996" s="468"/>
      <c r="AI2996" s="468"/>
    </row>
    <row r="2997">
      <c r="A2997" s="23">
        <v>2963.0</v>
      </c>
      <c r="B2997" s="440">
        <v>46227.0</v>
      </c>
      <c r="C2997" s="26" t="s">
        <v>4618</v>
      </c>
      <c r="D2997" s="507" t="s">
        <v>111</v>
      </c>
      <c r="E2997" s="28" t="s">
        <v>40</v>
      </c>
      <c r="F2997" s="600" t="s">
        <v>41</v>
      </c>
      <c r="G2997" s="28" t="s">
        <v>41</v>
      </c>
      <c r="H2997" s="28" t="s">
        <v>81</v>
      </c>
      <c r="I2997" s="485" t="s">
        <v>4624</v>
      </c>
      <c r="J2997" s="401" t="s">
        <v>4623</v>
      </c>
      <c r="K2997" s="29" t="s">
        <v>4620</v>
      </c>
      <c r="L2997" s="28" t="s">
        <v>76</v>
      </c>
      <c r="M2997" s="226"/>
      <c r="N2997" s="33" t="s">
        <v>54</v>
      </c>
      <c r="O2997" s="506" t="s">
        <v>4356</v>
      </c>
      <c r="P2997" s="226"/>
      <c r="Q2997" s="468"/>
      <c r="R2997" s="468"/>
      <c r="S2997" s="468"/>
      <c r="T2997" s="468"/>
      <c r="U2997" s="468"/>
      <c r="V2997" s="468"/>
      <c r="W2997" s="468"/>
      <c r="X2997" s="468"/>
      <c r="Y2997" s="468"/>
      <c r="Z2997" s="468"/>
      <c r="AA2997" s="468"/>
      <c r="AB2997" s="468"/>
      <c r="AC2997" s="468"/>
      <c r="AD2997" s="468"/>
      <c r="AE2997" s="468"/>
      <c r="AF2997" s="468"/>
      <c r="AG2997" s="468"/>
      <c r="AH2997" s="468"/>
      <c r="AI2997" s="468"/>
    </row>
    <row r="2998">
      <c r="A2998" s="23">
        <v>2964.0</v>
      </c>
      <c r="B2998" s="440">
        <v>46227.0</v>
      </c>
      <c r="C2998" s="26" t="s">
        <v>4618</v>
      </c>
      <c r="D2998" s="507" t="s">
        <v>111</v>
      </c>
      <c r="E2998" s="28" t="s">
        <v>40</v>
      </c>
      <c r="F2998" s="600" t="s">
        <v>41</v>
      </c>
      <c r="G2998" s="28" t="s">
        <v>41</v>
      </c>
      <c r="H2998" s="28" t="s">
        <v>81</v>
      </c>
      <c r="I2998" s="485" t="s">
        <v>4625</v>
      </c>
      <c r="J2998" s="401" t="s">
        <v>4623</v>
      </c>
      <c r="K2998" s="29" t="s">
        <v>4620</v>
      </c>
      <c r="L2998" s="28" t="s">
        <v>76</v>
      </c>
      <c r="M2998" s="226"/>
      <c r="N2998" s="33" t="s">
        <v>54</v>
      </c>
      <c r="O2998" s="506" t="s">
        <v>4356</v>
      </c>
      <c r="P2998" s="226"/>
      <c r="Q2998" s="468"/>
      <c r="R2998" s="468"/>
      <c r="S2998" s="468"/>
      <c r="T2998" s="468"/>
      <c r="U2998" s="468"/>
      <c r="V2998" s="468"/>
      <c r="W2998" s="468"/>
      <c r="X2998" s="468"/>
      <c r="Y2998" s="468"/>
      <c r="Z2998" s="468"/>
      <c r="AA2998" s="468"/>
      <c r="AB2998" s="468"/>
      <c r="AC2998" s="468"/>
      <c r="AD2998" s="468"/>
      <c r="AE2998" s="468"/>
      <c r="AF2998" s="468"/>
      <c r="AG2998" s="468"/>
      <c r="AH2998" s="468"/>
      <c r="AI2998" s="468"/>
    </row>
    <row r="2999">
      <c r="A2999" s="23">
        <v>2965.0</v>
      </c>
      <c r="B2999" s="440">
        <v>46227.0</v>
      </c>
      <c r="C2999" s="26" t="s">
        <v>4618</v>
      </c>
      <c r="D2999" s="507" t="s">
        <v>111</v>
      </c>
      <c r="E2999" s="28" t="s">
        <v>40</v>
      </c>
      <c r="F2999" s="600" t="s">
        <v>41</v>
      </c>
      <c r="G2999" s="28" t="s">
        <v>41</v>
      </c>
      <c r="H2999" s="28" t="s">
        <v>87</v>
      </c>
      <c r="I2999" s="494" t="s">
        <v>1547</v>
      </c>
      <c r="J2999" s="550" t="s">
        <v>4626</v>
      </c>
      <c r="K2999" s="29" t="s">
        <v>4620</v>
      </c>
      <c r="L2999" s="28" t="s">
        <v>76</v>
      </c>
      <c r="M2999" s="226"/>
      <c r="N2999" s="33" t="s">
        <v>54</v>
      </c>
      <c r="O2999" s="506" t="s">
        <v>4356</v>
      </c>
      <c r="P2999" s="226"/>
      <c r="Q2999" s="468"/>
      <c r="R2999" s="468"/>
      <c r="S2999" s="468"/>
      <c r="T2999" s="468"/>
      <c r="U2999" s="468"/>
      <c r="V2999" s="468"/>
      <c r="W2999" s="468"/>
      <c r="X2999" s="468"/>
      <c r="Y2999" s="468"/>
      <c r="Z2999" s="468"/>
      <c r="AA2999" s="468"/>
      <c r="AB2999" s="468"/>
      <c r="AC2999" s="468"/>
      <c r="AD2999" s="468"/>
      <c r="AE2999" s="468"/>
      <c r="AF2999" s="468"/>
      <c r="AG2999" s="468"/>
      <c r="AH2999" s="468"/>
      <c r="AI2999" s="468"/>
    </row>
    <row r="3000">
      <c r="A3000" s="23">
        <v>2966.0</v>
      </c>
      <c r="B3000" s="440">
        <v>46227.0</v>
      </c>
      <c r="C3000" s="26" t="s">
        <v>4618</v>
      </c>
      <c r="D3000" s="507" t="s">
        <v>111</v>
      </c>
      <c r="E3000" s="28" t="s">
        <v>40</v>
      </c>
      <c r="F3000" s="600" t="s">
        <v>41</v>
      </c>
      <c r="G3000" s="28" t="s">
        <v>41</v>
      </c>
      <c r="H3000" s="28" t="s">
        <v>87</v>
      </c>
      <c r="I3000" s="494" t="s">
        <v>1560</v>
      </c>
      <c r="J3000" s="401" t="s">
        <v>4627</v>
      </c>
      <c r="K3000" s="29" t="s">
        <v>4620</v>
      </c>
      <c r="L3000" s="28" t="s">
        <v>76</v>
      </c>
      <c r="M3000" s="226"/>
      <c r="N3000" s="33" t="s">
        <v>54</v>
      </c>
      <c r="O3000" s="506" t="s">
        <v>4356</v>
      </c>
      <c r="P3000" s="226"/>
      <c r="Q3000" s="468"/>
      <c r="R3000" s="468"/>
      <c r="S3000" s="468"/>
      <c r="T3000" s="468"/>
      <c r="U3000" s="468"/>
      <c r="V3000" s="468"/>
      <c r="W3000" s="468"/>
      <c r="X3000" s="468"/>
      <c r="Y3000" s="468"/>
      <c r="Z3000" s="468"/>
      <c r="AA3000" s="468"/>
      <c r="AB3000" s="468"/>
      <c r="AC3000" s="468"/>
      <c r="AD3000" s="468"/>
      <c r="AE3000" s="468"/>
      <c r="AF3000" s="468"/>
      <c r="AG3000" s="468"/>
      <c r="AH3000" s="468"/>
      <c r="AI3000" s="468"/>
    </row>
    <row r="3001">
      <c r="A3001" s="23">
        <v>2967.0</v>
      </c>
      <c r="B3001" s="440">
        <v>46227.0</v>
      </c>
      <c r="C3001" s="26" t="s">
        <v>4618</v>
      </c>
      <c r="D3001" s="507" t="s">
        <v>111</v>
      </c>
      <c r="E3001" s="28" t="s">
        <v>40</v>
      </c>
      <c r="F3001" s="600" t="s">
        <v>41</v>
      </c>
      <c r="G3001" s="28" t="s">
        <v>41</v>
      </c>
      <c r="H3001" s="28" t="s">
        <v>87</v>
      </c>
      <c r="I3001" s="494" t="s">
        <v>1549</v>
      </c>
      <c r="J3001" s="510" t="s">
        <v>4628</v>
      </c>
      <c r="K3001" s="29" t="s">
        <v>4620</v>
      </c>
      <c r="L3001" s="28" t="s">
        <v>76</v>
      </c>
      <c r="M3001" s="226"/>
      <c r="N3001" s="33" t="s">
        <v>54</v>
      </c>
      <c r="O3001" s="506" t="s">
        <v>4356</v>
      </c>
      <c r="P3001" s="226"/>
      <c r="Q3001" s="468"/>
      <c r="R3001" s="468"/>
      <c r="S3001" s="468"/>
      <c r="T3001" s="468"/>
      <c r="U3001" s="468"/>
      <c r="V3001" s="468"/>
      <c r="W3001" s="468"/>
      <c r="X3001" s="468"/>
      <c r="Y3001" s="468"/>
      <c r="Z3001" s="468"/>
      <c r="AA3001" s="468"/>
      <c r="AB3001" s="468"/>
      <c r="AC3001" s="468"/>
      <c r="AD3001" s="468"/>
      <c r="AE3001" s="468"/>
      <c r="AF3001" s="468"/>
      <c r="AG3001" s="468"/>
      <c r="AH3001" s="468"/>
      <c r="AI3001" s="468"/>
    </row>
    <row r="3002">
      <c r="A3002" s="23">
        <v>2968.0</v>
      </c>
      <c r="B3002" s="440">
        <v>46227.0</v>
      </c>
      <c r="C3002" s="26" t="s">
        <v>4618</v>
      </c>
      <c r="D3002" s="507" t="s">
        <v>111</v>
      </c>
      <c r="E3002" s="28" t="s">
        <v>40</v>
      </c>
      <c r="F3002" s="600" t="s">
        <v>41</v>
      </c>
      <c r="G3002" s="28" t="s">
        <v>41</v>
      </c>
      <c r="H3002" s="28" t="s">
        <v>81</v>
      </c>
      <c r="I3002" s="494" t="s">
        <v>1550</v>
      </c>
      <c r="J3002" s="401" t="s">
        <v>4629</v>
      </c>
      <c r="K3002" s="29" t="s">
        <v>4620</v>
      </c>
      <c r="L3002" s="28" t="s">
        <v>76</v>
      </c>
      <c r="M3002" s="226"/>
      <c r="N3002" s="33" t="s">
        <v>54</v>
      </c>
      <c r="O3002" s="506" t="s">
        <v>4356</v>
      </c>
      <c r="P3002" s="226"/>
      <c r="Q3002" s="468"/>
      <c r="R3002" s="468"/>
      <c r="S3002" s="468"/>
      <c r="T3002" s="468"/>
      <c r="U3002" s="468"/>
      <c r="V3002" s="468"/>
      <c r="W3002" s="468"/>
      <c r="X3002" s="468"/>
      <c r="Y3002" s="468"/>
      <c r="Z3002" s="468"/>
      <c r="AA3002" s="468"/>
      <c r="AB3002" s="468"/>
      <c r="AC3002" s="468"/>
      <c r="AD3002" s="468"/>
      <c r="AE3002" s="468"/>
      <c r="AF3002" s="468"/>
      <c r="AG3002" s="468"/>
      <c r="AH3002" s="468"/>
      <c r="AI3002" s="468"/>
    </row>
    <row r="3003">
      <c r="A3003" s="23">
        <v>2969.0</v>
      </c>
      <c r="B3003" s="440">
        <v>46227.0</v>
      </c>
      <c r="C3003" s="26" t="s">
        <v>4618</v>
      </c>
      <c r="D3003" s="507" t="s">
        <v>111</v>
      </c>
      <c r="E3003" s="28" t="s">
        <v>40</v>
      </c>
      <c r="F3003" s="600" t="s">
        <v>41</v>
      </c>
      <c r="G3003" s="28" t="s">
        <v>41</v>
      </c>
      <c r="H3003" s="28" t="s">
        <v>81</v>
      </c>
      <c r="I3003" s="485" t="s">
        <v>1553</v>
      </c>
      <c r="J3003" s="401" t="s">
        <v>4630</v>
      </c>
      <c r="K3003" s="29" t="s">
        <v>4620</v>
      </c>
      <c r="L3003" s="28" t="s">
        <v>76</v>
      </c>
      <c r="M3003" s="226"/>
      <c r="N3003" s="33" t="s">
        <v>54</v>
      </c>
      <c r="O3003" s="506" t="s">
        <v>4356</v>
      </c>
      <c r="P3003" s="226"/>
      <c r="Q3003" s="468"/>
      <c r="R3003" s="468"/>
      <c r="S3003" s="468"/>
      <c r="T3003" s="468"/>
      <c r="U3003" s="468"/>
      <c r="V3003" s="468"/>
      <c r="W3003" s="468"/>
      <c r="X3003" s="468"/>
      <c r="Y3003" s="468"/>
      <c r="Z3003" s="468"/>
      <c r="AA3003" s="468"/>
      <c r="AB3003" s="468"/>
      <c r="AC3003" s="468"/>
      <c r="AD3003" s="468"/>
      <c r="AE3003" s="468"/>
      <c r="AF3003" s="468"/>
      <c r="AG3003" s="468"/>
      <c r="AH3003" s="468"/>
      <c r="AI3003" s="468"/>
    </row>
    <row r="3004">
      <c r="A3004" s="23">
        <v>2970.0</v>
      </c>
      <c r="B3004" s="440">
        <v>46227.0</v>
      </c>
      <c r="C3004" s="26" t="s">
        <v>4618</v>
      </c>
      <c r="D3004" s="507" t="s">
        <v>111</v>
      </c>
      <c r="E3004" s="28" t="s">
        <v>40</v>
      </c>
      <c r="F3004" s="600" t="s">
        <v>41</v>
      </c>
      <c r="G3004" s="28" t="s">
        <v>41</v>
      </c>
      <c r="H3004" s="28" t="s">
        <v>81</v>
      </c>
      <c r="I3004" s="485" t="s">
        <v>1551</v>
      </c>
      <c r="J3004" s="401" t="s">
        <v>4631</v>
      </c>
      <c r="K3004" s="29" t="s">
        <v>4620</v>
      </c>
      <c r="L3004" s="28" t="s">
        <v>76</v>
      </c>
      <c r="M3004" s="226"/>
      <c r="N3004" s="33" t="s">
        <v>54</v>
      </c>
      <c r="O3004" s="506" t="s">
        <v>4356</v>
      </c>
      <c r="P3004" s="226"/>
      <c r="Q3004" s="468"/>
      <c r="R3004" s="468"/>
      <c r="S3004" s="468"/>
      <c r="T3004" s="468"/>
      <c r="U3004" s="468"/>
      <c r="V3004" s="468"/>
      <c r="W3004" s="468"/>
      <c r="X3004" s="468"/>
      <c r="Y3004" s="468"/>
      <c r="Z3004" s="468"/>
      <c r="AA3004" s="468"/>
      <c r="AB3004" s="468"/>
      <c r="AC3004" s="468"/>
      <c r="AD3004" s="468"/>
      <c r="AE3004" s="468"/>
      <c r="AF3004" s="468"/>
      <c r="AG3004" s="468"/>
      <c r="AH3004" s="468"/>
      <c r="AI3004" s="468"/>
    </row>
    <row r="3005">
      <c r="A3005" s="23">
        <v>2971.0</v>
      </c>
      <c r="B3005" s="440">
        <v>46227.0</v>
      </c>
      <c r="C3005" s="26" t="s">
        <v>4618</v>
      </c>
      <c r="D3005" s="507" t="s">
        <v>111</v>
      </c>
      <c r="E3005" s="28" t="s">
        <v>40</v>
      </c>
      <c r="F3005" s="600" t="s">
        <v>41</v>
      </c>
      <c r="G3005" s="28" t="s">
        <v>41</v>
      </c>
      <c r="H3005" s="28" t="s">
        <v>81</v>
      </c>
      <c r="I3005" s="485" t="s">
        <v>2908</v>
      </c>
      <c r="J3005" s="401" t="s">
        <v>4632</v>
      </c>
      <c r="K3005" s="29" t="s">
        <v>4620</v>
      </c>
      <c r="L3005" s="28" t="s">
        <v>76</v>
      </c>
      <c r="M3005" s="226"/>
      <c r="N3005" s="33" t="s">
        <v>54</v>
      </c>
      <c r="O3005" s="506" t="s">
        <v>4356</v>
      </c>
      <c r="P3005" s="226"/>
      <c r="Q3005" s="468"/>
      <c r="R3005" s="468"/>
      <c r="S3005" s="468"/>
      <c r="T3005" s="468"/>
      <c r="U3005" s="468"/>
      <c r="V3005" s="468"/>
      <c r="W3005" s="468"/>
      <c r="X3005" s="468"/>
      <c r="Y3005" s="468"/>
      <c r="Z3005" s="468"/>
      <c r="AA3005" s="468"/>
      <c r="AB3005" s="468"/>
      <c r="AC3005" s="468"/>
      <c r="AD3005" s="468"/>
      <c r="AE3005" s="468"/>
      <c r="AF3005" s="468"/>
      <c r="AG3005" s="468"/>
      <c r="AH3005" s="468"/>
      <c r="AI3005" s="468"/>
    </row>
    <row r="3006">
      <c r="A3006" s="23">
        <v>2972.0</v>
      </c>
      <c r="B3006" s="440">
        <v>46227.0</v>
      </c>
      <c r="C3006" s="26" t="s">
        <v>4618</v>
      </c>
      <c r="D3006" s="507" t="s">
        <v>111</v>
      </c>
      <c r="E3006" s="28" t="s">
        <v>40</v>
      </c>
      <c r="F3006" s="600" t="s">
        <v>41</v>
      </c>
      <c r="G3006" s="28" t="s">
        <v>41</v>
      </c>
      <c r="H3006" s="28" t="s">
        <v>139</v>
      </c>
      <c r="I3006" s="485" t="s">
        <v>1570</v>
      </c>
      <c r="J3006" s="405" t="s">
        <v>4633</v>
      </c>
      <c r="K3006" s="29" t="s">
        <v>4620</v>
      </c>
      <c r="L3006" s="28" t="s">
        <v>76</v>
      </c>
      <c r="M3006" s="226"/>
      <c r="N3006" s="33" t="s">
        <v>54</v>
      </c>
      <c r="O3006" s="506" t="s">
        <v>4356</v>
      </c>
      <c r="P3006" s="226"/>
      <c r="Q3006" s="468"/>
      <c r="R3006" s="468"/>
      <c r="S3006" s="468"/>
      <c r="T3006" s="468"/>
      <c r="U3006" s="468"/>
      <c r="V3006" s="468"/>
      <c r="W3006" s="468"/>
      <c r="X3006" s="468"/>
      <c r="Y3006" s="468"/>
      <c r="Z3006" s="468"/>
      <c r="AA3006" s="468"/>
      <c r="AB3006" s="468"/>
      <c r="AC3006" s="468"/>
      <c r="AD3006" s="468"/>
      <c r="AE3006" s="468"/>
      <c r="AF3006" s="468"/>
      <c r="AG3006" s="468"/>
      <c r="AH3006" s="468"/>
      <c r="AI3006" s="468"/>
    </row>
    <row r="3007">
      <c r="A3007" s="23">
        <v>2973.0</v>
      </c>
      <c r="B3007" s="440">
        <v>46227.0</v>
      </c>
      <c r="C3007" s="26" t="s">
        <v>4618</v>
      </c>
      <c r="D3007" s="507" t="s">
        <v>111</v>
      </c>
      <c r="E3007" s="28" t="s">
        <v>40</v>
      </c>
      <c r="F3007" s="600" t="s">
        <v>41</v>
      </c>
      <c r="G3007" s="28" t="s">
        <v>41</v>
      </c>
      <c r="H3007" s="28" t="s">
        <v>139</v>
      </c>
      <c r="I3007" s="485" t="s">
        <v>4634</v>
      </c>
      <c r="J3007" s="401" t="s">
        <v>4336</v>
      </c>
      <c r="K3007" s="29" t="s">
        <v>4620</v>
      </c>
      <c r="L3007" s="28" t="s">
        <v>50</v>
      </c>
      <c r="M3007" s="226"/>
      <c r="N3007" s="33" t="s">
        <v>54</v>
      </c>
      <c r="O3007" s="506" t="s">
        <v>4356</v>
      </c>
      <c r="P3007" s="226"/>
      <c r="Q3007" s="468"/>
      <c r="R3007" s="468"/>
      <c r="S3007" s="468"/>
      <c r="T3007" s="468"/>
      <c r="U3007" s="468"/>
      <c r="V3007" s="468"/>
      <c r="W3007" s="468"/>
      <c r="X3007" s="468"/>
      <c r="Y3007" s="468"/>
      <c r="Z3007" s="468"/>
      <c r="AA3007" s="468"/>
      <c r="AB3007" s="468"/>
      <c r="AC3007" s="468"/>
      <c r="AD3007" s="468"/>
      <c r="AE3007" s="468"/>
      <c r="AF3007" s="468"/>
      <c r="AG3007" s="468"/>
      <c r="AH3007" s="468"/>
      <c r="AI3007" s="468"/>
    </row>
    <row r="3008">
      <c r="A3008" s="23">
        <v>2974.0</v>
      </c>
      <c r="B3008" s="440">
        <v>46227.0</v>
      </c>
      <c r="C3008" s="26" t="s">
        <v>4618</v>
      </c>
      <c r="D3008" s="507" t="s">
        <v>111</v>
      </c>
      <c r="E3008" s="28" t="s">
        <v>40</v>
      </c>
      <c r="F3008" s="600" t="s">
        <v>41</v>
      </c>
      <c r="G3008" s="28" t="s">
        <v>41</v>
      </c>
      <c r="H3008" s="28" t="s">
        <v>139</v>
      </c>
      <c r="I3008" s="485" t="s">
        <v>4635</v>
      </c>
      <c r="J3008" s="401" t="s">
        <v>4636</v>
      </c>
      <c r="K3008" s="29" t="s">
        <v>4620</v>
      </c>
      <c r="L3008" s="28" t="s">
        <v>76</v>
      </c>
      <c r="M3008" s="226"/>
      <c r="N3008" s="33" t="s">
        <v>54</v>
      </c>
      <c r="O3008" s="506" t="s">
        <v>4356</v>
      </c>
      <c r="P3008" s="226"/>
      <c r="Q3008" s="468"/>
      <c r="R3008" s="468"/>
      <c r="S3008" s="468"/>
      <c r="T3008" s="468"/>
      <c r="U3008" s="468"/>
      <c r="V3008" s="468"/>
      <c r="W3008" s="468"/>
      <c r="X3008" s="468"/>
      <c r="Y3008" s="468"/>
      <c r="Z3008" s="468"/>
      <c r="AA3008" s="468"/>
      <c r="AB3008" s="468"/>
      <c r="AC3008" s="468"/>
      <c r="AD3008" s="468"/>
      <c r="AE3008" s="468"/>
      <c r="AF3008" s="468"/>
      <c r="AG3008" s="468"/>
      <c r="AH3008" s="468"/>
      <c r="AI3008" s="468"/>
    </row>
    <row r="3009">
      <c r="A3009" s="23">
        <v>2975.0</v>
      </c>
      <c r="B3009" s="440">
        <v>46227.0</v>
      </c>
      <c r="C3009" s="26" t="s">
        <v>4618</v>
      </c>
      <c r="D3009" s="507" t="s">
        <v>111</v>
      </c>
      <c r="E3009" s="28" t="s">
        <v>40</v>
      </c>
      <c r="F3009" s="600" t="s">
        <v>41</v>
      </c>
      <c r="G3009" s="28" t="s">
        <v>41</v>
      </c>
      <c r="H3009" s="28" t="s">
        <v>87</v>
      </c>
      <c r="I3009" s="494" t="s">
        <v>4637</v>
      </c>
      <c r="J3009" s="401" t="s">
        <v>1763</v>
      </c>
      <c r="K3009" s="29" t="s">
        <v>4620</v>
      </c>
      <c r="L3009" s="28" t="s">
        <v>76</v>
      </c>
      <c r="M3009" s="226"/>
      <c r="N3009" s="33" t="s">
        <v>54</v>
      </c>
      <c r="O3009" s="506" t="s">
        <v>4356</v>
      </c>
      <c r="P3009" s="226"/>
      <c r="Q3009" s="468"/>
      <c r="R3009" s="468"/>
      <c r="S3009" s="468"/>
      <c r="T3009" s="468"/>
      <c r="U3009" s="468"/>
      <c r="V3009" s="468"/>
      <c r="W3009" s="468"/>
      <c r="X3009" s="468"/>
      <c r="Y3009" s="468"/>
      <c r="Z3009" s="468"/>
      <c r="AA3009" s="468"/>
      <c r="AB3009" s="468"/>
      <c r="AC3009" s="468"/>
      <c r="AD3009" s="468"/>
      <c r="AE3009" s="468"/>
      <c r="AF3009" s="468"/>
      <c r="AG3009" s="468"/>
      <c r="AH3009" s="468"/>
      <c r="AI3009" s="468"/>
    </row>
    <row r="3010">
      <c r="A3010" s="23">
        <v>2976.0</v>
      </c>
      <c r="B3010" s="440">
        <v>46227.0</v>
      </c>
      <c r="C3010" s="26" t="s">
        <v>4618</v>
      </c>
      <c r="D3010" s="507" t="s">
        <v>111</v>
      </c>
      <c r="E3010" s="28" t="s">
        <v>40</v>
      </c>
      <c r="F3010" s="600" t="s">
        <v>41</v>
      </c>
      <c r="G3010" s="28" t="s">
        <v>41</v>
      </c>
      <c r="H3010" s="28" t="s">
        <v>139</v>
      </c>
      <c r="I3010" s="494" t="s">
        <v>4638</v>
      </c>
      <c r="J3010" s="405" t="s">
        <v>4639</v>
      </c>
      <c r="K3010" s="29" t="s">
        <v>4620</v>
      </c>
      <c r="L3010" s="28" t="s">
        <v>50</v>
      </c>
      <c r="M3010" s="226"/>
      <c r="N3010" s="33" t="s">
        <v>54</v>
      </c>
      <c r="O3010" s="506" t="s">
        <v>4356</v>
      </c>
      <c r="P3010" s="226"/>
      <c r="Q3010" s="468"/>
      <c r="R3010" s="468"/>
      <c r="S3010" s="468"/>
      <c r="T3010" s="468"/>
      <c r="U3010" s="468"/>
      <c r="V3010" s="468"/>
      <c r="W3010" s="468"/>
      <c r="X3010" s="468"/>
      <c r="Y3010" s="468"/>
      <c r="Z3010" s="468"/>
      <c r="AA3010" s="468"/>
      <c r="AB3010" s="468"/>
      <c r="AC3010" s="468"/>
      <c r="AD3010" s="468"/>
      <c r="AE3010" s="468"/>
      <c r="AF3010" s="468"/>
      <c r="AG3010" s="468"/>
      <c r="AH3010" s="468"/>
      <c r="AI3010" s="468"/>
    </row>
    <row r="3011">
      <c r="A3011" s="23">
        <v>2768.0</v>
      </c>
      <c r="B3011" s="440">
        <v>46232.0</v>
      </c>
      <c r="C3011" s="26">
        <v>270.0</v>
      </c>
      <c r="D3011" s="507" t="s">
        <v>45</v>
      </c>
      <c r="E3011" s="28" t="s">
        <v>40</v>
      </c>
      <c r="F3011" s="28" t="s">
        <v>1729</v>
      </c>
      <c r="G3011" s="28" t="s">
        <v>4428</v>
      </c>
      <c r="H3011" s="28" t="s">
        <v>43</v>
      </c>
      <c r="I3011" s="505" t="s">
        <v>4640</v>
      </c>
      <c r="J3011" s="36" t="s">
        <v>4641</v>
      </c>
      <c r="K3011" s="564" t="s">
        <v>4467</v>
      </c>
      <c r="L3011" s="28" t="s">
        <v>50</v>
      </c>
      <c r="M3011" s="264" t="s">
        <v>4642</v>
      </c>
      <c r="N3011" s="33" t="s">
        <v>214</v>
      </c>
      <c r="O3011" s="506" t="s">
        <v>3218</v>
      </c>
      <c r="P3011" s="226"/>
      <c r="Q3011" s="468"/>
      <c r="R3011" s="468"/>
      <c r="S3011" s="468"/>
      <c r="T3011" s="468"/>
      <c r="U3011" s="468"/>
      <c r="V3011" s="468"/>
      <c r="W3011" s="614"/>
      <c r="X3011" s="614"/>
      <c r="Y3011" s="614"/>
      <c r="Z3011" s="614"/>
      <c r="AA3011" s="614"/>
      <c r="AB3011" s="614"/>
      <c r="AC3011" s="614"/>
      <c r="AD3011" s="614"/>
      <c r="AE3011" s="614"/>
      <c r="AF3011" s="614"/>
      <c r="AG3011" s="614"/>
      <c r="AH3011" s="614"/>
      <c r="AI3011" s="614"/>
    </row>
    <row r="3012">
      <c r="A3012" s="23">
        <v>2769.0</v>
      </c>
      <c r="B3012" s="440">
        <v>46232.0</v>
      </c>
      <c r="C3012" s="26">
        <v>270.0</v>
      </c>
      <c r="D3012" s="507" t="s">
        <v>45</v>
      </c>
      <c r="E3012" s="28" t="s">
        <v>40</v>
      </c>
      <c r="F3012" s="28" t="s">
        <v>1729</v>
      </c>
      <c r="G3012" s="28" t="s">
        <v>4428</v>
      </c>
      <c r="H3012" s="28" t="s">
        <v>233</v>
      </c>
      <c r="I3012" s="505" t="s">
        <v>4643</v>
      </c>
      <c r="J3012" s="36" t="s">
        <v>4644</v>
      </c>
      <c r="K3012" s="564" t="s">
        <v>4467</v>
      </c>
      <c r="L3012" s="28" t="s">
        <v>50</v>
      </c>
      <c r="M3012" s="226"/>
      <c r="N3012" s="33" t="s">
        <v>214</v>
      </c>
      <c r="O3012" s="506" t="s">
        <v>3218</v>
      </c>
      <c r="P3012" s="226"/>
      <c r="Q3012" s="468"/>
      <c r="R3012" s="468"/>
      <c r="S3012" s="468"/>
      <c r="T3012" s="468"/>
      <c r="U3012" s="468"/>
      <c r="V3012" s="468"/>
      <c r="W3012" s="614"/>
      <c r="X3012" s="614"/>
      <c r="Y3012" s="614"/>
      <c r="Z3012" s="614"/>
      <c r="AA3012" s="614"/>
      <c r="AB3012" s="614"/>
      <c r="AC3012" s="614"/>
      <c r="AD3012" s="614"/>
      <c r="AE3012" s="614"/>
      <c r="AF3012" s="614"/>
      <c r="AG3012" s="614"/>
      <c r="AH3012" s="614"/>
      <c r="AI3012" s="614"/>
    </row>
    <row r="3013">
      <c r="A3013" s="59">
        <v>2770.0</v>
      </c>
      <c r="B3013" s="440">
        <v>46232.0</v>
      </c>
      <c r="C3013" s="26">
        <v>270.0</v>
      </c>
      <c r="D3013" s="507" t="s">
        <v>45</v>
      </c>
      <c r="E3013" s="28" t="s">
        <v>40</v>
      </c>
      <c r="F3013" s="28" t="s">
        <v>1729</v>
      </c>
      <c r="G3013" s="28" t="s">
        <v>4428</v>
      </c>
      <c r="H3013" s="28" t="s">
        <v>233</v>
      </c>
      <c r="I3013" s="505" t="s">
        <v>4645</v>
      </c>
      <c r="J3013" s="36" t="s">
        <v>4646</v>
      </c>
      <c r="K3013" s="564" t="s">
        <v>4467</v>
      </c>
      <c r="L3013" s="28" t="s">
        <v>50</v>
      </c>
      <c r="M3013" s="226"/>
      <c r="N3013" s="33" t="s">
        <v>214</v>
      </c>
      <c r="O3013" s="506" t="s">
        <v>3218</v>
      </c>
      <c r="P3013" s="226"/>
      <c r="Q3013" s="468"/>
      <c r="R3013" s="468"/>
      <c r="S3013" s="468"/>
      <c r="T3013" s="468"/>
      <c r="U3013" s="468"/>
      <c r="V3013" s="468"/>
      <c r="W3013" s="614"/>
      <c r="X3013" s="614"/>
      <c r="Y3013" s="614"/>
      <c r="Z3013" s="614"/>
      <c r="AA3013" s="614"/>
      <c r="AB3013" s="614"/>
      <c r="AC3013" s="614"/>
      <c r="AD3013" s="614"/>
      <c r="AE3013" s="614"/>
      <c r="AF3013" s="614"/>
      <c r="AG3013" s="614"/>
      <c r="AH3013" s="614"/>
      <c r="AI3013" s="614"/>
    </row>
    <row r="3014">
      <c r="A3014" s="23">
        <v>2771.0</v>
      </c>
      <c r="B3014" s="440">
        <v>46232.0</v>
      </c>
      <c r="C3014" s="26">
        <v>270.0</v>
      </c>
      <c r="D3014" s="507" t="s">
        <v>45</v>
      </c>
      <c r="E3014" s="28" t="s">
        <v>40</v>
      </c>
      <c r="F3014" s="28" t="s">
        <v>1729</v>
      </c>
      <c r="G3014" s="28" t="s">
        <v>4428</v>
      </c>
      <c r="H3014" s="28" t="s">
        <v>81</v>
      </c>
      <c r="I3014" s="505" t="s">
        <v>4647</v>
      </c>
      <c r="J3014" s="36" t="s">
        <v>1377</v>
      </c>
      <c r="K3014" s="564" t="s">
        <v>4467</v>
      </c>
      <c r="L3014" s="28" t="s">
        <v>50</v>
      </c>
      <c r="M3014" s="226"/>
      <c r="N3014" s="33" t="s">
        <v>214</v>
      </c>
      <c r="O3014" s="506" t="s">
        <v>3218</v>
      </c>
      <c r="P3014" s="226"/>
      <c r="Q3014" s="468"/>
      <c r="R3014" s="468"/>
      <c r="S3014" s="468"/>
      <c r="T3014" s="468"/>
      <c r="U3014" s="468"/>
      <c r="V3014" s="468"/>
      <c r="W3014" s="614"/>
      <c r="X3014" s="614"/>
      <c r="Y3014" s="614"/>
      <c r="Z3014" s="614"/>
      <c r="AA3014" s="614"/>
      <c r="AB3014" s="614"/>
      <c r="AC3014" s="614"/>
      <c r="AD3014" s="614"/>
      <c r="AE3014" s="614"/>
      <c r="AF3014" s="614"/>
      <c r="AG3014" s="614"/>
      <c r="AH3014" s="614"/>
      <c r="AI3014" s="614"/>
    </row>
    <row r="3015">
      <c r="A3015" s="23">
        <v>2772.0</v>
      </c>
      <c r="B3015" s="440">
        <v>46232.0</v>
      </c>
      <c r="C3015" s="26">
        <v>270.0</v>
      </c>
      <c r="D3015" s="507" t="s">
        <v>45</v>
      </c>
      <c r="E3015" s="28" t="s">
        <v>40</v>
      </c>
      <c r="F3015" s="28" t="s">
        <v>1729</v>
      </c>
      <c r="G3015" s="28" t="s">
        <v>4428</v>
      </c>
      <c r="H3015" s="28" t="s">
        <v>98</v>
      </c>
      <c r="I3015" s="505" t="s">
        <v>2053</v>
      </c>
      <c r="J3015" s="36" t="s">
        <v>4648</v>
      </c>
      <c r="K3015" s="564" t="s">
        <v>4467</v>
      </c>
      <c r="L3015" s="28" t="s">
        <v>50</v>
      </c>
      <c r="M3015" s="226"/>
      <c r="N3015" s="33" t="s">
        <v>214</v>
      </c>
      <c r="O3015" s="506" t="s">
        <v>3218</v>
      </c>
      <c r="P3015" s="226"/>
      <c r="Q3015" s="468"/>
      <c r="R3015" s="468"/>
      <c r="S3015" s="468"/>
      <c r="T3015" s="468"/>
      <c r="U3015" s="468"/>
      <c r="V3015" s="468"/>
      <c r="W3015" s="614"/>
      <c r="X3015" s="614"/>
      <c r="Y3015" s="614"/>
      <c r="Z3015" s="614"/>
      <c r="AA3015" s="614"/>
      <c r="AB3015" s="614"/>
      <c r="AC3015" s="614"/>
      <c r="AD3015" s="614"/>
      <c r="AE3015" s="614"/>
      <c r="AF3015" s="614"/>
      <c r="AG3015" s="614"/>
      <c r="AH3015" s="614"/>
      <c r="AI3015" s="614"/>
    </row>
    <row r="3016">
      <c r="A3016" s="23">
        <v>2773.0</v>
      </c>
      <c r="B3016" s="440">
        <v>46232.0</v>
      </c>
      <c r="C3016" s="26">
        <v>270.0</v>
      </c>
      <c r="D3016" s="507" t="s">
        <v>45</v>
      </c>
      <c r="E3016" s="28" t="s">
        <v>40</v>
      </c>
      <c r="F3016" s="28" t="s">
        <v>1729</v>
      </c>
      <c r="G3016" s="28" t="s">
        <v>4428</v>
      </c>
      <c r="H3016" s="28" t="s">
        <v>81</v>
      </c>
      <c r="I3016" s="505" t="s">
        <v>1907</v>
      </c>
      <c r="J3016" s="36" t="s">
        <v>1908</v>
      </c>
      <c r="K3016" s="628" t="s">
        <v>4649</v>
      </c>
      <c r="L3016" s="28" t="s">
        <v>50</v>
      </c>
      <c r="M3016" s="23" t="s">
        <v>4650</v>
      </c>
      <c r="N3016" s="33" t="s">
        <v>214</v>
      </c>
      <c r="O3016" s="506" t="s">
        <v>3218</v>
      </c>
      <c r="P3016" s="226"/>
      <c r="Q3016" s="468"/>
      <c r="R3016" s="468"/>
      <c r="S3016" s="468"/>
      <c r="T3016" s="468"/>
      <c r="U3016" s="468"/>
      <c r="V3016" s="468"/>
      <c r="W3016" s="614"/>
      <c r="X3016" s="614"/>
      <c r="Y3016" s="614"/>
      <c r="Z3016" s="614"/>
      <c r="AA3016" s="614"/>
      <c r="AB3016" s="614"/>
      <c r="AC3016" s="614"/>
      <c r="AD3016" s="614"/>
      <c r="AE3016" s="614"/>
      <c r="AF3016" s="614"/>
      <c r="AG3016" s="614"/>
      <c r="AH3016" s="614"/>
      <c r="AI3016" s="614"/>
    </row>
    <row r="3017">
      <c r="A3017" s="23">
        <v>2774.0</v>
      </c>
      <c r="B3017" s="440">
        <v>46232.0</v>
      </c>
      <c r="C3017" s="26">
        <v>270.0</v>
      </c>
      <c r="D3017" s="507" t="s">
        <v>45</v>
      </c>
      <c r="E3017" s="28" t="s">
        <v>40</v>
      </c>
      <c r="F3017" s="28" t="s">
        <v>1729</v>
      </c>
      <c r="G3017" s="28" t="s">
        <v>4428</v>
      </c>
      <c r="H3017" s="28" t="s">
        <v>81</v>
      </c>
      <c r="I3017" s="505" t="s">
        <v>1910</v>
      </c>
      <c r="J3017" s="36" t="s">
        <v>416</v>
      </c>
      <c r="K3017" s="628" t="s">
        <v>4649</v>
      </c>
      <c r="L3017" s="28" t="s">
        <v>50</v>
      </c>
      <c r="M3017" s="23" t="s">
        <v>4650</v>
      </c>
      <c r="N3017" s="33" t="s">
        <v>214</v>
      </c>
      <c r="O3017" s="506" t="s">
        <v>3218</v>
      </c>
      <c r="P3017" s="226"/>
      <c r="Q3017" s="468"/>
      <c r="R3017" s="468"/>
      <c r="S3017" s="468"/>
      <c r="T3017" s="468"/>
      <c r="U3017" s="468"/>
      <c r="V3017" s="468"/>
      <c r="W3017" s="614"/>
      <c r="X3017" s="614"/>
      <c r="Y3017" s="614"/>
      <c r="Z3017" s="614"/>
      <c r="AA3017" s="614"/>
      <c r="AB3017" s="614"/>
      <c r="AC3017" s="614"/>
      <c r="AD3017" s="614"/>
      <c r="AE3017" s="614"/>
      <c r="AF3017" s="614"/>
      <c r="AG3017" s="614"/>
      <c r="AH3017" s="614"/>
      <c r="AI3017" s="614"/>
    </row>
    <row r="3018">
      <c r="A3018" s="23">
        <v>2775.0</v>
      </c>
      <c r="B3018" s="440">
        <v>46232.0</v>
      </c>
      <c r="C3018" s="26">
        <v>270.0</v>
      </c>
      <c r="D3018" s="507" t="s">
        <v>45</v>
      </c>
      <c r="E3018" s="28" t="s">
        <v>40</v>
      </c>
      <c r="F3018" s="28" t="s">
        <v>1729</v>
      </c>
      <c r="G3018" s="28" t="s">
        <v>4428</v>
      </c>
      <c r="H3018" s="28" t="s">
        <v>81</v>
      </c>
      <c r="I3018" s="505" t="s">
        <v>1912</v>
      </c>
      <c r="J3018" s="36" t="s">
        <v>1913</v>
      </c>
      <c r="K3018" s="628" t="s">
        <v>4649</v>
      </c>
      <c r="L3018" s="28" t="s">
        <v>50</v>
      </c>
      <c r="M3018" s="23" t="s">
        <v>4650</v>
      </c>
      <c r="N3018" s="33" t="s">
        <v>214</v>
      </c>
      <c r="O3018" s="506" t="s">
        <v>3218</v>
      </c>
      <c r="P3018" s="226"/>
      <c r="Q3018" s="468"/>
      <c r="R3018" s="468"/>
      <c r="S3018" s="468"/>
      <c r="T3018" s="468"/>
      <c r="U3018" s="468"/>
      <c r="V3018" s="468"/>
      <c r="W3018" s="614"/>
      <c r="X3018" s="614"/>
      <c r="Y3018" s="614"/>
      <c r="Z3018" s="614"/>
      <c r="AA3018" s="614"/>
      <c r="AB3018" s="614"/>
      <c r="AC3018" s="614"/>
      <c r="AD3018" s="614"/>
      <c r="AE3018" s="614"/>
      <c r="AF3018" s="614"/>
      <c r="AG3018" s="614"/>
      <c r="AH3018" s="614"/>
      <c r="AI3018" s="614"/>
    </row>
    <row r="3019">
      <c r="A3019" s="23">
        <v>2776.0</v>
      </c>
      <c r="B3019" s="440">
        <v>46232.0</v>
      </c>
      <c r="C3019" s="26">
        <v>271.0</v>
      </c>
      <c r="D3019" s="507" t="s">
        <v>39</v>
      </c>
      <c r="E3019" s="28" t="s">
        <v>40</v>
      </c>
      <c r="F3019" s="28" t="s">
        <v>4651</v>
      </c>
      <c r="G3019" s="28" t="s">
        <v>4652</v>
      </c>
      <c r="H3019" s="28" t="s">
        <v>43</v>
      </c>
      <c r="I3019" s="505" t="s">
        <v>4653</v>
      </c>
      <c r="J3019" s="36" t="s">
        <v>4474</v>
      </c>
      <c r="K3019" s="628" t="s">
        <v>4654</v>
      </c>
      <c r="L3019" s="28" t="s">
        <v>50</v>
      </c>
      <c r="M3019" s="226"/>
      <c r="N3019" s="33" t="s">
        <v>214</v>
      </c>
      <c r="O3019" s="36" t="s">
        <v>4411</v>
      </c>
      <c r="P3019" s="226"/>
      <c r="Q3019" s="468"/>
      <c r="R3019" s="468"/>
      <c r="S3019" s="468"/>
      <c r="T3019" s="468"/>
      <c r="U3019" s="468"/>
      <c r="V3019" s="468"/>
      <c r="W3019" s="614"/>
      <c r="X3019" s="614"/>
      <c r="Y3019" s="614"/>
      <c r="Z3019" s="614"/>
      <c r="AA3019" s="614"/>
      <c r="AB3019" s="614"/>
      <c r="AC3019" s="614"/>
      <c r="AD3019" s="614"/>
      <c r="AE3019" s="614"/>
      <c r="AF3019" s="614"/>
      <c r="AG3019" s="614"/>
      <c r="AH3019" s="614"/>
      <c r="AI3019" s="614"/>
    </row>
    <row r="3020">
      <c r="A3020" s="23">
        <v>2777.0</v>
      </c>
      <c r="B3020" s="440">
        <v>46232.0</v>
      </c>
      <c r="C3020" s="26">
        <v>271.0</v>
      </c>
      <c r="D3020" s="507" t="s">
        <v>39</v>
      </c>
      <c r="E3020" s="28" t="s">
        <v>40</v>
      </c>
      <c r="F3020" s="28" t="s">
        <v>4651</v>
      </c>
      <c r="G3020" s="28" t="s">
        <v>4652</v>
      </c>
      <c r="H3020" s="28" t="s">
        <v>87</v>
      </c>
      <c r="I3020" s="505" t="s">
        <v>4655</v>
      </c>
      <c r="J3020" s="36" t="s">
        <v>2253</v>
      </c>
      <c r="K3020" s="628" t="s">
        <v>4656</v>
      </c>
      <c r="L3020" s="28" t="s">
        <v>50</v>
      </c>
      <c r="M3020" s="226"/>
      <c r="N3020" s="33" t="s">
        <v>214</v>
      </c>
      <c r="O3020" s="36" t="s">
        <v>4411</v>
      </c>
      <c r="P3020" s="226"/>
      <c r="Q3020" s="468"/>
      <c r="R3020" s="468"/>
      <c r="S3020" s="468"/>
      <c r="T3020" s="468"/>
      <c r="U3020" s="468"/>
      <c r="V3020" s="468"/>
      <c r="W3020" s="614"/>
      <c r="X3020" s="614"/>
      <c r="Y3020" s="614"/>
      <c r="Z3020" s="614"/>
      <c r="AA3020" s="614"/>
      <c r="AB3020" s="614"/>
      <c r="AC3020" s="614"/>
      <c r="AD3020" s="614"/>
      <c r="AE3020" s="614"/>
      <c r="AF3020" s="614"/>
      <c r="AG3020" s="614"/>
      <c r="AH3020" s="614"/>
      <c r="AI3020" s="614"/>
    </row>
    <row r="3021">
      <c r="A3021" s="23">
        <v>2887.0</v>
      </c>
      <c r="B3021" s="440">
        <v>46232.0</v>
      </c>
      <c r="C3021" s="26">
        <v>272.0</v>
      </c>
      <c r="D3021" s="507" t="s">
        <v>45</v>
      </c>
      <c r="E3021" s="28" t="s">
        <v>40</v>
      </c>
      <c r="F3021" s="600" t="s">
        <v>4651</v>
      </c>
      <c r="G3021" s="28" t="s">
        <v>4652</v>
      </c>
      <c r="H3021" s="28" t="s">
        <v>207</v>
      </c>
      <c r="I3021" s="505" t="s">
        <v>4657</v>
      </c>
      <c r="J3021" s="36" t="s">
        <v>4658</v>
      </c>
      <c r="K3021" s="629">
        <v>46244.0</v>
      </c>
      <c r="L3021" s="28" t="s">
        <v>50</v>
      </c>
      <c r="M3021" s="226"/>
      <c r="N3021" s="33" t="s">
        <v>214</v>
      </c>
      <c r="O3021" s="36" t="s">
        <v>425</v>
      </c>
      <c r="P3021" s="226"/>
      <c r="Q3021" s="468"/>
      <c r="R3021" s="468"/>
      <c r="S3021" s="468"/>
      <c r="T3021" s="468"/>
      <c r="U3021" s="468"/>
      <c r="V3021" s="468"/>
      <c r="W3021" s="468"/>
      <c r="X3021" s="468"/>
      <c r="Y3021" s="468"/>
      <c r="Z3021" s="468"/>
      <c r="AA3021" s="468"/>
      <c r="AB3021" s="468"/>
      <c r="AC3021" s="468"/>
      <c r="AD3021" s="468"/>
      <c r="AE3021" s="468"/>
      <c r="AF3021" s="468"/>
      <c r="AG3021" s="468"/>
      <c r="AH3021" s="468"/>
      <c r="AI3021" s="468"/>
    </row>
    <row r="3022">
      <c r="A3022" s="23">
        <v>2888.0</v>
      </c>
      <c r="B3022" s="440">
        <v>46232.0</v>
      </c>
      <c r="C3022" s="26">
        <v>272.0</v>
      </c>
      <c r="D3022" s="507" t="s">
        <v>45</v>
      </c>
      <c r="E3022" s="28" t="s">
        <v>40</v>
      </c>
      <c r="F3022" s="600" t="s">
        <v>4651</v>
      </c>
      <c r="G3022" s="28" t="s">
        <v>4652</v>
      </c>
      <c r="H3022" s="28" t="s">
        <v>233</v>
      </c>
      <c r="I3022" s="505" t="s">
        <v>4659</v>
      </c>
      <c r="J3022" s="36" t="s">
        <v>4660</v>
      </c>
      <c r="K3022" s="629">
        <v>46244.0</v>
      </c>
      <c r="L3022" s="28" t="s">
        <v>50</v>
      </c>
      <c r="M3022" s="226"/>
      <c r="N3022" s="33" t="s">
        <v>214</v>
      </c>
      <c r="O3022" s="36" t="s">
        <v>425</v>
      </c>
      <c r="P3022" s="226"/>
      <c r="Q3022" s="468"/>
      <c r="R3022" s="468"/>
      <c r="S3022" s="468"/>
      <c r="T3022" s="468"/>
      <c r="U3022" s="468"/>
      <c r="V3022" s="468"/>
      <c r="W3022" s="468"/>
      <c r="X3022" s="468"/>
      <c r="Y3022" s="468"/>
      <c r="Z3022" s="468"/>
      <c r="AA3022" s="468"/>
      <c r="AB3022" s="468"/>
      <c r="AC3022" s="468"/>
      <c r="AD3022" s="468"/>
      <c r="AE3022" s="468"/>
      <c r="AF3022" s="468"/>
      <c r="AG3022" s="468"/>
      <c r="AH3022" s="468"/>
      <c r="AI3022" s="468"/>
    </row>
    <row r="3023">
      <c r="A3023" s="23">
        <v>2889.0</v>
      </c>
      <c r="B3023" s="440">
        <v>46232.0</v>
      </c>
      <c r="C3023" s="26">
        <v>272.0</v>
      </c>
      <c r="D3023" s="507" t="s">
        <v>45</v>
      </c>
      <c r="E3023" s="28" t="s">
        <v>40</v>
      </c>
      <c r="F3023" s="600" t="s">
        <v>4651</v>
      </c>
      <c r="G3023" s="28" t="s">
        <v>4652</v>
      </c>
      <c r="H3023" s="28" t="s">
        <v>194</v>
      </c>
      <c r="I3023" s="505" t="s">
        <v>4661</v>
      </c>
      <c r="J3023" s="36" t="s">
        <v>4662</v>
      </c>
      <c r="K3023" s="629">
        <v>46254.0</v>
      </c>
      <c r="L3023" s="28" t="s">
        <v>50</v>
      </c>
      <c r="M3023" s="226"/>
      <c r="N3023" s="33" t="s">
        <v>214</v>
      </c>
      <c r="O3023" s="36" t="s">
        <v>425</v>
      </c>
      <c r="P3023" s="226"/>
      <c r="Q3023" s="468"/>
      <c r="R3023" s="468"/>
      <c r="S3023" s="468"/>
      <c r="T3023" s="468"/>
      <c r="U3023" s="468"/>
      <c r="V3023" s="468"/>
      <c r="W3023" s="468"/>
      <c r="X3023" s="468"/>
      <c r="Y3023" s="468"/>
      <c r="Z3023" s="468"/>
      <c r="AA3023" s="468"/>
      <c r="AB3023" s="468"/>
      <c r="AC3023" s="468"/>
      <c r="AD3023" s="468"/>
      <c r="AE3023" s="468"/>
      <c r="AF3023" s="468"/>
      <c r="AG3023" s="468"/>
      <c r="AH3023" s="468"/>
      <c r="AI3023" s="468"/>
    </row>
    <row r="3024">
      <c r="A3024" s="23">
        <v>2890.0</v>
      </c>
      <c r="B3024" s="440">
        <v>46232.0</v>
      </c>
      <c r="C3024" s="26">
        <v>272.0</v>
      </c>
      <c r="D3024" s="507" t="s">
        <v>45</v>
      </c>
      <c r="E3024" s="28" t="s">
        <v>40</v>
      </c>
      <c r="F3024" s="600" t="s">
        <v>4651</v>
      </c>
      <c r="G3024" s="28" t="s">
        <v>4652</v>
      </c>
      <c r="H3024" s="28" t="s">
        <v>75</v>
      </c>
      <c r="I3024" s="505" t="s">
        <v>4663</v>
      </c>
      <c r="J3024" s="36" t="s">
        <v>4435</v>
      </c>
      <c r="K3024" s="465">
        <v>46244.0</v>
      </c>
      <c r="L3024" s="28" t="s">
        <v>50</v>
      </c>
      <c r="M3024" s="226"/>
      <c r="N3024" s="33" t="s">
        <v>214</v>
      </c>
      <c r="O3024" s="36" t="s">
        <v>425</v>
      </c>
      <c r="P3024" s="226"/>
      <c r="Q3024" s="468"/>
      <c r="R3024" s="468"/>
      <c r="S3024" s="468"/>
      <c r="T3024" s="468"/>
      <c r="U3024" s="468"/>
      <c r="V3024" s="468"/>
      <c r="W3024" s="468"/>
      <c r="X3024" s="468"/>
      <c r="Y3024" s="468"/>
      <c r="Z3024" s="468"/>
      <c r="AA3024" s="468"/>
      <c r="AB3024" s="468"/>
      <c r="AC3024" s="468"/>
      <c r="AD3024" s="468"/>
      <c r="AE3024" s="468"/>
      <c r="AF3024" s="468"/>
      <c r="AG3024" s="468"/>
      <c r="AH3024" s="468"/>
      <c r="AI3024" s="468"/>
    </row>
    <row r="3025">
      <c r="A3025" s="23">
        <v>2891.0</v>
      </c>
      <c r="B3025" s="440">
        <v>46232.0</v>
      </c>
      <c r="C3025" s="26">
        <v>272.0</v>
      </c>
      <c r="D3025" s="507" t="s">
        <v>45</v>
      </c>
      <c r="E3025" s="28" t="s">
        <v>40</v>
      </c>
      <c r="F3025" s="600" t="s">
        <v>4651</v>
      </c>
      <c r="G3025" s="28" t="s">
        <v>4652</v>
      </c>
      <c r="H3025" s="28" t="s">
        <v>87</v>
      </c>
      <c r="I3025" s="505" t="s">
        <v>2025</v>
      </c>
      <c r="J3025" s="36" t="s">
        <v>2026</v>
      </c>
      <c r="K3025" s="629">
        <v>46264.0</v>
      </c>
      <c r="L3025" s="28" t="s">
        <v>50</v>
      </c>
      <c r="M3025" s="23" t="s">
        <v>4664</v>
      </c>
      <c r="N3025" s="33" t="s">
        <v>214</v>
      </c>
      <c r="O3025" s="36" t="s">
        <v>425</v>
      </c>
      <c r="P3025" s="226"/>
      <c r="Q3025" s="468"/>
      <c r="R3025" s="468"/>
      <c r="S3025" s="468"/>
      <c r="T3025" s="468"/>
      <c r="U3025" s="468"/>
      <c r="V3025" s="468"/>
      <c r="W3025" s="468"/>
      <c r="X3025" s="468"/>
      <c r="Y3025" s="468"/>
      <c r="Z3025" s="468"/>
      <c r="AA3025" s="468"/>
      <c r="AB3025" s="468"/>
      <c r="AC3025" s="468"/>
      <c r="AD3025" s="468"/>
      <c r="AE3025" s="468"/>
      <c r="AF3025" s="468"/>
      <c r="AG3025" s="468"/>
      <c r="AH3025" s="468"/>
      <c r="AI3025" s="468"/>
    </row>
    <row r="3026">
      <c r="A3026" s="23">
        <v>2892.0</v>
      </c>
      <c r="B3026" s="440">
        <v>46232.0</v>
      </c>
      <c r="C3026" s="26">
        <v>272.0</v>
      </c>
      <c r="D3026" s="507" t="s">
        <v>45</v>
      </c>
      <c r="E3026" s="28" t="s">
        <v>40</v>
      </c>
      <c r="F3026" s="600" t="s">
        <v>4651</v>
      </c>
      <c r="G3026" s="28" t="s">
        <v>4652</v>
      </c>
      <c r="H3026" s="28" t="s">
        <v>194</v>
      </c>
      <c r="I3026" s="505" t="s">
        <v>4665</v>
      </c>
      <c r="J3026" s="36" t="s">
        <v>4666</v>
      </c>
      <c r="K3026" s="629">
        <v>46244.0</v>
      </c>
      <c r="L3026" s="28" t="s">
        <v>50</v>
      </c>
      <c r="M3026" s="226"/>
      <c r="N3026" s="33" t="s">
        <v>214</v>
      </c>
      <c r="O3026" s="36" t="s">
        <v>425</v>
      </c>
      <c r="P3026" s="226"/>
      <c r="Q3026" s="468"/>
      <c r="R3026" s="468"/>
      <c r="S3026" s="468"/>
      <c r="T3026" s="468"/>
      <c r="U3026" s="468"/>
      <c r="V3026" s="468"/>
      <c r="W3026" s="468"/>
      <c r="X3026" s="468"/>
      <c r="Y3026" s="468"/>
      <c r="Z3026" s="468"/>
      <c r="AA3026" s="468"/>
      <c r="AB3026" s="468"/>
      <c r="AC3026" s="468"/>
      <c r="AD3026" s="468"/>
      <c r="AE3026" s="468"/>
      <c r="AF3026" s="468"/>
      <c r="AG3026" s="468"/>
      <c r="AH3026" s="468"/>
      <c r="AI3026" s="468"/>
    </row>
    <row r="3027">
      <c r="A3027" s="23">
        <v>2893.0</v>
      </c>
      <c r="B3027" s="440">
        <v>46232.0</v>
      </c>
      <c r="C3027" s="26">
        <v>272.0</v>
      </c>
      <c r="D3027" s="507" t="s">
        <v>45</v>
      </c>
      <c r="E3027" s="28" t="s">
        <v>40</v>
      </c>
      <c r="F3027" s="600" t="s">
        <v>4651</v>
      </c>
      <c r="G3027" s="28" t="s">
        <v>4652</v>
      </c>
      <c r="H3027" s="28" t="s">
        <v>81</v>
      </c>
      <c r="I3027" s="505" t="s">
        <v>4667</v>
      </c>
      <c r="J3027" s="36" t="s">
        <v>2031</v>
      </c>
      <c r="K3027" s="629">
        <v>46244.0</v>
      </c>
      <c r="L3027" s="28" t="s">
        <v>50</v>
      </c>
      <c r="M3027" s="226"/>
      <c r="N3027" s="33" t="s">
        <v>214</v>
      </c>
      <c r="O3027" s="36" t="s">
        <v>425</v>
      </c>
      <c r="P3027" s="226"/>
      <c r="Q3027" s="468"/>
      <c r="R3027" s="468"/>
      <c r="S3027" s="468"/>
      <c r="T3027" s="468"/>
      <c r="U3027" s="468"/>
      <c r="V3027" s="468"/>
      <c r="W3027" s="468"/>
      <c r="X3027" s="468"/>
      <c r="Y3027" s="468"/>
      <c r="Z3027" s="468"/>
      <c r="AA3027" s="468"/>
      <c r="AB3027" s="468"/>
      <c r="AC3027" s="468"/>
      <c r="AD3027" s="468"/>
      <c r="AE3027" s="468"/>
      <c r="AF3027" s="468"/>
      <c r="AG3027" s="468"/>
      <c r="AH3027" s="468"/>
      <c r="AI3027" s="468"/>
    </row>
    <row r="3028">
      <c r="A3028" s="23">
        <v>2894.0</v>
      </c>
      <c r="B3028" s="440">
        <v>46232.0</v>
      </c>
      <c r="C3028" s="26">
        <v>272.0</v>
      </c>
      <c r="D3028" s="507" t="s">
        <v>45</v>
      </c>
      <c r="E3028" s="28" t="s">
        <v>40</v>
      </c>
      <c r="F3028" s="600" t="s">
        <v>4651</v>
      </c>
      <c r="G3028" s="28" t="s">
        <v>4652</v>
      </c>
      <c r="H3028" s="28" t="s">
        <v>194</v>
      </c>
      <c r="I3028" s="505" t="s">
        <v>4668</v>
      </c>
      <c r="J3028" s="36" t="s">
        <v>4669</v>
      </c>
      <c r="K3028" s="629">
        <v>46244.0</v>
      </c>
      <c r="L3028" s="28" t="s">
        <v>50</v>
      </c>
      <c r="M3028" s="226"/>
      <c r="N3028" s="33" t="s">
        <v>214</v>
      </c>
      <c r="O3028" s="36" t="s">
        <v>425</v>
      </c>
      <c r="P3028" s="226"/>
      <c r="Q3028" s="468"/>
      <c r="R3028" s="468"/>
      <c r="S3028" s="468"/>
      <c r="T3028" s="468"/>
      <c r="U3028" s="468"/>
      <c r="V3028" s="468"/>
      <c r="W3028" s="468"/>
      <c r="X3028" s="468"/>
      <c r="Y3028" s="468"/>
      <c r="Z3028" s="468"/>
      <c r="AA3028" s="468"/>
      <c r="AB3028" s="468"/>
      <c r="AC3028" s="468"/>
      <c r="AD3028" s="468"/>
      <c r="AE3028" s="468"/>
      <c r="AF3028" s="468"/>
      <c r="AG3028" s="468"/>
      <c r="AH3028" s="468"/>
      <c r="AI3028" s="468"/>
    </row>
    <row r="3029">
      <c r="A3029" s="23">
        <v>2895.0</v>
      </c>
      <c r="B3029" s="440">
        <v>46232.0</v>
      </c>
      <c r="C3029" s="26">
        <v>272.0</v>
      </c>
      <c r="D3029" s="507" t="s">
        <v>45</v>
      </c>
      <c r="E3029" s="28" t="s">
        <v>40</v>
      </c>
      <c r="F3029" s="600" t="s">
        <v>4651</v>
      </c>
      <c r="G3029" s="28" t="s">
        <v>4652</v>
      </c>
      <c r="H3029" s="28" t="s">
        <v>81</v>
      </c>
      <c r="I3029" s="505" t="s">
        <v>4670</v>
      </c>
      <c r="J3029" s="36" t="s">
        <v>1377</v>
      </c>
      <c r="K3029" s="629">
        <v>46254.0</v>
      </c>
      <c r="L3029" s="28" t="s">
        <v>50</v>
      </c>
      <c r="M3029" s="226"/>
      <c r="N3029" s="33" t="s">
        <v>214</v>
      </c>
      <c r="O3029" s="36" t="s">
        <v>425</v>
      </c>
      <c r="P3029" s="226"/>
      <c r="Q3029" s="468"/>
      <c r="R3029" s="468"/>
      <c r="S3029" s="468"/>
      <c r="T3029" s="468"/>
      <c r="U3029" s="468"/>
      <c r="V3029" s="468"/>
      <c r="W3029" s="468"/>
      <c r="X3029" s="468"/>
      <c r="Y3029" s="468"/>
      <c r="Z3029" s="468"/>
      <c r="AA3029" s="468"/>
      <c r="AB3029" s="468"/>
      <c r="AC3029" s="468"/>
      <c r="AD3029" s="468"/>
      <c r="AE3029" s="468"/>
      <c r="AF3029" s="468"/>
      <c r="AG3029" s="468"/>
      <c r="AH3029" s="468"/>
      <c r="AI3029" s="468"/>
    </row>
    <row r="3030">
      <c r="A3030" s="23">
        <v>2896.0</v>
      </c>
      <c r="B3030" s="440">
        <v>46232.0</v>
      </c>
      <c r="C3030" s="26">
        <v>272.0</v>
      </c>
      <c r="D3030" s="507" t="s">
        <v>45</v>
      </c>
      <c r="E3030" s="28" t="s">
        <v>40</v>
      </c>
      <c r="F3030" s="600" t="s">
        <v>4651</v>
      </c>
      <c r="G3030" s="28" t="s">
        <v>4652</v>
      </c>
      <c r="H3030" s="28" t="s">
        <v>87</v>
      </c>
      <c r="I3030" s="505" t="s">
        <v>4671</v>
      </c>
      <c r="J3030" s="36" t="s">
        <v>978</v>
      </c>
      <c r="K3030" s="629">
        <v>46259.0</v>
      </c>
      <c r="L3030" s="28" t="s">
        <v>50</v>
      </c>
      <c r="M3030" s="23" t="s">
        <v>4672</v>
      </c>
      <c r="N3030" s="33" t="s">
        <v>214</v>
      </c>
      <c r="O3030" s="36" t="s">
        <v>425</v>
      </c>
      <c r="P3030" s="226"/>
      <c r="Q3030" s="468"/>
      <c r="R3030" s="468"/>
      <c r="S3030" s="468"/>
      <c r="T3030" s="468"/>
      <c r="U3030" s="468"/>
      <c r="V3030" s="468"/>
      <c r="W3030" s="468"/>
      <c r="X3030" s="468"/>
      <c r="Y3030" s="468"/>
      <c r="Z3030" s="468"/>
      <c r="AA3030" s="468"/>
      <c r="AB3030" s="468"/>
      <c r="AC3030" s="468"/>
      <c r="AD3030" s="468"/>
      <c r="AE3030" s="468"/>
      <c r="AF3030" s="468"/>
      <c r="AG3030" s="468"/>
      <c r="AH3030" s="468"/>
      <c r="AI3030" s="468"/>
    </row>
    <row r="3031">
      <c r="A3031" s="23">
        <v>2897.0</v>
      </c>
      <c r="B3031" s="440">
        <v>46232.0</v>
      </c>
      <c r="C3031" s="26">
        <v>272.0</v>
      </c>
      <c r="D3031" s="507" t="s">
        <v>45</v>
      </c>
      <c r="E3031" s="28" t="s">
        <v>40</v>
      </c>
      <c r="F3031" s="600" t="s">
        <v>4651</v>
      </c>
      <c r="G3031" s="28" t="s">
        <v>4652</v>
      </c>
      <c r="H3031" s="28" t="s">
        <v>87</v>
      </c>
      <c r="I3031" s="505" t="s">
        <v>4673</v>
      </c>
      <c r="J3031" s="36" t="s">
        <v>4674</v>
      </c>
      <c r="K3031" s="629">
        <v>46259.0</v>
      </c>
      <c r="L3031" s="28" t="s">
        <v>50</v>
      </c>
      <c r="M3031" s="23" t="s">
        <v>4672</v>
      </c>
      <c r="N3031" s="33" t="s">
        <v>214</v>
      </c>
      <c r="O3031" s="36" t="s">
        <v>425</v>
      </c>
      <c r="P3031" s="226"/>
      <c r="Q3031" s="468"/>
      <c r="R3031" s="468"/>
      <c r="S3031" s="468"/>
      <c r="T3031" s="468"/>
      <c r="U3031" s="468"/>
      <c r="V3031" s="468"/>
      <c r="W3031" s="468"/>
      <c r="X3031" s="468"/>
      <c r="Y3031" s="468"/>
      <c r="Z3031" s="468"/>
      <c r="AA3031" s="468"/>
      <c r="AB3031" s="468"/>
      <c r="AC3031" s="468"/>
      <c r="AD3031" s="468"/>
      <c r="AE3031" s="468"/>
      <c r="AF3031" s="468"/>
      <c r="AG3031" s="468"/>
      <c r="AH3031" s="468"/>
      <c r="AI3031" s="468"/>
    </row>
    <row r="3032">
      <c r="A3032" s="23">
        <v>2898.0</v>
      </c>
      <c r="B3032" s="440">
        <v>46232.0</v>
      </c>
      <c r="C3032" s="26">
        <v>272.0</v>
      </c>
      <c r="D3032" s="507" t="s">
        <v>45</v>
      </c>
      <c r="E3032" s="28" t="s">
        <v>40</v>
      </c>
      <c r="F3032" s="600" t="s">
        <v>4651</v>
      </c>
      <c r="G3032" s="28" t="s">
        <v>4652</v>
      </c>
      <c r="H3032" s="28" t="s">
        <v>87</v>
      </c>
      <c r="I3032" s="505" t="s">
        <v>4675</v>
      </c>
      <c r="J3032" s="36" t="s">
        <v>4676</v>
      </c>
      <c r="K3032" s="629">
        <v>46254.0</v>
      </c>
      <c r="L3032" s="28" t="s">
        <v>50</v>
      </c>
      <c r="M3032" s="226"/>
      <c r="N3032" s="33" t="s">
        <v>214</v>
      </c>
      <c r="O3032" s="36" t="s">
        <v>425</v>
      </c>
      <c r="P3032" s="226"/>
      <c r="Q3032" s="468"/>
      <c r="R3032" s="468"/>
      <c r="S3032" s="468"/>
      <c r="T3032" s="468"/>
      <c r="U3032" s="468"/>
      <c r="V3032" s="468"/>
      <c r="W3032" s="468"/>
      <c r="X3032" s="468"/>
      <c r="Y3032" s="468"/>
      <c r="Z3032" s="468"/>
      <c r="AA3032" s="468"/>
      <c r="AB3032" s="468"/>
      <c r="AC3032" s="468"/>
      <c r="AD3032" s="468"/>
      <c r="AE3032" s="468"/>
      <c r="AF3032" s="468"/>
      <c r="AG3032" s="468"/>
      <c r="AH3032" s="468"/>
      <c r="AI3032" s="468"/>
    </row>
    <row r="3033">
      <c r="A3033" s="23">
        <v>2899.0</v>
      </c>
      <c r="B3033" s="440">
        <v>46232.0</v>
      </c>
      <c r="C3033" s="26">
        <v>272.0</v>
      </c>
      <c r="D3033" s="507" t="s">
        <v>45</v>
      </c>
      <c r="E3033" s="28" t="s">
        <v>40</v>
      </c>
      <c r="F3033" s="600" t="s">
        <v>4651</v>
      </c>
      <c r="G3033" s="28" t="s">
        <v>4652</v>
      </c>
      <c r="H3033" s="28" t="s">
        <v>75</v>
      </c>
      <c r="I3033" s="505" t="s">
        <v>4677</v>
      </c>
      <c r="J3033" s="36" t="s">
        <v>3417</v>
      </c>
      <c r="K3033" s="629">
        <v>46254.0</v>
      </c>
      <c r="L3033" s="28" t="s">
        <v>50</v>
      </c>
      <c r="M3033" s="226"/>
      <c r="N3033" s="33" t="s">
        <v>214</v>
      </c>
      <c r="O3033" s="36" t="s">
        <v>425</v>
      </c>
      <c r="P3033" s="226"/>
      <c r="Q3033" s="468"/>
      <c r="R3033" s="468"/>
      <c r="S3033" s="468"/>
      <c r="T3033" s="468"/>
      <c r="U3033" s="468"/>
      <c r="V3033" s="468"/>
      <c r="W3033" s="468"/>
      <c r="X3033" s="468"/>
      <c r="Y3033" s="468"/>
      <c r="Z3033" s="468"/>
      <c r="AA3033" s="468"/>
      <c r="AB3033" s="468"/>
      <c r="AC3033" s="468"/>
      <c r="AD3033" s="468"/>
      <c r="AE3033" s="468"/>
      <c r="AF3033" s="468"/>
      <c r="AG3033" s="468"/>
      <c r="AH3033" s="468"/>
      <c r="AI3033" s="468"/>
    </row>
    <row r="3034">
      <c r="A3034" s="23">
        <v>2900.0</v>
      </c>
      <c r="B3034" s="440">
        <v>46232.0</v>
      </c>
      <c r="C3034" s="26">
        <v>272.0</v>
      </c>
      <c r="D3034" s="507" t="s">
        <v>45</v>
      </c>
      <c r="E3034" s="28" t="s">
        <v>40</v>
      </c>
      <c r="F3034" s="600" t="s">
        <v>4651</v>
      </c>
      <c r="G3034" s="28" t="s">
        <v>4652</v>
      </c>
      <c r="H3034" s="28" t="s">
        <v>75</v>
      </c>
      <c r="I3034" s="505" t="s">
        <v>4678</v>
      </c>
      <c r="J3034" s="36" t="s">
        <v>3400</v>
      </c>
      <c r="K3034" s="629">
        <v>46244.0</v>
      </c>
      <c r="L3034" s="28" t="s">
        <v>50</v>
      </c>
      <c r="M3034" s="226"/>
      <c r="N3034" s="33" t="s">
        <v>214</v>
      </c>
      <c r="O3034" s="36" t="s">
        <v>425</v>
      </c>
      <c r="P3034" s="226"/>
      <c r="Q3034" s="468"/>
      <c r="R3034" s="468"/>
      <c r="S3034" s="468"/>
      <c r="T3034" s="468"/>
      <c r="U3034" s="468"/>
      <c r="V3034" s="468"/>
      <c r="W3034" s="468"/>
      <c r="X3034" s="468"/>
      <c r="Y3034" s="468"/>
      <c r="Z3034" s="468"/>
      <c r="AA3034" s="468"/>
      <c r="AB3034" s="468"/>
      <c r="AC3034" s="468"/>
      <c r="AD3034" s="468"/>
      <c r="AE3034" s="468"/>
      <c r="AF3034" s="468"/>
      <c r="AG3034" s="468"/>
      <c r="AH3034" s="468"/>
      <c r="AI3034" s="468"/>
    </row>
    <row r="3035">
      <c r="A3035" s="23">
        <v>2901.0</v>
      </c>
      <c r="B3035" s="440">
        <v>46232.0</v>
      </c>
      <c r="C3035" s="26">
        <v>272.0</v>
      </c>
      <c r="D3035" s="507" t="s">
        <v>45</v>
      </c>
      <c r="E3035" s="28" t="s">
        <v>40</v>
      </c>
      <c r="F3035" s="600" t="s">
        <v>4651</v>
      </c>
      <c r="G3035" s="28" t="s">
        <v>4652</v>
      </c>
      <c r="H3035" s="28" t="s">
        <v>75</v>
      </c>
      <c r="I3035" s="505" t="s">
        <v>4679</v>
      </c>
      <c r="J3035" s="36" t="s">
        <v>4400</v>
      </c>
      <c r="K3035" s="629">
        <v>46264.0</v>
      </c>
      <c r="L3035" s="28" t="s">
        <v>73</v>
      </c>
      <c r="M3035" s="23" t="s">
        <v>4680</v>
      </c>
      <c r="N3035" s="33" t="s">
        <v>214</v>
      </c>
      <c r="O3035" s="36" t="s">
        <v>425</v>
      </c>
      <c r="P3035" s="226"/>
      <c r="Q3035" s="468"/>
      <c r="R3035" s="468"/>
      <c r="S3035" s="468"/>
      <c r="T3035" s="468"/>
      <c r="U3035" s="468"/>
      <c r="V3035" s="468"/>
      <c r="W3035" s="468"/>
      <c r="X3035" s="468"/>
      <c r="Y3035" s="468"/>
      <c r="Z3035" s="468"/>
      <c r="AA3035" s="468"/>
      <c r="AB3035" s="468"/>
      <c r="AC3035" s="468"/>
      <c r="AD3035" s="468"/>
      <c r="AE3035" s="468"/>
      <c r="AF3035" s="468"/>
      <c r="AG3035" s="468"/>
      <c r="AH3035" s="468"/>
      <c r="AI3035" s="468"/>
    </row>
    <row r="3036">
      <c r="A3036" s="23">
        <v>2902.0</v>
      </c>
      <c r="B3036" s="440">
        <v>46232.0</v>
      </c>
      <c r="C3036" s="26">
        <v>273.0</v>
      </c>
      <c r="D3036" s="507" t="s">
        <v>111</v>
      </c>
      <c r="E3036" s="28" t="s">
        <v>40</v>
      </c>
      <c r="F3036" s="600" t="s">
        <v>4651</v>
      </c>
      <c r="G3036" s="28" t="s">
        <v>4652</v>
      </c>
      <c r="H3036" s="28" t="s">
        <v>81</v>
      </c>
      <c r="I3036" s="505" t="s">
        <v>1000</v>
      </c>
      <c r="J3036" s="36" t="s">
        <v>4681</v>
      </c>
      <c r="K3036" s="426" t="s">
        <v>4649</v>
      </c>
      <c r="L3036" s="28" t="s">
        <v>73</v>
      </c>
      <c r="M3036" s="226"/>
      <c r="N3036" s="33" t="s">
        <v>214</v>
      </c>
      <c r="O3036" s="36" t="s">
        <v>4682</v>
      </c>
      <c r="P3036" s="226"/>
      <c r="Q3036" s="468"/>
      <c r="R3036" s="468"/>
      <c r="S3036" s="468"/>
      <c r="T3036" s="468"/>
      <c r="U3036" s="468"/>
      <c r="V3036" s="468"/>
      <c r="W3036" s="468"/>
      <c r="X3036" s="468"/>
      <c r="Y3036" s="468"/>
      <c r="Z3036" s="468"/>
      <c r="AA3036" s="468"/>
      <c r="AB3036" s="468"/>
      <c r="AC3036" s="468"/>
      <c r="AD3036" s="468"/>
      <c r="AE3036" s="468"/>
      <c r="AF3036" s="468"/>
      <c r="AG3036" s="468"/>
      <c r="AH3036" s="468"/>
      <c r="AI3036" s="468"/>
    </row>
    <row r="3037">
      <c r="A3037" s="23">
        <v>2903.0</v>
      </c>
      <c r="B3037" s="440">
        <v>46232.0</v>
      </c>
      <c r="C3037" s="26">
        <v>273.0</v>
      </c>
      <c r="D3037" s="507" t="s">
        <v>111</v>
      </c>
      <c r="E3037" s="28" t="s">
        <v>40</v>
      </c>
      <c r="F3037" s="600" t="s">
        <v>4651</v>
      </c>
      <c r="G3037" s="28" t="s">
        <v>4652</v>
      </c>
      <c r="H3037" s="28" t="s">
        <v>81</v>
      </c>
      <c r="I3037" s="505" t="s">
        <v>4683</v>
      </c>
      <c r="J3037" s="36" t="s">
        <v>4681</v>
      </c>
      <c r="K3037" s="630" t="s">
        <v>4649</v>
      </c>
      <c r="L3037" s="28" t="s">
        <v>73</v>
      </c>
      <c r="M3037" s="226"/>
      <c r="N3037" s="33" t="s">
        <v>214</v>
      </c>
      <c r="O3037" s="36" t="s">
        <v>4682</v>
      </c>
      <c r="P3037" s="226"/>
      <c r="Q3037" s="468"/>
      <c r="R3037" s="468"/>
      <c r="S3037" s="468"/>
      <c r="T3037" s="468"/>
      <c r="U3037" s="468"/>
      <c r="V3037" s="468"/>
      <c r="W3037" s="468"/>
      <c r="X3037" s="468"/>
      <c r="Y3037" s="468"/>
      <c r="Z3037" s="468"/>
      <c r="AA3037" s="468"/>
      <c r="AB3037" s="468"/>
      <c r="AC3037" s="468"/>
      <c r="AD3037" s="468"/>
      <c r="AE3037" s="468"/>
      <c r="AF3037" s="468"/>
      <c r="AG3037" s="468"/>
      <c r="AH3037" s="468"/>
      <c r="AI3037" s="468"/>
    </row>
    <row r="3038">
      <c r="A3038" s="23">
        <v>2904.0</v>
      </c>
      <c r="B3038" s="440">
        <v>46232.0</v>
      </c>
      <c r="C3038" s="26">
        <v>273.0</v>
      </c>
      <c r="D3038" s="507" t="s">
        <v>111</v>
      </c>
      <c r="E3038" s="28" t="s">
        <v>40</v>
      </c>
      <c r="F3038" s="600" t="s">
        <v>4651</v>
      </c>
      <c r="G3038" s="28" t="s">
        <v>4652</v>
      </c>
      <c r="H3038" s="28" t="s">
        <v>81</v>
      </c>
      <c r="I3038" s="505" t="s">
        <v>1002</v>
      </c>
      <c r="J3038" s="36" t="s">
        <v>4681</v>
      </c>
      <c r="K3038" s="426" t="s">
        <v>4649</v>
      </c>
      <c r="L3038" s="28" t="s">
        <v>73</v>
      </c>
      <c r="M3038" s="226"/>
      <c r="N3038" s="33" t="s">
        <v>214</v>
      </c>
      <c r="O3038" s="36" t="s">
        <v>4682</v>
      </c>
      <c r="P3038" s="226"/>
      <c r="Q3038" s="468"/>
      <c r="R3038" s="468"/>
      <c r="S3038" s="468"/>
      <c r="T3038" s="468"/>
      <c r="U3038" s="468"/>
      <c r="V3038" s="468"/>
      <c r="W3038" s="468"/>
      <c r="X3038" s="468"/>
      <c r="Y3038" s="468"/>
      <c r="Z3038" s="468"/>
      <c r="AA3038" s="468"/>
      <c r="AB3038" s="468"/>
      <c r="AC3038" s="468"/>
      <c r="AD3038" s="468"/>
      <c r="AE3038" s="468"/>
      <c r="AF3038" s="468"/>
      <c r="AG3038" s="468"/>
      <c r="AH3038" s="468"/>
      <c r="AI3038" s="468"/>
    </row>
    <row r="3039">
      <c r="A3039" s="23">
        <v>2905.0</v>
      </c>
      <c r="B3039" s="440">
        <v>46232.0</v>
      </c>
      <c r="C3039" s="26">
        <v>273.0</v>
      </c>
      <c r="D3039" s="507" t="s">
        <v>111</v>
      </c>
      <c r="E3039" s="28" t="s">
        <v>40</v>
      </c>
      <c r="F3039" s="600" t="s">
        <v>4651</v>
      </c>
      <c r="G3039" s="28" t="s">
        <v>4652</v>
      </c>
      <c r="H3039" s="28" t="s">
        <v>81</v>
      </c>
      <c r="I3039" s="505" t="s">
        <v>1003</v>
      </c>
      <c r="J3039" s="36" t="s">
        <v>4681</v>
      </c>
      <c r="K3039" s="630" t="s">
        <v>4649</v>
      </c>
      <c r="L3039" s="28" t="s">
        <v>73</v>
      </c>
      <c r="M3039" s="226"/>
      <c r="N3039" s="33" t="s">
        <v>214</v>
      </c>
      <c r="O3039" s="36" t="s">
        <v>4682</v>
      </c>
      <c r="P3039" s="226"/>
      <c r="Q3039" s="468"/>
      <c r="R3039" s="468"/>
      <c r="S3039" s="468"/>
      <c r="T3039" s="468"/>
      <c r="U3039" s="468"/>
      <c r="V3039" s="468"/>
      <c r="W3039" s="468"/>
      <c r="X3039" s="468"/>
      <c r="Y3039" s="468"/>
      <c r="Z3039" s="468"/>
      <c r="AA3039" s="468"/>
      <c r="AB3039" s="468"/>
      <c r="AC3039" s="468"/>
      <c r="AD3039" s="468"/>
      <c r="AE3039" s="468"/>
      <c r="AF3039" s="468"/>
      <c r="AG3039" s="468"/>
      <c r="AH3039" s="468"/>
      <c r="AI3039" s="468"/>
    </row>
    <row r="3040">
      <c r="A3040" s="23">
        <v>2906.0</v>
      </c>
      <c r="B3040" s="440">
        <v>46232.0</v>
      </c>
      <c r="C3040" s="26">
        <v>273.0</v>
      </c>
      <c r="D3040" s="507" t="s">
        <v>111</v>
      </c>
      <c r="E3040" s="28" t="s">
        <v>40</v>
      </c>
      <c r="F3040" s="600" t="s">
        <v>4651</v>
      </c>
      <c r="G3040" s="28" t="s">
        <v>4652</v>
      </c>
      <c r="H3040" s="28" t="s">
        <v>81</v>
      </c>
      <c r="I3040" s="505" t="s">
        <v>4684</v>
      </c>
      <c r="J3040" s="36" t="s">
        <v>4681</v>
      </c>
      <c r="K3040" s="426" t="s">
        <v>4649</v>
      </c>
      <c r="L3040" s="28" t="s">
        <v>73</v>
      </c>
      <c r="M3040" s="226"/>
      <c r="N3040" s="33" t="s">
        <v>214</v>
      </c>
      <c r="O3040" s="36" t="s">
        <v>4682</v>
      </c>
      <c r="P3040" s="226"/>
      <c r="Q3040" s="468"/>
      <c r="R3040" s="468"/>
      <c r="S3040" s="468"/>
      <c r="T3040" s="468"/>
      <c r="U3040" s="468"/>
      <c r="V3040" s="468"/>
      <c r="W3040" s="468"/>
      <c r="X3040" s="468"/>
      <c r="Y3040" s="468"/>
      <c r="Z3040" s="468"/>
      <c r="AA3040" s="468"/>
      <c r="AB3040" s="468"/>
      <c r="AC3040" s="468"/>
      <c r="AD3040" s="468"/>
      <c r="AE3040" s="468"/>
      <c r="AF3040" s="468"/>
      <c r="AG3040" s="468"/>
      <c r="AH3040" s="468"/>
      <c r="AI3040" s="468"/>
    </row>
    <row r="3041">
      <c r="A3041" s="23">
        <v>2907.0</v>
      </c>
      <c r="B3041" s="440">
        <v>46232.0</v>
      </c>
      <c r="C3041" s="26">
        <v>273.0</v>
      </c>
      <c r="D3041" s="507" t="s">
        <v>111</v>
      </c>
      <c r="E3041" s="28" t="s">
        <v>40</v>
      </c>
      <c r="F3041" s="600" t="s">
        <v>4651</v>
      </c>
      <c r="G3041" s="28" t="s">
        <v>4652</v>
      </c>
      <c r="H3041" s="28" t="s">
        <v>81</v>
      </c>
      <c r="I3041" s="505" t="s">
        <v>4685</v>
      </c>
      <c r="J3041" s="36" t="s">
        <v>4681</v>
      </c>
      <c r="K3041" s="630" t="s">
        <v>4649</v>
      </c>
      <c r="L3041" s="28" t="s">
        <v>73</v>
      </c>
      <c r="M3041" s="226"/>
      <c r="N3041" s="33" t="s">
        <v>214</v>
      </c>
      <c r="O3041" s="36" t="s">
        <v>4682</v>
      </c>
      <c r="P3041" s="226"/>
      <c r="Q3041" s="468"/>
      <c r="R3041" s="468"/>
      <c r="S3041" s="468"/>
      <c r="T3041" s="468"/>
      <c r="U3041" s="468"/>
      <c r="V3041" s="468"/>
      <c r="W3041" s="468"/>
      <c r="X3041" s="468"/>
      <c r="Y3041" s="468"/>
      <c r="Z3041" s="468"/>
      <c r="AA3041" s="468"/>
      <c r="AB3041" s="468"/>
      <c r="AC3041" s="468"/>
      <c r="AD3041" s="468"/>
      <c r="AE3041" s="468"/>
      <c r="AF3041" s="468"/>
      <c r="AG3041" s="468"/>
      <c r="AH3041" s="468"/>
      <c r="AI3041" s="468"/>
    </row>
    <row r="3042">
      <c r="A3042" s="23">
        <v>2908.0</v>
      </c>
      <c r="B3042" s="440">
        <v>46232.0</v>
      </c>
      <c r="C3042" s="26">
        <v>273.0</v>
      </c>
      <c r="D3042" s="507" t="s">
        <v>111</v>
      </c>
      <c r="E3042" s="28" t="s">
        <v>40</v>
      </c>
      <c r="F3042" s="600" t="s">
        <v>4651</v>
      </c>
      <c r="G3042" s="28" t="s">
        <v>4652</v>
      </c>
      <c r="H3042" s="28" t="s">
        <v>81</v>
      </c>
      <c r="I3042" s="505" t="s">
        <v>4686</v>
      </c>
      <c r="J3042" s="36" t="s">
        <v>4681</v>
      </c>
      <c r="K3042" s="426" t="s">
        <v>4649</v>
      </c>
      <c r="L3042" s="28" t="s">
        <v>73</v>
      </c>
      <c r="M3042" s="226"/>
      <c r="N3042" s="33" t="s">
        <v>214</v>
      </c>
      <c r="O3042" s="36" t="s">
        <v>4682</v>
      </c>
      <c r="P3042" s="226"/>
      <c r="Q3042" s="468"/>
      <c r="R3042" s="468"/>
      <c r="S3042" s="468"/>
      <c r="T3042" s="468"/>
      <c r="U3042" s="468"/>
      <c r="V3042" s="468"/>
      <c r="W3042" s="468"/>
      <c r="X3042" s="468"/>
      <c r="Y3042" s="468"/>
      <c r="Z3042" s="468"/>
      <c r="AA3042" s="468"/>
      <c r="AB3042" s="468"/>
      <c r="AC3042" s="468"/>
      <c r="AD3042" s="468"/>
      <c r="AE3042" s="468"/>
      <c r="AF3042" s="468"/>
      <c r="AG3042" s="468"/>
      <c r="AH3042" s="468"/>
      <c r="AI3042" s="468"/>
    </row>
    <row r="3043">
      <c r="A3043" s="23">
        <v>2909.0</v>
      </c>
      <c r="B3043" s="440">
        <v>46232.0</v>
      </c>
      <c r="C3043" s="26">
        <v>273.0</v>
      </c>
      <c r="D3043" s="507" t="s">
        <v>111</v>
      </c>
      <c r="E3043" s="28" t="s">
        <v>40</v>
      </c>
      <c r="F3043" s="600" t="s">
        <v>4651</v>
      </c>
      <c r="G3043" s="28" t="s">
        <v>4652</v>
      </c>
      <c r="H3043" s="28" t="s">
        <v>81</v>
      </c>
      <c r="I3043" s="505" t="s">
        <v>4687</v>
      </c>
      <c r="J3043" s="36" t="s">
        <v>4681</v>
      </c>
      <c r="K3043" s="630" t="s">
        <v>4649</v>
      </c>
      <c r="L3043" s="28" t="s">
        <v>73</v>
      </c>
      <c r="M3043" s="226"/>
      <c r="N3043" s="33" t="s">
        <v>214</v>
      </c>
      <c r="O3043" s="36" t="s">
        <v>4682</v>
      </c>
      <c r="P3043" s="226"/>
      <c r="Q3043" s="468"/>
      <c r="R3043" s="468"/>
      <c r="S3043" s="468"/>
      <c r="T3043" s="468"/>
      <c r="U3043" s="468"/>
      <c r="V3043" s="468"/>
      <c r="W3043" s="468"/>
      <c r="X3043" s="468"/>
      <c r="Y3043" s="468"/>
      <c r="Z3043" s="468"/>
      <c r="AA3043" s="468"/>
      <c r="AB3043" s="468"/>
      <c r="AC3043" s="468"/>
      <c r="AD3043" s="468"/>
      <c r="AE3043" s="468"/>
      <c r="AF3043" s="468"/>
      <c r="AG3043" s="468"/>
      <c r="AH3043" s="468"/>
      <c r="AI3043" s="468"/>
    </row>
    <row r="3044">
      <c r="A3044" s="23">
        <v>2910.0</v>
      </c>
      <c r="B3044" s="440">
        <v>46232.0</v>
      </c>
      <c r="C3044" s="26">
        <v>273.0</v>
      </c>
      <c r="D3044" s="507" t="s">
        <v>111</v>
      </c>
      <c r="E3044" s="28" t="s">
        <v>40</v>
      </c>
      <c r="F3044" s="600" t="s">
        <v>4651</v>
      </c>
      <c r="G3044" s="28" t="s">
        <v>4652</v>
      </c>
      <c r="H3044" s="28" t="s">
        <v>81</v>
      </c>
      <c r="I3044" s="505" t="s">
        <v>1008</v>
      </c>
      <c r="J3044" s="36" t="s">
        <v>4681</v>
      </c>
      <c r="K3044" s="426" t="s">
        <v>4649</v>
      </c>
      <c r="L3044" s="28" t="s">
        <v>73</v>
      </c>
      <c r="M3044" s="226"/>
      <c r="N3044" s="33" t="s">
        <v>214</v>
      </c>
      <c r="O3044" s="36" t="s">
        <v>4682</v>
      </c>
      <c r="P3044" s="226"/>
      <c r="Q3044" s="468"/>
      <c r="R3044" s="468"/>
      <c r="S3044" s="468"/>
      <c r="T3044" s="468"/>
      <c r="U3044" s="468"/>
      <c r="V3044" s="468"/>
      <c r="W3044" s="468"/>
      <c r="X3044" s="468"/>
      <c r="Y3044" s="468"/>
      <c r="Z3044" s="468"/>
      <c r="AA3044" s="468"/>
      <c r="AB3044" s="468"/>
      <c r="AC3044" s="468"/>
      <c r="AD3044" s="468"/>
      <c r="AE3044" s="468"/>
      <c r="AF3044" s="468"/>
      <c r="AG3044" s="468"/>
      <c r="AH3044" s="468"/>
      <c r="AI3044" s="468"/>
    </row>
    <row r="3045">
      <c r="A3045" s="23">
        <v>2911.0</v>
      </c>
      <c r="B3045" s="440">
        <v>46232.0</v>
      </c>
      <c r="C3045" s="26">
        <v>273.0</v>
      </c>
      <c r="D3045" s="507" t="s">
        <v>111</v>
      </c>
      <c r="E3045" s="28" t="s">
        <v>40</v>
      </c>
      <c r="F3045" s="600" t="s">
        <v>4651</v>
      </c>
      <c r="G3045" s="28" t="s">
        <v>4652</v>
      </c>
      <c r="H3045" s="28" t="s">
        <v>87</v>
      </c>
      <c r="I3045" s="505" t="s">
        <v>1009</v>
      </c>
      <c r="J3045" s="36" t="s">
        <v>1010</v>
      </c>
      <c r="K3045" s="630" t="s">
        <v>4649</v>
      </c>
      <c r="L3045" s="28" t="s">
        <v>73</v>
      </c>
      <c r="M3045" s="226"/>
      <c r="N3045" s="33" t="s">
        <v>214</v>
      </c>
      <c r="O3045" s="36" t="s">
        <v>4682</v>
      </c>
      <c r="P3045" s="226"/>
      <c r="Q3045" s="468"/>
      <c r="R3045" s="468"/>
      <c r="S3045" s="468"/>
      <c r="T3045" s="468"/>
      <c r="U3045" s="468"/>
      <c r="V3045" s="468"/>
      <c r="W3045" s="468"/>
      <c r="X3045" s="468"/>
      <c r="Y3045" s="468"/>
      <c r="Z3045" s="468"/>
      <c r="AA3045" s="468"/>
      <c r="AB3045" s="468"/>
      <c r="AC3045" s="468"/>
      <c r="AD3045" s="468"/>
      <c r="AE3045" s="468"/>
      <c r="AF3045" s="468"/>
      <c r="AG3045" s="468"/>
      <c r="AH3045" s="468"/>
      <c r="AI3045" s="468"/>
    </row>
    <row r="3046">
      <c r="A3046" s="23">
        <v>2912.0</v>
      </c>
      <c r="B3046" s="440">
        <v>46232.0</v>
      </c>
      <c r="C3046" s="26">
        <v>273.0</v>
      </c>
      <c r="D3046" s="507" t="s">
        <v>111</v>
      </c>
      <c r="E3046" s="28" t="s">
        <v>40</v>
      </c>
      <c r="F3046" s="600" t="s">
        <v>4651</v>
      </c>
      <c r="G3046" s="28" t="s">
        <v>4652</v>
      </c>
      <c r="H3046" s="28" t="s">
        <v>87</v>
      </c>
      <c r="I3046" s="505" t="s">
        <v>4688</v>
      </c>
      <c r="J3046" s="36" t="s">
        <v>236</v>
      </c>
      <c r="K3046" s="426" t="s">
        <v>4649</v>
      </c>
      <c r="L3046" s="28" t="s">
        <v>73</v>
      </c>
      <c r="M3046" s="226"/>
      <c r="N3046" s="33" t="s">
        <v>214</v>
      </c>
      <c r="O3046" s="36" t="s">
        <v>4682</v>
      </c>
      <c r="P3046" s="226"/>
      <c r="Q3046" s="468"/>
      <c r="R3046" s="468"/>
      <c r="S3046" s="468"/>
      <c r="T3046" s="468"/>
      <c r="U3046" s="468"/>
      <c r="V3046" s="468"/>
      <c r="W3046" s="468"/>
      <c r="X3046" s="468"/>
      <c r="Y3046" s="468"/>
      <c r="Z3046" s="468"/>
      <c r="AA3046" s="468"/>
      <c r="AB3046" s="468"/>
      <c r="AC3046" s="468"/>
      <c r="AD3046" s="468"/>
      <c r="AE3046" s="468"/>
      <c r="AF3046" s="468"/>
      <c r="AG3046" s="468"/>
      <c r="AH3046" s="468"/>
      <c r="AI3046" s="468"/>
    </row>
    <row r="3047">
      <c r="A3047" s="23">
        <v>2913.0</v>
      </c>
      <c r="B3047" s="440">
        <v>46232.0</v>
      </c>
      <c r="C3047" s="26">
        <v>273.0</v>
      </c>
      <c r="D3047" s="507" t="s">
        <v>111</v>
      </c>
      <c r="E3047" s="28" t="s">
        <v>40</v>
      </c>
      <c r="F3047" s="600" t="s">
        <v>4651</v>
      </c>
      <c r="G3047" s="28" t="s">
        <v>4652</v>
      </c>
      <c r="H3047" s="28" t="s">
        <v>87</v>
      </c>
      <c r="I3047" s="505" t="s">
        <v>2044</v>
      </c>
      <c r="J3047" s="36" t="s">
        <v>4689</v>
      </c>
      <c r="K3047" s="630" t="s">
        <v>4649</v>
      </c>
      <c r="L3047" s="28" t="s">
        <v>73</v>
      </c>
      <c r="M3047" s="226"/>
      <c r="N3047" s="33" t="s">
        <v>214</v>
      </c>
      <c r="O3047" s="36" t="s">
        <v>4682</v>
      </c>
      <c r="P3047" s="226"/>
      <c r="Q3047" s="468"/>
      <c r="R3047" s="468"/>
      <c r="S3047" s="468"/>
      <c r="T3047" s="468"/>
      <c r="U3047" s="468"/>
      <c r="V3047" s="468"/>
      <c r="W3047" s="468"/>
      <c r="X3047" s="468"/>
      <c r="Y3047" s="468"/>
      <c r="Z3047" s="468"/>
      <c r="AA3047" s="468"/>
      <c r="AB3047" s="468"/>
      <c r="AC3047" s="468"/>
      <c r="AD3047" s="468"/>
      <c r="AE3047" s="468"/>
      <c r="AF3047" s="468"/>
      <c r="AG3047" s="468"/>
      <c r="AH3047" s="468"/>
      <c r="AI3047" s="468"/>
    </row>
    <row r="3048">
      <c r="A3048" s="23">
        <v>2914.0</v>
      </c>
      <c r="B3048" s="440">
        <v>46232.0</v>
      </c>
      <c r="C3048" s="26">
        <v>273.0</v>
      </c>
      <c r="D3048" s="507" t="s">
        <v>111</v>
      </c>
      <c r="E3048" s="28" t="s">
        <v>40</v>
      </c>
      <c r="F3048" s="600" t="s">
        <v>4651</v>
      </c>
      <c r="G3048" s="28" t="s">
        <v>4652</v>
      </c>
      <c r="H3048" s="28" t="s">
        <v>87</v>
      </c>
      <c r="I3048" s="505" t="s">
        <v>3916</v>
      </c>
      <c r="J3048" s="36" t="s">
        <v>4690</v>
      </c>
      <c r="K3048" s="426" t="s">
        <v>4649</v>
      </c>
      <c r="L3048" s="28" t="s">
        <v>73</v>
      </c>
      <c r="M3048" s="226"/>
      <c r="N3048" s="33" t="s">
        <v>214</v>
      </c>
      <c r="O3048" s="36" t="s">
        <v>4682</v>
      </c>
      <c r="P3048" s="226"/>
      <c r="Q3048" s="468"/>
      <c r="R3048" s="468"/>
      <c r="S3048" s="468"/>
      <c r="T3048" s="468"/>
      <c r="U3048" s="468"/>
      <c r="V3048" s="468"/>
      <c r="W3048" s="468"/>
      <c r="X3048" s="468"/>
      <c r="Y3048" s="468"/>
      <c r="Z3048" s="468"/>
      <c r="AA3048" s="468"/>
      <c r="AB3048" s="468"/>
      <c r="AC3048" s="468"/>
      <c r="AD3048" s="468"/>
      <c r="AE3048" s="468"/>
      <c r="AF3048" s="468"/>
      <c r="AG3048" s="468"/>
      <c r="AH3048" s="468"/>
      <c r="AI3048" s="468"/>
    </row>
    <row r="3049">
      <c r="A3049" s="23">
        <v>2915.0</v>
      </c>
      <c r="B3049" s="440">
        <v>46232.0</v>
      </c>
      <c r="C3049" s="26">
        <v>273.0</v>
      </c>
      <c r="D3049" s="507" t="s">
        <v>111</v>
      </c>
      <c r="E3049" s="28" t="s">
        <v>40</v>
      </c>
      <c r="F3049" s="600" t="s">
        <v>4651</v>
      </c>
      <c r="G3049" s="28" t="s">
        <v>4652</v>
      </c>
      <c r="H3049" s="28" t="s">
        <v>75</v>
      </c>
      <c r="I3049" s="505" t="s">
        <v>1011</v>
      </c>
      <c r="J3049" s="36" t="s">
        <v>1012</v>
      </c>
      <c r="K3049" s="630" t="s">
        <v>4649</v>
      </c>
      <c r="L3049" s="28" t="s">
        <v>73</v>
      </c>
      <c r="M3049" s="226"/>
      <c r="N3049" s="33" t="s">
        <v>214</v>
      </c>
      <c r="O3049" s="36" t="s">
        <v>4682</v>
      </c>
      <c r="P3049" s="226"/>
      <c r="Q3049" s="468"/>
      <c r="R3049" s="468"/>
      <c r="S3049" s="468"/>
      <c r="T3049" s="468"/>
      <c r="U3049" s="468"/>
      <c r="V3049" s="468"/>
      <c r="W3049" s="468"/>
      <c r="X3049" s="468"/>
      <c r="Y3049" s="468"/>
      <c r="Z3049" s="468"/>
      <c r="AA3049" s="468"/>
      <c r="AB3049" s="468"/>
      <c r="AC3049" s="468"/>
      <c r="AD3049" s="468"/>
      <c r="AE3049" s="468"/>
      <c r="AF3049" s="468"/>
      <c r="AG3049" s="468"/>
      <c r="AH3049" s="468"/>
      <c r="AI3049" s="468"/>
    </row>
    <row r="3050">
      <c r="A3050" s="23">
        <v>2916.0</v>
      </c>
      <c r="B3050" s="440">
        <v>46232.0</v>
      </c>
      <c r="C3050" s="26">
        <v>273.0</v>
      </c>
      <c r="D3050" s="507" t="s">
        <v>111</v>
      </c>
      <c r="E3050" s="28" t="s">
        <v>40</v>
      </c>
      <c r="F3050" s="600" t="s">
        <v>4651</v>
      </c>
      <c r="G3050" s="28" t="s">
        <v>4652</v>
      </c>
      <c r="H3050" s="28" t="s">
        <v>75</v>
      </c>
      <c r="I3050" s="505" t="s">
        <v>4691</v>
      </c>
      <c r="J3050" s="36" t="s">
        <v>4692</v>
      </c>
      <c r="K3050" s="426" t="s">
        <v>4649</v>
      </c>
      <c r="L3050" s="28" t="s">
        <v>73</v>
      </c>
      <c r="M3050" s="226"/>
      <c r="N3050" s="33" t="s">
        <v>214</v>
      </c>
      <c r="O3050" s="36" t="s">
        <v>4682</v>
      </c>
      <c r="P3050" s="226"/>
      <c r="Q3050" s="468"/>
      <c r="R3050" s="468"/>
      <c r="S3050" s="468"/>
      <c r="T3050" s="468"/>
      <c r="U3050" s="468"/>
      <c r="V3050" s="468"/>
      <c r="W3050" s="468"/>
      <c r="X3050" s="468"/>
      <c r="Y3050" s="468"/>
      <c r="Z3050" s="468"/>
      <c r="AA3050" s="468"/>
      <c r="AB3050" s="468"/>
      <c r="AC3050" s="468"/>
      <c r="AD3050" s="468"/>
      <c r="AE3050" s="468"/>
      <c r="AF3050" s="468"/>
      <c r="AG3050" s="468"/>
      <c r="AH3050" s="468"/>
      <c r="AI3050" s="468"/>
    </row>
    <row r="3051">
      <c r="A3051" s="23">
        <v>2917.0</v>
      </c>
      <c r="B3051" s="440">
        <v>46232.0</v>
      </c>
      <c r="C3051" s="26">
        <v>273.0</v>
      </c>
      <c r="D3051" s="507" t="s">
        <v>111</v>
      </c>
      <c r="E3051" s="28" t="s">
        <v>40</v>
      </c>
      <c r="F3051" s="600" t="s">
        <v>4651</v>
      </c>
      <c r="G3051" s="28" t="s">
        <v>4652</v>
      </c>
      <c r="H3051" s="28" t="s">
        <v>81</v>
      </c>
      <c r="I3051" s="505" t="s">
        <v>1013</v>
      </c>
      <c r="J3051" s="36" t="s">
        <v>4693</v>
      </c>
      <c r="K3051" s="630" t="s">
        <v>4649</v>
      </c>
      <c r="L3051" s="28" t="s">
        <v>73</v>
      </c>
      <c r="M3051" s="226"/>
      <c r="N3051" s="33" t="s">
        <v>214</v>
      </c>
      <c r="O3051" s="36" t="s">
        <v>4682</v>
      </c>
      <c r="P3051" s="226"/>
      <c r="Q3051" s="468"/>
      <c r="R3051" s="468"/>
      <c r="S3051" s="468"/>
      <c r="T3051" s="468"/>
      <c r="U3051" s="468"/>
      <c r="V3051" s="468"/>
      <c r="W3051" s="468"/>
      <c r="X3051" s="468"/>
      <c r="Y3051" s="468"/>
      <c r="Z3051" s="468"/>
      <c r="AA3051" s="468"/>
      <c r="AB3051" s="468"/>
      <c r="AC3051" s="468"/>
      <c r="AD3051" s="468"/>
      <c r="AE3051" s="468"/>
      <c r="AF3051" s="468"/>
      <c r="AG3051" s="468"/>
      <c r="AH3051" s="468"/>
      <c r="AI3051" s="468"/>
    </row>
    <row r="3052">
      <c r="A3052" s="23">
        <v>2918.0</v>
      </c>
      <c r="B3052" s="440">
        <v>46232.0</v>
      </c>
      <c r="C3052" s="26">
        <v>273.0</v>
      </c>
      <c r="D3052" s="507" t="s">
        <v>111</v>
      </c>
      <c r="E3052" s="28" t="s">
        <v>40</v>
      </c>
      <c r="F3052" s="600" t="s">
        <v>4651</v>
      </c>
      <c r="G3052" s="28" t="s">
        <v>4652</v>
      </c>
      <c r="H3052" s="28" t="s">
        <v>87</v>
      </c>
      <c r="I3052" s="505" t="s">
        <v>1498</v>
      </c>
      <c r="J3052" s="36" t="s">
        <v>4406</v>
      </c>
      <c r="K3052" s="426" t="s">
        <v>4649</v>
      </c>
      <c r="L3052" s="28" t="s">
        <v>73</v>
      </c>
      <c r="M3052" s="226"/>
      <c r="N3052" s="33" t="s">
        <v>214</v>
      </c>
      <c r="O3052" s="36" t="s">
        <v>4682</v>
      </c>
      <c r="P3052" s="226"/>
      <c r="Q3052" s="468"/>
      <c r="R3052" s="468"/>
      <c r="S3052" s="468"/>
      <c r="T3052" s="468"/>
      <c r="U3052" s="468"/>
      <c r="V3052" s="468"/>
      <c r="W3052" s="468"/>
      <c r="X3052" s="468"/>
      <c r="Y3052" s="468"/>
      <c r="Z3052" s="468"/>
      <c r="AA3052" s="468"/>
      <c r="AB3052" s="468"/>
      <c r="AC3052" s="468"/>
      <c r="AD3052" s="468"/>
      <c r="AE3052" s="468"/>
      <c r="AF3052" s="468"/>
      <c r="AG3052" s="468"/>
      <c r="AH3052" s="468"/>
      <c r="AI3052" s="468"/>
    </row>
    <row r="3053">
      <c r="A3053" s="23">
        <v>2919.0</v>
      </c>
      <c r="B3053" s="440">
        <v>46232.0</v>
      </c>
      <c r="C3053" s="26">
        <v>273.0</v>
      </c>
      <c r="D3053" s="507" t="s">
        <v>111</v>
      </c>
      <c r="E3053" s="28" t="s">
        <v>40</v>
      </c>
      <c r="F3053" s="600" t="s">
        <v>4651</v>
      </c>
      <c r="G3053" s="28" t="s">
        <v>4652</v>
      </c>
      <c r="H3053" s="28" t="s">
        <v>87</v>
      </c>
      <c r="I3053" s="505" t="s">
        <v>4462</v>
      </c>
      <c r="J3053" s="36" t="s">
        <v>4694</v>
      </c>
      <c r="K3053" s="630" t="s">
        <v>4649</v>
      </c>
      <c r="L3053" s="28" t="s">
        <v>73</v>
      </c>
      <c r="M3053" s="226"/>
      <c r="N3053" s="33" t="s">
        <v>214</v>
      </c>
      <c r="O3053" s="36" t="s">
        <v>4682</v>
      </c>
      <c r="P3053" s="226"/>
      <c r="Q3053" s="468"/>
      <c r="R3053" s="468"/>
      <c r="S3053" s="468"/>
      <c r="T3053" s="468"/>
      <c r="U3053" s="468"/>
      <c r="V3053" s="468"/>
      <c r="W3053" s="468"/>
      <c r="X3053" s="468"/>
      <c r="Y3053" s="468"/>
      <c r="Z3053" s="468"/>
      <c r="AA3053" s="468"/>
      <c r="AB3053" s="468"/>
      <c r="AC3053" s="468"/>
      <c r="AD3053" s="468"/>
      <c r="AE3053" s="468"/>
      <c r="AF3053" s="468"/>
      <c r="AG3053" s="468"/>
      <c r="AH3053" s="468"/>
      <c r="AI3053" s="468"/>
    </row>
    <row r="3054">
      <c r="A3054" s="23">
        <v>2920.0</v>
      </c>
      <c r="B3054" s="440">
        <v>46232.0</v>
      </c>
      <c r="C3054" s="26">
        <v>273.0</v>
      </c>
      <c r="D3054" s="507" t="s">
        <v>111</v>
      </c>
      <c r="E3054" s="28" t="s">
        <v>40</v>
      </c>
      <c r="F3054" s="600" t="s">
        <v>4651</v>
      </c>
      <c r="G3054" s="28" t="s">
        <v>4652</v>
      </c>
      <c r="H3054" s="28" t="s">
        <v>87</v>
      </c>
      <c r="I3054" s="505" t="s">
        <v>1019</v>
      </c>
      <c r="J3054" s="36" t="s">
        <v>1020</v>
      </c>
      <c r="K3054" s="426" t="s">
        <v>4649</v>
      </c>
      <c r="L3054" s="28" t="s">
        <v>73</v>
      </c>
      <c r="M3054" s="226"/>
      <c r="N3054" s="33" t="s">
        <v>214</v>
      </c>
      <c r="O3054" s="36" t="s">
        <v>4682</v>
      </c>
      <c r="P3054" s="226"/>
      <c r="Q3054" s="468"/>
      <c r="R3054" s="468"/>
      <c r="S3054" s="468"/>
      <c r="T3054" s="468"/>
      <c r="U3054" s="468"/>
      <c r="V3054" s="468"/>
      <c r="W3054" s="468"/>
      <c r="X3054" s="468"/>
      <c r="Y3054" s="468"/>
      <c r="Z3054" s="468"/>
      <c r="AA3054" s="468"/>
      <c r="AB3054" s="468"/>
      <c r="AC3054" s="468"/>
      <c r="AD3054" s="468"/>
      <c r="AE3054" s="468"/>
      <c r="AF3054" s="468"/>
      <c r="AG3054" s="468"/>
      <c r="AH3054" s="468"/>
      <c r="AI3054" s="468"/>
    </row>
    <row r="3055">
      <c r="A3055" s="23">
        <v>2924.0</v>
      </c>
      <c r="B3055" s="440">
        <v>46234.0</v>
      </c>
      <c r="C3055" s="26">
        <v>274.0</v>
      </c>
      <c r="D3055" s="507" t="s">
        <v>45</v>
      </c>
      <c r="E3055" s="28" t="s">
        <v>94</v>
      </c>
      <c r="F3055" s="600" t="s">
        <v>371</v>
      </c>
      <c r="G3055" s="28" t="s">
        <v>1467</v>
      </c>
      <c r="H3055" s="28" t="s">
        <v>87</v>
      </c>
      <c r="I3055" s="505" t="s">
        <v>1491</v>
      </c>
      <c r="J3055" s="36" t="s">
        <v>113</v>
      </c>
      <c r="K3055" s="441">
        <v>46249.0</v>
      </c>
      <c r="L3055" s="28" t="s">
        <v>50</v>
      </c>
      <c r="M3055" s="226"/>
      <c r="N3055" s="33" t="s">
        <v>104</v>
      </c>
      <c r="O3055" s="36" t="s">
        <v>4268</v>
      </c>
      <c r="P3055" s="226"/>
      <c r="Q3055" s="468"/>
      <c r="R3055" s="468"/>
      <c r="S3055" s="468"/>
      <c r="T3055" s="468"/>
      <c r="U3055" s="468"/>
      <c r="V3055" s="468"/>
      <c r="W3055" s="468"/>
      <c r="X3055" s="468"/>
      <c r="Y3055" s="468"/>
      <c r="Z3055" s="468"/>
      <c r="AA3055" s="468"/>
      <c r="AB3055" s="468"/>
      <c r="AC3055" s="468"/>
      <c r="AD3055" s="468"/>
      <c r="AE3055" s="468"/>
      <c r="AF3055" s="468"/>
      <c r="AG3055" s="468"/>
      <c r="AH3055" s="468"/>
      <c r="AI3055" s="468"/>
    </row>
    <row r="3056">
      <c r="A3056" s="23">
        <v>2925.0</v>
      </c>
      <c r="B3056" s="440">
        <v>46234.0</v>
      </c>
      <c r="C3056" s="26">
        <v>274.0</v>
      </c>
      <c r="D3056" s="507" t="s">
        <v>45</v>
      </c>
      <c r="E3056" s="28" t="s">
        <v>94</v>
      </c>
      <c r="F3056" s="600" t="s">
        <v>371</v>
      </c>
      <c r="G3056" s="28" t="s">
        <v>1467</v>
      </c>
      <c r="H3056" s="28" t="s">
        <v>139</v>
      </c>
      <c r="I3056" s="505" t="s">
        <v>1494</v>
      </c>
      <c r="J3056" s="36" t="s">
        <v>1495</v>
      </c>
      <c r="K3056" s="441">
        <v>46249.0</v>
      </c>
      <c r="L3056" s="28" t="s">
        <v>50</v>
      </c>
      <c r="M3056" s="226"/>
      <c r="N3056" s="33" t="s">
        <v>104</v>
      </c>
      <c r="O3056" s="36" t="s">
        <v>4268</v>
      </c>
      <c r="P3056" s="226"/>
      <c r="Q3056" s="468"/>
      <c r="R3056" s="468"/>
      <c r="S3056" s="468"/>
      <c r="T3056" s="468"/>
      <c r="U3056" s="468"/>
      <c r="V3056" s="468"/>
      <c r="W3056" s="468"/>
      <c r="X3056" s="468"/>
      <c r="Y3056" s="468"/>
      <c r="Z3056" s="468"/>
      <c r="AA3056" s="468"/>
      <c r="AB3056" s="468"/>
      <c r="AC3056" s="468"/>
      <c r="AD3056" s="468"/>
      <c r="AE3056" s="468"/>
      <c r="AF3056" s="468"/>
      <c r="AG3056" s="468"/>
      <c r="AH3056" s="468"/>
      <c r="AI3056" s="468"/>
    </row>
    <row r="3057">
      <c r="A3057" s="23">
        <v>2926.0</v>
      </c>
      <c r="B3057" s="440">
        <v>46234.0</v>
      </c>
      <c r="C3057" s="26">
        <v>274.0</v>
      </c>
      <c r="D3057" s="507" t="s">
        <v>45</v>
      </c>
      <c r="E3057" s="28" t="s">
        <v>94</v>
      </c>
      <c r="F3057" s="600" t="s">
        <v>371</v>
      </c>
      <c r="G3057" s="28" t="s">
        <v>1467</v>
      </c>
      <c r="H3057" s="28" t="s">
        <v>75</v>
      </c>
      <c r="I3057" s="505" t="s">
        <v>1512</v>
      </c>
      <c r="J3057" s="36" t="s">
        <v>2820</v>
      </c>
      <c r="K3057" s="441">
        <v>46249.0</v>
      </c>
      <c r="L3057" s="28" t="s">
        <v>50</v>
      </c>
      <c r="M3057" s="226"/>
      <c r="N3057" s="33" t="s">
        <v>104</v>
      </c>
      <c r="O3057" s="36" t="s">
        <v>4268</v>
      </c>
      <c r="P3057" s="226"/>
      <c r="Q3057" s="468"/>
      <c r="R3057" s="468"/>
      <c r="S3057" s="468"/>
      <c r="T3057" s="468"/>
      <c r="U3057" s="468"/>
      <c r="V3057" s="468"/>
      <c r="W3057" s="468"/>
      <c r="X3057" s="468"/>
      <c r="Y3057" s="468"/>
      <c r="Z3057" s="468"/>
      <c r="AA3057" s="468"/>
      <c r="AB3057" s="468"/>
      <c r="AC3057" s="468"/>
      <c r="AD3057" s="468"/>
      <c r="AE3057" s="468"/>
      <c r="AF3057" s="468"/>
      <c r="AG3057" s="468"/>
      <c r="AH3057" s="468"/>
      <c r="AI3057" s="468"/>
    </row>
    <row r="3058">
      <c r="A3058" s="23">
        <v>2927.0</v>
      </c>
      <c r="B3058" s="440">
        <v>46234.0</v>
      </c>
      <c r="C3058" s="26">
        <v>274.0</v>
      </c>
      <c r="D3058" s="507" t="s">
        <v>45</v>
      </c>
      <c r="E3058" s="28" t="s">
        <v>94</v>
      </c>
      <c r="F3058" s="600" t="s">
        <v>371</v>
      </c>
      <c r="G3058" s="28" t="s">
        <v>1467</v>
      </c>
      <c r="H3058" s="28" t="s">
        <v>98</v>
      </c>
      <c r="I3058" s="505" t="s">
        <v>1952</v>
      </c>
      <c r="J3058" s="36" t="s">
        <v>1953</v>
      </c>
      <c r="K3058" s="441">
        <v>46249.0</v>
      </c>
      <c r="L3058" s="28" t="s">
        <v>50</v>
      </c>
      <c r="M3058" s="226"/>
      <c r="N3058" s="33" t="s">
        <v>104</v>
      </c>
      <c r="O3058" s="36" t="s">
        <v>4268</v>
      </c>
      <c r="P3058" s="226"/>
      <c r="Q3058" s="468"/>
      <c r="R3058" s="468"/>
      <c r="S3058" s="468"/>
      <c r="T3058" s="468"/>
      <c r="U3058" s="468"/>
      <c r="V3058" s="468"/>
      <c r="W3058" s="468"/>
      <c r="X3058" s="468"/>
      <c r="Y3058" s="468"/>
      <c r="Z3058" s="468"/>
      <c r="AA3058" s="468"/>
      <c r="AB3058" s="468"/>
      <c r="AC3058" s="468"/>
      <c r="AD3058" s="468"/>
      <c r="AE3058" s="468"/>
      <c r="AF3058" s="468"/>
      <c r="AG3058" s="468"/>
      <c r="AH3058" s="468"/>
      <c r="AI3058" s="468"/>
    </row>
    <row r="3059">
      <c r="A3059" s="23">
        <v>2928.0</v>
      </c>
      <c r="B3059" s="440">
        <v>46234.0</v>
      </c>
      <c r="C3059" s="26">
        <v>274.0</v>
      </c>
      <c r="D3059" s="507" t="s">
        <v>45</v>
      </c>
      <c r="E3059" s="28" t="s">
        <v>94</v>
      </c>
      <c r="F3059" s="600" t="s">
        <v>371</v>
      </c>
      <c r="G3059" s="28" t="s">
        <v>1467</v>
      </c>
      <c r="H3059" s="28" t="s">
        <v>87</v>
      </c>
      <c r="I3059" s="505" t="s">
        <v>4695</v>
      </c>
      <c r="J3059" s="36" t="s">
        <v>4696</v>
      </c>
      <c r="K3059" s="441">
        <v>46249.0</v>
      </c>
      <c r="L3059" s="28" t="s">
        <v>50</v>
      </c>
      <c r="M3059" s="226"/>
      <c r="N3059" s="33" t="s">
        <v>104</v>
      </c>
      <c r="O3059" s="36" t="s">
        <v>4268</v>
      </c>
      <c r="P3059" s="226"/>
      <c r="Q3059" s="468"/>
      <c r="R3059" s="468"/>
      <c r="S3059" s="468"/>
      <c r="T3059" s="468"/>
      <c r="U3059" s="468"/>
      <c r="V3059" s="468"/>
      <c r="W3059" s="468"/>
      <c r="X3059" s="468"/>
      <c r="Y3059" s="468"/>
      <c r="Z3059" s="468"/>
      <c r="AA3059" s="468"/>
      <c r="AB3059" s="468"/>
      <c r="AC3059" s="468"/>
      <c r="AD3059" s="468"/>
      <c r="AE3059" s="468"/>
      <c r="AF3059" s="468"/>
      <c r="AG3059" s="468"/>
      <c r="AH3059" s="468"/>
      <c r="AI3059" s="468"/>
    </row>
    <row r="3060">
      <c r="A3060" s="23">
        <v>2929.0</v>
      </c>
      <c r="B3060" s="440">
        <v>46234.0</v>
      </c>
      <c r="C3060" s="26">
        <v>274.0</v>
      </c>
      <c r="D3060" s="507" t="s">
        <v>45</v>
      </c>
      <c r="E3060" s="28" t="s">
        <v>94</v>
      </c>
      <c r="F3060" s="600" t="s">
        <v>371</v>
      </c>
      <c r="G3060" s="28" t="s">
        <v>1467</v>
      </c>
      <c r="H3060" s="28" t="s">
        <v>87</v>
      </c>
      <c r="I3060" s="505" t="s">
        <v>4697</v>
      </c>
      <c r="J3060" s="36" t="s">
        <v>3556</v>
      </c>
      <c r="K3060" s="441">
        <v>46249.0</v>
      </c>
      <c r="L3060" s="28" t="s">
        <v>50</v>
      </c>
      <c r="M3060" s="226"/>
      <c r="N3060" s="33" t="s">
        <v>104</v>
      </c>
      <c r="O3060" s="36" t="s">
        <v>4268</v>
      </c>
      <c r="P3060" s="226"/>
      <c r="Q3060" s="468"/>
      <c r="R3060" s="468"/>
      <c r="S3060" s="468"/>
      <c r="T3060" s="468"/>
      <c r="U3060" s="468"/>
      <c r="V3060" s="468"/>
      <c r="W3060" s="468"/>
      <c r="X3060" s="468"/>
      <c r="Y3060" s="468"/>
      <c r="Z3060" s="468"/>
      <c r="AA3060" s="468"/>
      <c r="AB3060" s="468"/>
      <c r="AC3060" s="468"/>
      <c r="AD3060" s="468"/>
      <c r="AE3060" s="468"/>
      <c r="AF3060" s="468"/>
      <c r="AG3060" s="468"/>
      <c r="AH3060" s="468"/>
      <c r="AI3060" s="468"/>
    </row>
    <row r="3061">
      <c r="A3061" s="23">
        <v>2930.0</v>
      </c>
      <c r="B3061" s="440">
        <v>46234.0</v>
      </c>
      <c r="C3061" s="26">
        <v>274.0</v>
      </c>
      <c r="D3061" s="507" t="s">
        <v>45</v>
      </c>
      <c r="E3061" s="28" t="s">
        <v>94</v>
      </c>
      <c r="F3061" s="600" t="s">
        <v>371</v>
      </c>
      <c r="G3061" s="28" t="s">
        <v>1467</v>
      </c>
      <c r="H3061" s="28" t="s">
        <v>87</v>
      </c>
      <c r="I3061" s="505" t="s">
        <v>4698</v>
      </c>
      <c r="J3061" s="36" t="s">
        <v>3017</v>
      </c>
      <c r="K3061" s="441">
        <v>46249.0</v>
      </c>
      <c r="L3061" s="28" t="s">
        <v>50</v>
      </c>
      <c r="M3061" s="226"/>
      <c r="N3061" s="33" t="s">
        <v>104</v>
      </c>
      <c r="O3061" s="36" t="s">
        <v>4268</v>
      </c>
      <c r="P3061" s="226"/>
      <c r="Q3061" s="468"/>
      <c r="R3061" s="468"/>
      <c r="S3061" s="468"/>
      <c r="T3061" s="468"/>
      <c r="U3061" s="468"/>
      <c r="V3061" s="468"/>
      <c r="W3061" s="468"/>
      <c r="X3061" s="468"/>
      <c r="Y3061" s="468"/>
      <c r="Z3061" s="468"/>
      <c r="AA3061" s="468"/>
      <c r="AB3061" s="468"/>
      <c r="AC3061" s="468"/>
      <c r="AD3061" s="468"/>
      <c r="AE3061" s="468"/>
      <c r="AF3061" s="468"/>
      <c r="AG3061" s="468"/>
      <c r="AH3061" s="468"/>
      <c r="AI3061" s="468"/>
    </row>
    <row r="3062">
      <c r="A3062" s="23">
        <v>2931.0</v>
      </c>
      <c r="B3062" s="440">
        <v>46234.0</v>
      </c>
      <c r="C3062" s="26">
        <v>274.0</v>
      </c>
      <c r="D3062" s="507" t="s">
        <v>45</v>
      </c>
      <c r="E3062" s="28" t="s">
        <v>94</v>
      </c>
      <c r="F3062" s="600" t="s">
        <v>371</v>
      </c>
      <c r="G3062" s="28" t="s">
        <v>1467</v>
      </c>
      <c r="H3062" s="28" t="s">
        <v>87</v>
      </c>
      <c r="I3062" s="505" t="s">
        <v>4699</v>
      </c>
      <c r="J3062" s="36" t="s">
        <v>2851</v>
      </c>
      <c r="K3062" s="441">
        <v>46249.0</v>
      </c>
      <c r="L3062" s="28" t="s">
        <v>50</v>
      </c>
      <c r="M3062" s="226"/>
      <c r="N3062" s="33" t="s">
        <v>104</v>
      </c>
      <c r="O3062" s="36" t="s">
        <v>4268</v>
      </c>
      <c r="P3062" s="226"/>
      <c r="Q3062" s="468"/>
      <c r="R3062" s="468"/>
      <c r="S3062" s="468"/>
      <c r="T3062" s="468"/>
      <c r="U3062" s="468"/>
      <c r="V3062" s="468"/>
      <c r="W3062" s="468"/>
      <c r="X3062" s="468"/>
      <c r="Y3062" s="468"/>
      <c r="Z3062" s="468"/>
      <c r="AA3062" s="468"/>
      <c r="AB3062" s="468"/>
      <c r="AC3062" s="468"/>
      <c r="AD3062" s="468"/>
      <c r="AE3062" s="468"/>
      <c r="AF3062" s="468"/>
      <c r="AG3062" s="468"/>
      <c r="AH3062" s="468"/>
      <c r="AI3062" s="468"/>
    </row>
    <row r="3063">
      <c r="A3063" s="23">
        <v>2932.0</v>
      </c>
      <c r="B3063" s="440">
        <v>46234.0</v>
      </c>
      <c r="C3063" s="26">
        <v>274.0</v>
      </c>
      <c r="D3063" s="507" t="s">
        <v>45</v>
      </c>
      <c r="E3063" s="28" t="s">
        <v>94</v>
      </c>
      <c r="F3063" s="600" t="s">
        <v>371</v>
      </c>
      <c r="G3063" s="28" t="s">
        <v>1467</v>
      </c>
      <c r="H3063" s="28" t="s">
        <v>87</v>
      </c>
      <c r="I3063" s="505" t="s">
        <v>4700</v>
      </c>
      <c r="J3063" s="36" t="s">
        <v>4701</v>
      </c>
      <c r="K3063" s="441">
        <v>46249.0</v>
      </c>
      <c r="L3063" s="28" t="s">
        <v>50</v>
      </c>
      <c r="M3063" s="226"/>
      <c r="N3063" s="33" t="s">
        <v>104</v>
      </c>
      <c r="O3063" s="36" t="s">
        <v>4268</v>
      </c>
      <c r="P3063" s="226"/>
      <c r="Q3063" s="468"/>
      <c r="R3063" s="468"/>
      <c r="S3063" s="468"/>
      <c r="T3063" s="468"/>
      <c r="U3063" s="468"/>
      <c r="V3063" s="468"/>
      <c r="W3063" s="468"/>
      <c r="X3063" s="468"/>
      <c r="Y3063" s="468"/>
      <c r="Z3063" s="468"/>
      <c r="AA3063" s="468"/>
      <c r="AB3063" s="468"/>
      <c r="AC3063" s="468"/>
      <c r="AD3063" s="468"/>
      <c r="AE3063" s="468"/>
      <c r="AF3063" s="468"/>
      <c r="AG3063" s="468"/>
      <c r="AH3063" s="468"/>
      <c r="AI3063" s="468"/>
    </row>
    <row r="3064">
      <c r="A3064" s="23">
        <v>2933.0</v>
      </c>
      <c r="B3064" s="440">
        <v>46234.0</v>
      </c>
      <c r="C3064" s="26">
        <v>274.0</v>
      </c>
      <c r="D3064" s="507" t="s">
        <v>45</v>
      </c>
      <c r="E3064" s="28" t="s">
        <v>94</v>
      </c>
      <c r="F3064" s="600" t="s">
        <v>371</v>
      </c>
      <c r="G3064" s="28" t="s">
        <v>1467</v>
      </c>
      <c r="H3064" s="28" t="s">
        <v>87</v>
      </c>
      <c r="I3064" s="505" t="s">
        <v>4702</v>
      </c>
      <c r="J3064" s="36" t="s">
        <v>4703</v>
      </c>
      <c r="K3064" s="441">
        <v>46249.0</v>
      </c>
      <c r="L3064" s="28" t="s">
        <v>50</v>
      </c>
      <c r="M3064" s="226"/>
      <c r="N3064" s="33" t="s">
        <v>104</v>
      </c>
      <c r="O3064" s="36" t="s">
        <v>4268</v>
      </c>
      <c r="P3064" s="226"/>
      <c r="Q3064" s="468"/>
      <c r="R3064" s="468"/>
      <c r="S3064" s="468"/>
      <c r="T3064" s="468"/>
      <c r="U3064" s="468"/>
      <c r="V3064" s="468"/>
      <c r="W3064" s="468"/>
      <c r="X3064" s="468"/>
      <c r="Y3064" s="468"/>
      <c r="Z3064" s="468"/>
      <c r="AA3064" s="468"/>
      <c r="AB3064" s="468"/>
      <c r="AC3064" s="468"/>
      <c r="AD3064" s="468"/>
      <c r="AE3064" s="468"/>
      <c r="AF3064" s="468"/>
      <c r="AG3064" s="468"/>
      <c r="AH3064" s="468"/>
      <c r="AI3064" s="468"/>
    </row>
    <row r="3065">
      <c r="A3065" s="23">
        <v>2934.0</v>
      </c>
      <c r="B3065" s="440">
        <v>46234.0</v>
      </c>
      <c r="C3065" s="26">
        <v>274.0</v>
      </c>
      <c r="D3065" s="507" t="s">
        <v>45</v>
      </c>
      <c r="E3065" s="28" t="s">
        <v>94</v>
      </c>
      <c r="F3065" s="600" t="s">
        <v>371</v>
      </c>
      <c r="G3065" s="28" t="s">
        <v>1467</v>
      </c>
      <c r="H3065" s="28" t="s">
        <v>87</v>
      </c>
      <c r="I3065" s="505" t="s">
        <v>2128</v>
      </c>
      <c r="J3065" s="36" t="s">
        <v>2129</v>
      </c>
      <c r="K3065" s="441">
        <v>46249.0</v>
      </c>
      <c r="L3065" s="28" t="s">
        <v>50</v>
      </c>
      <c r="M3065" s="226"/>
      <c r="N3065" s="33" t="s">
        <v>104</v>
      </c>
      <c r="O3065" s="36" t="s">
        <v>4268</v>
      </c>
      <c r="P3065" s="226"/>
      <c r="Q3065" s="468"/>
      <c r="R3065" s="468"/>
      <c r="S3065" s="468"/>
      <c r="T3065" s="468"/>
      <c r="U3065" s="468"/>
      <c r="V3065" s="468"/>
      <c r="W3065" s="468"/>
      <c r="X3065" s="468"/>
      <c r="Y3065" s="468"/>
      <c r="Z3065" s="468"/>
      <c r="AA3065" s="468"/>
      <c r="AB3065" s="468"/>
      <c r="AC3065" s="468"/>
      <c r="AD3065" s="468"/>
      <c r="AE3065" s="468"/>
      <c r="AF3065" s="468"/>
      <c r="AG3065" s="468"/>
      <c r="AH3065" s="468"/>
      <c r="AI3065" s="468"/>
    </row>
    <row r="3066">
      <c r="A3066" s="23">
        <v>2935.0</v>
      </c>
      <c r="B3066" s="440">
        <v>46234.0</v>
      </c>
      <c r="C3066" s="26">
        <v>274.0</v>
      </c>
      <c r="D3066" s="507" t="s">
        <v>45</v>
      </c>
      <c r="E3066" s="28" t="s">
        <v>94</v>
      </c>
      <c r="F3066" s="600" t="s">
        <v>371</v>
      </c>
      <c r="G3066" s="28" t="s">
        <v>1467</v>
      </c>
      <c r="H3066" s="28" t="s">
        <v>87</v>
      </c>
      <c r="I3066" s="505" t="s">
        <v>1474</v>
      </c>
      <c r="J3066" s="36" t="s">
        <v>1475</v>
      </c>
      <c r="K3066" s="441">
        <v>46249.0</v>
      </c>
      <c r="L3066" s="28" t="s">
        <v>50</v>
      </c>
      <c r="M3066" s="226"/>
      <c r="N3066" s="33" t="s">
        <v>104</v>
      </c>
      <c r="O3066" s="36" t="s">
        <v>4268</v>
      </c>
      <c r="P3066" s="226"/>
      <c r="Q3066" s="468"/>
      <c r="R3066" s="468"/>
      <c r="S3066" s="468"/>
      <c r="T3066" s="468"/>
      <c r="U3066" s="468"/>
      <c r="V3066" s="468"/>
      <c r="W3066" s="468"/>
      <c r="X3066" s="468"/>
      <c r="Y3066" s="468"/>
      <c r="Z3066" s="468"/>
      <c r="AA3066" s="468"/>
      <c r="AB3066" s="468"/>
      <c r="AC3066" s="468"/>
      <c r="AD3066" s="468"/>
      <c r="AE3066" s="468"/>
      <c r="AF3066" s="468"/>
      <c r="AG3066" s="468"/>
      <c r="AH3066" s="468"/>
      <c r="AI3066" s="468"/>
    </row>
    <row r="3067">
      <c r="A3067" s="23">
        <v>2936.0</v>
      </c>
      <c r="B3067" s="440">
        <v>46234.0</v>
      </c>
      <c r="C3067" s="26">
        <v>274.0</v>
      </c>
      <c r="D3067" s="507" t="s">
        <v>45</v>
      </c>
      <c r="E3067" s="28" t="s">
        <v>94</v>
      </c>
      <c r="F3067" s="600" t="s">
        <v>371</v>
      </c>
      <c r="G3067" s="28" t="s">
        <v>1467</v>
      </c>
      <c r="H3067" s="28" t="s">
        <v>75</v>
      </c>
      <c r="I3067" s="505" t="s">
        <v>4704</v>
      </c>
      <c r="J3067" s="36" t="s">
        <v>4705</v>
      </c>
      <c r="K3067" s="441">
        <v>46249.0</v>
      </c>
      <c r="L3067" s="28" t="s">
        <v>50</v>
      </c>
      <c r="M3067" s="226"/>
      <c r="N3067" s="33" t="s">
        <v>104</v>
      </c>
      <c r="O3067" s="36" t="s">
        <v>4268</v>
      </c>
      <c r="P3067" s="226"/>
      <c r="Q3067" s="468"/>
      <c r="R3067" s="468"/>
      <c r="S3067" s="468"/>
      <c r="T3067" s="468"/>
      <c r="U3067" s="468"/>
      <c r="V3067" s="468"/>
      <c r="W3067" s="468"/>
      <c r="X3067" s="468"/>
      <c r="Y3067" s="468"/>
      <c r="Z3067" s="468"/>
      <c r="AA3067" s="468"/>
      <c r="AB3067" s="468"/>
      <c r="AC3067" s="468"/>
      <c r="AD3067" s="468"/>
      <c r="AE3067" s="468"/>
      <c r="AF3067" s="468"/>
      <c r="AG3067" s="468"/>
      <c r="AH3067" s="468"/>
      <c r="AI3067" s="468"/>
    </row>
    <row r="3068">
      <c r="A3068" s="23">
        <v>2937.0</v>
      </c>
      <c r="B3068" s="440">
        <v>46234.0</v>
      </c>
      <c r="C3068" s="26">
        <v>274.0</v>
      </c>
      <c r="D3068" s="507" t="s">
        <v>45</v>
      </c>
      <c r="E3068" s="28" t="s">
        <v>94</v>
      </c>
      <c r="F3068" s="600" t="s">
        <v>371</v>
      </c>
      <c r="G3068" s="28" t="s">
        <v>1467</v>
      </c>
      <c r="H3068" s="28" t="s">
        <v>98</v>
      </c>
      <c r="I3068" s="505" t="s">
        <v>4706</v>
      </c>
      <c r="J3068" s="36" t="s">
        <v>2309</v>
      </c>
      <c r="K3068" s="441">
        <v>46249.0</v>
      </c>
      <c r="L3068" s="28" t="s">
        <v>50</v>
      </c>
      <c r="M3068" s="226"/>
      <c r="N3068" s="33" t="s">
        <v>104</v>
      </c>
      <c r="O3068" s="36" t="s">
        <v>4268</v>
      </c>
      <c r="P3068" s="226"/>
      <c r="Q3068" s="468"/>
      <c r="R3068" s="468"/>
      <c r="S3068" s="468"/>
      <c r="T3068" s="468"/>
      <c r="U3068" s="468"/>
      <c r="V3068" s="468"/>
      <c r="W3068" s="468"/>
      <c r="X3068" s="468"/>
      <c r="Y3068" s="468"/>
      <c r="Z3068" s="468"/>
      <c r="AA3068" s="468"/>
      <c r="AB3068" s="468"/>
      <c r="AC3068" s="468"/>
      <c r="AD3068" s="468"/>
      <c r="AE3068" s="468"/>
      <c r="AF3068" s="468"/>
      <c r="AG3068" s="468"/>
      <c r="AH3068" s="468"/>
      <c r="AI3068" s="468"/>
    </row>
    <row r="3069">
      <c r="A3069" s="23">
        <v>2938.0</v>
      </c>
      <c r="B3069" s="440">
        <v>46234.0</v>
      </c>
      <c r="C3069" s="26">
        <v>274.0</v>
      </c>
      <c r="D3069" s="507" t="s">
        <v>45</v>
      </c>
      <c r="E3069" s="28" t="s">
        <v>94</v>
      </c>
      <c r="F3069" s="600" t="s">
        <v>371</v>
      </c>
      <c r="G3069" s="28" t="s">
        <v>1467</v>
      </c>
      <c r="H3069" s="28" t="s">
        <v>43</v>
      </c>
      <c r="I3069" s="505" t="s">
        <v>2835</v>
      </c>
      <c r="J3069" s="36" t="s">
        <v>2836</v>
      </c>
      <c r="K3069" s="441">
        <v>46249.0</v>
      </c>
      <c r="L3069" s="28" t="s">
        <v>50</v>
      </c>
      <c r="M3069" s="226"/>
      <c r="N3069" s="33" t="s">
        <v>104</v>
      </c>
      <c r="O3069" s="36" t="s">
        <v>4268</v>
      </c>
      <c r="P3069" s="226"/>
      <c r="Q3069" s="468"/>
      <c r="R3069" s="468"/>
      <c r="S3069" s="468"/>
      <c r="T3069" s="468"/>
      <c r="U3069" s="468"/>
      <c r="V3069" s="468"/>
      <c r="W3069" s="468"/>
      <c r="X3069" s="468"/>
      <c r="Y3069" s="468"/>
      <c r="Z3069" s="468"/>
      <c r="AA3069" s="468"/>
      <c r="AB3069" s="468"/>
      <c r="AC3069" s="468"/>
      <c r="AD3069" s="468"/>
      <c r="AE3069" s="468"/>
      <c r="AF3069" s="468"/>
      <c r="AG3069" s="468"/>
      <c r="AH3069" s="468"/>
      <c r="AI3069" s="468"/>
    </row>
    <row r="3070">
      <c r="A3070" s="23">
        <v>2939.0</v>
      </c>
      <c r="B3070" s="440">
        <v>46234.0</v>
      </c>
      <c r="C3070" s="26">
        <v>274.0</v>
      </c>
      <c r="D3070" s="507" t="s">
        <v>45</v>
      </c>
      <c r="E3070" s="28" t="s">
        <v>94</v>
      </c>
      <c r="F3070" s="600" t="s">
        <v>371</v>
      </c>
      <c r="G3070" s="28" t="s">
        <v>1467</v>
      </c>
      <c r="H3070" s="28" t="s">
        <v>43</v>
      </c>
      <c r="I3070" s="505" t="s">
        <v>4707</v>
      </c>
      <c r="J3070" s="36" t="s">
        <v>4708</v>
      </c>
      <c r="K3070" s="441">
        <v>46265.0</v>
      </c>
      <c r="L3070" s="28" t="s">
        <v>73</v>
      </c>
      <c r="M3070" s="226"/>
      <c r="N3070" s="33" t="s">
        <v>104</v>
      </c>
      <c r="O3070" s="36" t="s">
        <v>4268</v>
      </c>
      <c r="P3070" s="226"/>
      <c r="Q3070" s="468"/>
      <c r="R3070" s="468"/>
      <c r="S3070" s="468"/>
      <c r="T3070" s="468"/>
      <c r="U3070" s="468"/>
      <c r="V3070" s="468"/>
      <c r="W3070" s="468"/>
      <c r="X3070" s="468"/>
      <c r="Y3070" s="468"/>
      <c r="Z3070" s="468"/>
      <c r="AA3070" s="468"/>
      <c r="AB3070" s="468"/>
      <c r="AC3070" s="468"/>
      <c r="AD3070" s="468"/>
      <c r="AE3070" s="468"/>
      <c r="AF3070" s="468"/>
      <c r="AG3070" s="468"/>
      <c r="AH3070" s="468"/>
      <c r="AI3070" s="468"/>
    </row>
    <row r="3071">
      <c r="A3071" s="23">
        <v>2940.0</v>
      </c>
      <c r="B3071" s="440">
        <v>46234.0</v>
      </c>
      <c r="C3071" s="26">
        <v>274.0</v>
      </c>
      <c r="D3071" s="507" t="s">
        <v>45</v>
      </c>
      <c r="E3071" s="28" t="s">
        <v>94</v>
      </c>
      <c r="F3071" s="600" t="s">
        <v>371</v>
      </c>
      <c r="G3071" s="28" t="s">
        <v>1467</v>
      </c>
      <c r="H3071" s="28" t="s">
        <v>43</v>
      </c>
      <c r="I3071" s="505" t="s">
        <v>4709</v>
      </c>
      <c r="J3071" s="36" t="s">
        <v>4068</v>
      </c>
      <c r="K3071" s="441">
        <v>46249.0</v>
      </c>
      <c r="L3071" s="28" t="s">
        <v>50</v>
      </c>
      <c r="M3071" s="226"/>
      <c r="N3071" s="33" t="s">
        <v>104</v>
      </c>
      <c r="O3071" s="36" t="s">
        <v>4268</v>
      </c>
      <c r="P3071" s="226"/>
      <c r="Q3071" s="468"/>
      <c r="R3071" s="468"/>
      <c r="S3071" s="468"/>
      <c r="T3071" s="468"/>
      <c r="U3071" s="468"/>
      <c r="V3071" s="468"/>
      <c r="W3071" s="468"/>
      <c r="X3071" s="468"/>
      <c r="Y3071" s="468"/>
      <c r="Z3071" s="468"/>
      <c r="AA3071" s="468"/>
      <c r="AB3071" s="468"/>
      <c r="AC3071" s="468"/>
      <c r="AD3071" s="468"/>
      <c r="AE3071" s="468"/>
      <c r="AF3071" s="468"/>
      <c r="AG3071" s="468"/>
      <c r="AH3071" s="468"/>
      <c r="AI3071" s="468"/>
    </row>
    <row r="3072">
      <c r="A3072" s="23">
        <v>2941.0</v>
      </c>
      <c r="B3072" s="440">
        <v>46234.0</v>
      </c>
      <c r="C3072" s="26">
        <v>274.0</v>
      </c>
      <c r="D3072" s="507" t="s">
        <v>45</v>
      </c>
      <c r="E3072" s="28" t="s">
        <v>94</v>
      </c>
      <c r="F3072" s="600" t="s">
        <v>371</v>
      </c>
      <c r="G3072" s="28" t="s">
        <v>1467</v>
      </c>
      <c r="H3072" s="28" t="s">
        <v>81</v>
      </c>
      <c r="I3072" s="505" t="s">
        <v>1488</v>
      </c>
      <c r="J3072" s="36" t="s">
        <v>1257</v>
      </c>
      <c r="K3072" s="441">
        <v>46249.0</v>
      </c>
      <c r="L3072" s="28" t="s">
        <v>76</v>
      </c>
      <c r="M3072" s="226"/>
      <c r="N3072" s="33" t="s">
        <v>104</v>
      </c>
      <c r="O3072" s="36" t="s">
        <v>4268</v>
      </c>
      <c r="P3072" s="226"/>
      <c r="Q3072" s="468"/>
      <c r="R3072" s="468"/>
      <c r="S3072" s="468"/>
      <c r="T3072" s="468"/>
      <c r="U3072" s="468"/>
      <c r="V3072" s="468"/>
      <c r="W3072" s="468"/>
      <c r="X3072" s="468"/>
      <c r="Y3072" s="468"/>
      <c r="Z3072" s="468"/>
      <c r="AA3072" s="468"/>
      <c r="AB3072" s="468"/>
      <c r="AC3072" s="468"/>
      <c r="AD3072" s="468"/>
      <c r="AE3072" s="468"/>
      <c r="AF3072" s="468"/>
      <c r="AG3072" s="468"/>
      <c r="AH3072" s="468"/>
      <c r="AI3072" s="468"/>
    </row>
    <row r="3073">
      <c r="A3073" s="23">
        <v>2942.0</v>
      </c>
      <c r="B3073" s="440">
        <v>46234.0</v>
      </c>
      <c r="C3073" s="26">
        <v>274.0</v>
      </c>
      <c r="D3073" s="507" t="s">
        <v>45</v>
      </c>
      <c r="E3073" s="28" t="s">
        <v>94</v>
      </c>
      <c r="F3073" s="600" t="s">
        <v>371</v>
      </c>
      <c r="G3073" s="28" t="s">
        <v>1467</v>
      </c>
      <c r="H3073" s="28" t="s">
        <v>98</v>
      </c>
      <c r="I3073" s="505" t="s">
        <v>2831</v>
      </c>
      <c r="J3073" s="36" t="s">
        <v>2832</v>
      </c>
      <c r="K3073" s="441">
        <v>46265.0</v>
      </c>
      <c r="L3073" s="28" t="s">
        <v>73</v>
      </c>
      <c r="M3073" s="226"/>
      <c r="N3073" s="33" t="s">
        <v>104</v>
      </c>
      <c r="O3073" s="36" t="s">
        <v>4268</v>
      </c>
      <c r="P3073" s="226"/>
      <c r="Q3073" s="468"/>
      <c r="R3073" s="468"/>
      <c r="S3073" s="468"/>
      <c r="T3073" s="468"/>
      <c r="U3073" s="468"/>
      <c r="V3073" s="468"/>
      <c r="W3073" s="468"/>
      <c r="X3073" s="468"/>
      <c r="Y3073" s="468"/>
      <c r="Z3073" s="468"/>
      <c r="AA3073" s="468"/>
      <c r="AB3073" s="468"/>
      <c r="AC3073" s="468"/>
      <c r="AD3073" s="468"/>
      <c r="AE3073" s="468"/>
      <c r="AF3073" s="468"/>
      <c r="AG3073" s="468"/>
      <c r="AH3073" s="468"/>
      <c r="AI3073" s="468"/>
    </row>
    <row r="3074">
      <c r="A3074" s="23">
        <v>2943.0</v>
      </c>
      <c r="B3074" s="440">
        <v>46234.0</v>
      </c>
      <c r="C3074" s="26">
        <v>274.0</v>
      </c>
      <c r="D3074" s="507" t="s">
        <v>45</v>
      </c>
      <c r="E3074" s="28" t="s">
        <v>94</v>
      </c>
      <c r="F3074" s="600" t="s">
        <v>371</v>
      </c>
      <c r="G3074" s="28" t="s">
        <v>1467</v>
      </c>
      <c r="H3074" s="28" t="s">
        <v>98</v>
      </c>
      <c r="I3074" s="505" t="s">
        <v>4710</v>
      </c>
      <c r="J3074" s="36" t="s">
        <v>4711</v>
      </c>
      <c r="K3074" s="441">
        <v>46249.0</v>
      </c>
      <c r="L3074" s="28" t="s">
        <v>50</v>
      </c>
      <c r="M3074" s="226"/>
      <c r="N3074" s="33" t="s">
        <v>104</v>
      </c>
      <c r="O3074" s="36" t="s">
        <v>4268</v>
      </c>
      <c r="P3074" s="226"/>
      <c r="Q3074" s="468"/>
      <c r="R3074" s="468"/>
      <c r="S3074" s="468"/>
      <c r="T3074" s="468"/>
      <c r="U3074" s="468"/>
      <c r="V3074" s="468"/>
      <c r="W3074" s="468"/>
      <c r="X3074" s="468"/>
      <c r="Y3074" s="468"/>
      <c r="Z3074" s="468"/>
      <c r="AA3074" s="468"/>
      <c r="AB3074" s="468"/>
      <c r="AC3074" s="468"/>
      <c r="AD3074" s="468"/>
      <c r="AE3074" s="468"/>
      <c r="AF3074" s="468"/>
      <c r="AG3074" s="468"/>
      <c r="AH3074" s="468"/>
      <c r="AI3074" s="468"/>
    </row>
    <row r="3075">
      <c r="A3075" s="23">
        <v>2944.0</v>
      </c>
      <c r="B3075" s="440">
        <v>46234.0</v>
      </c>
      <c r="C3075" s="26">
        <v>274.0</v>
      </c>
      <c r="D3075" s="507" t="s">
        <v>45</v>
      </c>
      <c r="E3075" s="28" t="s">
        <v>94</v>
      </c>
      <c r="F3075" s="600" t="s">
        <v>371</v>
      </c>
      <c r="G3075" s="28" t="s">
        <v>1467</v>
      </c>
      <c r="H3075" s="28" t="s">
        <v>233</v>
      </c>
      <c r="I3075" s="505" t="s">
        <v>4712</v>
      </c>
      <c r="J3075" s="36" t="s">
        <v>4713</v>
      </c>
      <c r="K3075" s="441">
        <v>46239.0</v>
      </c>
      <c r="L3075" s="28" t="s">
        <v>50</v>
      </c>
      <c r="M3075" s="226"/>
      <c r="N3075" s="33" t="s">
        <v>104</v>
      </c>
      <c r="O3075" s="36" t="s">
        <v>4268</v>
      </c>
      <c r="P3075" s="226"/>
      <c r="Q3075" s="468"/>
      <c r="R3075" s="468"/>
      <c r="S3075" s="468"/>
      <c r="T3075" s="468"/>
      <c r="U3075" s="468"/>
      <c r="V3075" s="468"/>
      <c r="W3075" s="468"/>
      <c r="X3075" s="468"/>
      <c r="Y3075" s="468"/>
      <c r="Z3075" s="468"/>
      <c r="AA3075" s="468"/>
      <c r="AB3075" s="468"/>
      <c r="AC3075" s="468"/>
      <c r="AD3075" s="468"/>
      <c r="AE3075" s="468"/>
      <c r="AF3075" s="468"/>
      <c r="AG3075" s="468"/>
      <c r="AH3075" s="468"/>
      <c r="AI3075" s="468"/>
    </row>
    <row r="3076">
      <c r="A3076" s="23">
        <v>2945.0</v>
      </c>
      <c r="B3076" s="440">
        <v>46234.0</v>
      </c>
      <c r="C3076" s="26">
        <v>274.0</v>
      </c>
      <c r="D3076" s="507" t="s">
        <v>45</v>
      </c>
      <c r="E3076" s="28" t="s">
        <v>94</v>
      </c>
      <c r="F3076" s="600" t="s">
        <v>371</v>
      </c>
      <c r="G3076" s="28" t="s">
        <v>1467</v>
      </c>
      <c r="H3076" s="28" t="s">
        <v>233</v>
      </c>
      <c r="I3076" s="505" t="s">
        <v>4714</v>
      </c>
      <c r="J3076" s="36" t="s">
        <v>4713</v>
      </c>
      <c r="K3076" s="441">
        <v>46239.0</v>
      </c>
      <c r="L3076" s="28" t="s">
        <v>50</v>
      </c>
      <c r="M3076" s="226"/>
      <c r="N3076" s="33" t="s">
        <v>104</v>
      </c>
      <c r="O3076" s="36" t="s">
        <v>4268</v>
      </c>
      <c r="P3076" s="226"/>
      <c r="Q3076" s="468"/>
      <c r="R3076" s="468"/>
      <c r="S3076" s="468"/>
      <c r="T3076" s="468"/>
      <c r="U3076" s="468"/>
      <c r="V3076" s="468"/>
      <c r="W3076" s="468"/>
      <c r="X3076" s="468"/>
      <c r="Y3076" s="468"/>
      <c r="Z3076" s="468"/>
      <c r="AA3076" s="468"/>
      <c r="AB3076" s="468"/>
      <c r="AC3076" s="468"/>
      <c r="AD3076" s="468"/>
      <c r="AE3076" s="468"/>
      <c r="AF3076" s="468"/>
      <c r="AG3076" s="468"/>
      <c r="AH3076" s="468"/>
      <c r="AI3076" s="468"/>
    </row>
    <row r="3077">
      <c r="A3077" s="23">
        <v>2946.0</v>
      </c>
      <c r="B3077" s="440">
        <v>46234.0</v>
      </c>
      <c r="C3077" s="26">
        <v>274.0</v>
      </c>
      <c r="D3077" s="507" t="s">
        <v>45</v>
      </c>
      <c r="E3077" s="28" t="s">
        <v>94</v>
      </c>
      <c r="F3077" s="600" t="s">
        <v>371</v>
      </c>
      <c r="G3077" s="28" t="s">
        <v>1467</v>
      </c>
      <c r="H3077" s="28" t="s">
        <v>207</v>
      </c>
      <c r="I3077" s="505" t="s">
        <v>4715</v>
      </c>
      <c r="J3077" s="36" t="s">
        <v>4716</v>
      </c>
      <c r="K3077" s="441">
        <v>46239.0</v>
      </c>
      <c r="L3077" s="28" t="s">
        <v>50</v>
      </c>
      <c r="M3077" s="226"/>
      <c r="N3077" s="33" t="s">
        <v>104</v>
      </c>
      <c r="O3077" s="36" t="s">
        <v>4268</v>
      </c>
      <c r="P3077" s="226"/>
      <c r="Q3077" s="468"/>
      <c r="R3077" s="468"/>
      <c r="S3077" s="468"/>
      <c r="T3077" s="468"/>
      <c r="U3077" s="468"/>
      <c r="V3077" s="468"/>
      <c r="W3077" s="468"/>
      <c r="X3077" s="468"/>
      <c r="Y3077" s="468"/>
      <c r="Z3077" s="468"/>
      <c r="AA3077" s="468"/>
      <c r="AB3077" s="468"/>
      <c r="AC3077" s="468"/>
      <c r="AD3077" s="468"/>
      <c r="AE3077" s="468"/>
      <c r="AF3077" s="468"/>
      <c r="AG3077" s="468"/>
      <c r="AH3077" s="468"/>
      <c r="AI3077" s="468"/>
    </row>
    <row r="3078">
      <c r="A3078" s="23">
        <v>2947.0</v>
      </c>
      <c r="B3078" s="440">
        <v>46234.0</v>
      </c>
      <c r="C3078" s="26">
        <v>274.0</v>
      </c>
      <c r="D3078" s="507" t="s">
        <v>45</v>
      </c>
      <c r="E3078" s="28" t="s">
        <v>94</v>
      </c>
      <c r="F3078" s="600" t="s">
        <v>371</v>
      </c>
      <c r="G3078" s="28" t="s">
        <v>1467</v>
      </c>
      <c r="H3078" s="28" t="s">
        <v>207</v>
      </c>
      <c r="I3078" s="505" t="s">
        <v>4717</v>
      </c>
      <c r="J3078" s="36" t="s">
        <v>4306</v>
      </c>
      <c r="K3078" s="441">
        <v>46249.0</v>
      </c>
      <c r="L3078" s="28" t="s">
        <v>50</v>
      </c>
      <c r="M3078" s="226"/>
      <c r="N3078" s="33" t="s">
        <v>104</v>
      </c>
      <c r="O3078" s="36" t="s">
        <v>4268</v>
      </c>
      <c r="P3078" s="226"/>
      <c r="Q3078" s="468"/>
      <c r="R3078" s="468"/>
      <c r="S3078" s="468"/>
      <c r="T3078" s="468"/>
      <c r="U3078" s="468"/>
      <c r="V3078" s="468"/>
      <c r="W3078" s="468"/>
      <c r="X3078" s="468"/>
      <c r="Y3078" s="468"/>
      <c r="Z3078" s="468"/>
      <c r="AA3078" s="468"/>
      <c r="AB3078" s="468"/>
      <c r="AC3078" s="468"/>
      <c r="AD3078" s="468"/>
      <c r="AE3078" s="468"/>
      <c r="AF3078" s="468"/>
      <c r="AG3078" s="468"/>
      <c r="AH3078" s="468"/>
      <c r="AI3078" s="468"/>
    </row>
    <row r="3079">
      <c r="A3079" s="23">
        <v>2948.0</v>
      </c>
      <c r="B3079" s="440">
        <v>46234.0</v>
      </c>
      <c r="C3079" s="26">
        <v>274.0</v>
      </c>
      <c r="D3079" s="507" t="s">
        <v>45</v>
      </c>
      <c r="E3079" s="28" t="s">
        <v>94</v>
      </c>
      <c r="F3079" s="600" t="s">
        <v>371</v>
      </c>
      <c r="G3079" s="28" t="s">
        <v>1467</v>
      </c>
      <c r="H3079" s="28" t="s">
        <v>98</v>
      </c>
      <c r="I3079" s="505" t="s">
        <v>2840</v>
      </c>
      <c r="J3079" s="36" t="s">
        <v>2786</v>
      </c>
      <c r="K3079" s="441">
        <v>46265.0</v>
      </c>
      <c r="L3079" s="28" t="s">
        <v>73</v>
      </c>
      <c r="M3079" s="226"/>
      <c r="N3079" s="33" t="s">
        <v>104</v>
      </c>
      <c r="O3079" s="36" t="s">
        <v>4268</v>
      </c>
      <c r="P3079" s="226"/>
      <c r="Q3079" s="468"/>
      <c r="R3079" s="468"/>
      <c r="S3079" s="468"/>
      <c r="T3079" s="468"/>
      <c r="U3079" s="468"/>
      <c r="V3079" s="468"/>
      <c r="W3079" s="468"/>
      <c r="X3079" s="468"/>
      <c r="Y3079" s="468"/>
      <c r="Z3079" s="468"/>
      <c r="AA3079" s="468"/>
      <c r="AB3079" s="468"/>
      <c r="AC3079" s="468"/>
      <c r="AD3079" s="468"/>
      <c r="AE3079" s="468"/>
      <c r="AF3079" s="468"/>
      <c r="AG3079" s="468"/>
      <c r="AH3079" s="468"/>
      <c r="AI3079" s="468"/>
    </row>
    <row r="3080">
      <c r="A3080" s="23">
        <v>2949.0</v>
      </c>
      <c r="B3080" s="440">
        <v>46234.0</v>
      </c>
      <c r="C3080" s="26">
        <v>275.0</v>
      </c>
      <c r="D3080" s="507" t="s">
        <v>111</v>
      </c>
      <c r="E3080" s="28" t="s">
        <v>94</v>
      </c>
      <c r="F3080" s="600" t="s">
        <v>371</v>
      </c>
      <c r="G3080" s="28" t="s">
        <v>1467</v>
      </c>
      <c r="H3080" s="28" t="s">
        <v>87</v>
      </c>
      <c r="I3080" s="505" t="s">
        <v>1509</v>
      </c>
      <c r="J3080" s="36" t="s">
        <v>1510</v>
      </c>
      <c r="K3080" s="441">
        <v>46245.0</v>
      </c>
      <c r="L3080" s="28" t="s">
        <v>50</v>
      </c>
      <c r="M3080" s="226"/>
      <c r="N3080" s="33" t="s">
        <v>104</v>
      </c>
      <c r="O3080" s="506" t="s">
        <v>4356</v>
      </c>
      <c r="P3080" s="226"/>
      <c r="Q3080" s="468"/>
      <c r="R3080" s="468"/>
      <c r="S3080" s="468"/>
      <c r="T3080" s="468"/>
      <c r="U3080" s="468"/>
      <c r="V3080" s="468"/>
      <c r="W3080" s="468"/>
      <c r="X3080" s="468"/>
      <c r="Y3080" s="468"/>
      <c r="Z3080" s="468"/>
      <c r="AA3080" s="468"/>
      <c r="AB3080" s="468"/>
      <c r="AC3080" s="468"/>
      <c r="AD3080" s="468"/>
      <c r="AE3080" s="468"/>
      <c r="AF3080" s="468"/>
      <c r="AG3080" s="468"/>
      <c r="AH3080" s="468"/>
      <c r="AI3080" s="468"/>
    </row>
    <row r="3081">
      <c r="A3081" s="23">
        <v>2950.0</v>
      </c>
      <c r="B3081" s="440">
        <v>46234.0</v>
      </c>
      <c r="C3081" s="26">
        <v>275.0</v>
      </c>
      <c r="D3081" s="507" t="s">
        <v>111</v>
      </c>
      <c r="E3081" s="28" t="s">
        <v>94</v>
      </c>
      <c r="F3081" s="600" t="s">
        <v>371</v>
      </c>
      <c r="G3081" s="28" t="s">
        <v>1467</v>
      </c>
      <c r="H3081" s="28" t="s">
        <v>87</v>
      </c>
      <c r="I3081" s="505" t="s">
        <v>4718</v>
      </c>
      <c r="J3081" s="36" t="s">
        <v>2849</v>
      </c>
      <c r="K3081" s="441">
        <v>46245.0</v>
      </c>
      <c r="L3081" s="28" t="s">
        <v>50</v>
      </c>
      <c r="M3081" s="226"/>
      <c r="N3081" s="33" t="s">
        <v>104</v>
      </c>
      <c r="O3081" s="506" t="s">
        <v>4356</v>
      </c>
      <c r="P3081" s="226"/>
      <c r="Q3081" s="468"/>
      <c r="R3081" s="468"/>
      <c r="S3081" s="468"/>
      <c r="T3081" s="468"/>
      <c r="U3081" s="468"/>
      <c r="V3081" s="468"/>
      <c r="W3081" s="468"/>
      <c r="X3081" s="468"/>
      <c r="Y3081" s="468"/>
      <c r="Z3081" s="468"/>
      <c r="AA3081" s="468"/>
      <c r="AB3081" s="468"/>
      <c r="AC3081" s="468"/>
      <c r="AD3081" s="468"/>
      <c r="AE3081" s="468"/>
      <c r="AF3081" s="468"/>
      <c r="AG3081" s="468"/>
      <c r="AH3081" s="468"/>
      <c r="AI3081" s="468"/>
    </row>
    <row r="3082">
      <c r="A3082" s="23">
        <v>2951.0</v>
      </c>
      <c r="B3082" s="440">
        <v>46234.0</v>
      </c>
      <c r="C3082" s="26">
        <v>275.0</v>
      </c>
      <c r="D3082" s="507" t="s">
        <v>111</v>
      </c>
      <c r="E3082" s="28" t="s">
        <v>94</v>
      </c>
      <c r="F3082" s="600" t="s">
        <v>371</v>
      </c>
      <c r="G3082" s="28" t="s">
        <v>1467</v>
      </c>
      <c r="H3082" s="28" t="s">
        <v>87</v>
      </c>
      <c r="I3082" s="505" t="s">
        <v>2850</v>
      </c>
      <c r="J3082" s="36" t="s">
        <v>2851</v>
      </c>
      <c r="K3082" s="441">
        <v>46245.0</v>
      </c>
      <c r="L3082" s="28" t="s">
        <v>50</v>
      </c>
      <c r="M3082" s="226"/>
      <c r="N3082" s="33" t="s">
        <v>104</v>
      </c>
      <c r="O3082" s="506" t="s">
        <v>4356</v>
      </c>
      <c r="P3082" s="226"/>
      <c r="Q3082" s="468"/>
      <c r="R3082" s="468"/>
      <c r="S3082" s="468"/>
      <c r="T3082" s="468"/>
      <c r="U3082" s="468"/>
      <c r="V3082" s="468"/>
      <c r="W3082" s="468"/>
      <c r="X3082" s="468"/>
      <c r="Y3082" s="468"/>
      <c r="Z3082" s="468"/>
      <c r="AA3082" s="468"/>
      <c r="AB3082" s="468"/>
      <c r="AC3082" s="468"/>
      <c r="AD3082" s="468"/>
      <c r="AE3082" s="468"/>
      <c r="AF3082" s="468"/>
      <c r="AG3082" s="468"/>
      <c r="AH3082" s="468"/>
      <c r="AI3082" s="468"/>
    </row>
    <row r="3083">
      <c r="A3083" s="23">
        <v>2952.0</v>
      </c>
      <c r="B3083" s="440">
        <v>46234.0</v>
      </c>
      <c r="C3083" s="26">
        <v>275.0</v>
      </c>
      <c r="D3083" s="507" t="s">
        <v>111</v>
      </c>
      <c r="E3083" s="28" t="s">
        <v>94</v>
      </c>
      <c r="F3083" s="600" t="s">
        <v>371</v>
      </c>
      <c r="G3083" s="28" t="s">
        <v>1467</v>
      </c>
      <c r="H3083" s="28" t="s">
        <v>87</v>
      </c>
      <c r="I3083" s="505" t="s">
        <v>1498</v>
      </c>
      <c r="J3083" s="36" t="s">
        <v>4406</v>
      </c>
      <c r="K3083" s="441">
        <v>46245.0</v>
      </c>
      <c r="L3083" s="28" t="s">
        <v>50</v>
      </c>
      <c r="M3083" s="226"/>
      <c r="N3083" s="33" t="s">
        <v>104</v>
      </c>
      <c r="O3083" s="506" t="s">
        <v>4356</v>
      </c>
      <c r="P3083" s="226"/>
      <c r="Q3083" s="468"/>
      <c r="R3083" s="468"/>
      <c r="S3083" s="468"/>
      <c r="T3083" s="468"/>
      <c r="U3083" s="468"/>
      <c r="V3083" s="468"/>
      <c r="W3083" s="468"/>
      <c r="X3083" s="468"/>
      <c r="Y3083" s="468"/>
      <c r="Z3083" s="468"/>
      <c r="AA3083" s="468"/>
      <c r="AB3083" s="468"/>
      <c r="AC3083" s="468"/>
      <c r="AD3083" s="468"/>
      <c r="AE3083" s="468"/>
      <c r="AF3083" s="468"/>
      <c r="AG3083" s="468"/>
      <c r="AH3083" s="468"/>
      <c r="AI3083" s="468"/>
    </row>
    <row r="3084">
      <c r="A3084" s="23">
        <v>2953.0</v>
      </c>
      <c r="B3084" s="440">
        <v>46234.0</v>
      </c>
      <c r="C3084" s="26">
        <v>275.0</v>
      </c>
      <c r="D3084" s="507" t="s">
        <v>111</v>
      </c>
      <c r="E3084" s="28" t="s">
        <v>94</v>
      </c>
      <c r="F3084" s="600" t="s">
        <v>371</v>
      </c>
      <c r="G3084" s="28" t="s">
        <v>1467</v>
      </c>
      <c r="H3084" s="28" t="s">
        <v>87</v>
      </c>
      <c r="I3084" s="505" t="s">
        <v>1535</v>
      </c>
      <c r="J3084" s="36" t="s">
        <v>1500</v>
      </c>
      <c r="K3084" s="441">
        <v>46245.0</v>
      </c>
      <c r="L3084" s="28" t="s">
        <v>50</v>
      </c>
      <c r="M3084" s="226"/>
      <c r="N3084" s="33" t="s">
        <v>104</v>
      </c>
      <c r="O3084" s="506" t="s">
        <v>4356</v>
      </c>
      <c r="P3084" s="226"/>
      <c r="Q3084" s="468"/>
      <c r="R3084" s="468"/>
      <c r="S3084" s="468"/>
      <c r="T3084" s="468"/>
      <c r="U3084" s="468"/>
      <c r="V3084" s="468"/>
      <c r="W3084" s="468"/>
      <c r="X3084" s="468"/>
      <c r="Y3084" s="468"/>
      <c r="Z3084" s="468"/>
      <c r="AA3084" s="468"/>
      <c r="AB3084" s="468"/>
      <c r="AC3084" s="468"/>
      <c r="AD3084" s="468"/>
      <c r="AE3084" s="468"/>
      <c r="AF3084" s="468"/>
      <c r="AG3084" s="468"/>
      <c r="AH3084" s="468"/>
      <c r="AI3084" s="468"/>
    </row>
    <row r="3085">
      <c r="A3085" s="23">
        <v>2954.0</v>
      </c>
      <c r="B3085" s="440">
        <v>46234.0</v>
      </c>
      <c r="C3085" s="26">
        <v>275.0</v>
      </c>
      <c r="D3085" s="507" t="s">
        <v>111</v>
      </c>
      <c r="E3085" s="28" t="s">
        <v>94</v>
      </c>
      <c r="F3085" s="600" t="s">
        <v>371</v>
      </c>
      <c r="G3085" s="28" t="s">
        <v>1467</v>
      </c>
      <c r="H3085" s="28" t="s">
        <v>75</v>
      </c>
      <c r="I3085" s="505" t="s">
        <v>2063</v>
      </c>
      <c r="J3085" s="36" t="s">
        <v>1951</v>
      </c>
      <c r="K3085" s="441">
        <v>46266.0</v>
      </c>
      <c r="L3085" s="28" t="s">
        <v>73</v>
      </c>
      <c r="M3085" s="226"/>
      <c r="N3085" s="33" t="s">
        <v>104</v>
      </c>
      <c r="O3085" s="506" t="s">
        <v>4356</v>
      </c>
      <c r="P3085" s="226"/>
      <c r="Q3085" s="468"/>
      <c r="R3085" s="468"/>
      <c r="S3085" s="468"/>
      <c r="T3085" s="468"/>
      <c r="U3085" s="468"/>
      <c r="V3085" s="468"/>
      <c r="W3085" s="468"/>
      <c r="X3085" s="468"/>
      <c r="Y3085" s="468"/>
      <c r="Z3085" s="468"/>
      <c r="AA3085" s="468"/>
      <c r="AB3085" s="468"/>
      <c r="AC3085" s="468"/>
      <c r="AD3085" s="468"/>
      <c r="AE3085" s="468"/>
      <c r="AF3085" s="468"/>
      <c r="AG3085" s="468"/>
      <c r="AH3085" s="468"/>
      <c r="AI3085" s="468"/>
    </row>
    <row r="3086">
      <c r="A3086" s="23">
        <v>2955.0</v>
      </c>
      <c r="B3086" s="440">
        <v>46234.0</v>
      </c>
      <c r="C3086" s="26">
        <v>275.0</v>
      </c>
      <c r="D3086" s="507" t="s">
        <v>111</v>
      </c>
      <c r="E3086" s="28" t="s">
        <v>94</v>
      </c>
      <c r="F3086" s="600" t="s">
        <v>371</v>
      </c>
      <c r="G3086" s="28" t="s">
        <v>1467</v>
      </c>
      <c r="H3086" s="28" t="s">
        <v>75</v>
      </c>
      <c r="I3086" s="505" t="s">
        <v>1503</v>
      </c>
      <c r="J3086" s="36" t="s">
        <v>1504</v>
      </c>
      <c r="K3086" s="441">
        <v>46266.0</v>
      </c>
      <c r="L3086" s="28" t="s">
        <v>73</v>
      </c>
      <c r="M3086" s="226"/>
      <c r="N3086" s="33" t="s">
        <v>104</v>
      </c>
      <c r="O3086" s="506" t="s">
        <v>4356</v>
      </c>
      <c r="P3086" s="226"/>
      <c r="Q3086" s="468"/>
      <c r="R3086" s="468"/>
      <c r="S3086" s="468"/>
      <c r="T3086" s="468"/>
      <c r="U3086" s="468"/>
      <c r="V3086" s="468"/>
      <c r="W3086" s="468"/>
      <c r="X3086" s="468"/>
      <c r="Y3086" s="468"/>
      <c r="Z3086" s="468"/>
      <c r="AA3086" s="468"/>
      <c r="AB3086" s="468"/>
      <c r="AC3086" s="468"/>
      <c r="AD3086" s="468"/>
      <c r="AE3086" s="468"/>
      <c r="AF3086" s="468"/>
      <c r="AG3086" s="468"/>
      <c r="AH3086" s="468"/>
      <c r="AI3086" s="468"/>
    </row>
    <row r="3087">
      <c r="A3087" s="23">
        <v>2956.0</v>
      </c>
      <c r="B3087" s="440">
        <v>46234.0</v>
      </c>
      <c r="C3087" s="26">
        <v>275.0</v>
      </c>
      <c r="D3087" s="507" t="s">
        <v>111</v>
      </c>
      <c r="E3087" s="28" t="s">
        <v>94</v>
      </c>
      <c r="F3087" s="600" t="s">
        <v>371</v>
      </c>
      <c r="G3087" s="28" t="s">
        <v>1467</v>
      </c>
      <c r="H3087" s="28" t="s">
        <v>75</v>
      </c>
      <c r="I3087" s="505" t="s">
        <v>1505</v>
      </c>
      <c r="J3087" s="36" t="s">
        <v>1506</v>
      </c>
      <c r="K3087" s="441">
        <v>46266.0</v>
      </c>
      <c r="L3087" s="28" t="s">
        <v>73</v>
      </c>
      <c r="M3087" s="226"/>
      <c r="N3087" s="33" t="s">
        <v>104</v>
      </c>
      <c r="O3087" s="506" t="s">
        <v>4356</v>
      </c>
      <c r="P3087" s="226"/>
      <c r="Q3087" s="468"/>
      <c r="R3087" s="468"/>
      <c r="S3087" s="468"/>
      <c r="T3087" s="468"/>
      <c r="U3087" s="468"/>
      <c r="V3087" s="468"/>
      <c r="W3087" s="468"/>
      <c r="X3087" s="468"/>
      <c r="Y3087" s="468"/>
      <c r="Z3087" s="468"/>
      <c r="AA3087" s="468"/>
      <c r="AB3087" s="468"/>
      <c r="AC3087" s="468"/>
      <c r="AD3087" s="468"/>
      <c r="AE3087" s="468"/>
      <c r="AF3087" s="468"/>
      <c r="AG3087" s="468"/>
      <c r="AH3087" s="468"/>
      <c r="AI3087" s="468"/>
    </row>
    <row r="3088">
      <c r="A3088" s="23">
        <v>2957.0</v>
      </c>
      <c r="B3088" s="440">
        <v>46234.0</v>
      </c>
      <c r="C3088" s="26">
        <v>275.0</v>
      </c>
      <c r="D3088" s="507" t="s">
        <v>111</v>
      </c>
      <c r="E3088" s="28" t="s">
        <v>94</v>
      </c>
      <c r="F3088" s="600" t="s">
        <v>371</v>
      </c>
      <c r="G3088" s="28" t="s">
        <v>1467</v>
      </c>
      <c r="H3088" s="28" t="s">
        <v>139</v>
      </c>
      <c r="I3088" s="505" t="s">
        <v>2855</v>
      </c>
      <c r="J3088" s="36" t="s">
        <v>2856</v>
      </c>
      <c r="K3088" s="441">
        <v>46245.0</v>
      </c>
      <c r="L3088" s="28" t="s">
        <v>50</v>
      </c>
      <c r="M3088" s="226"/>
      <c r="N3088" s="33" t="s">
        <v>104</v>
      </c>
      <c r="O3088" s="506" t="s">
        <v>4356</v>
      </c>
      <c r="P3088" s="226"/>
      <c r="Q3088" s="468"/>
      <c r="R3088" s="468"/>
      <c r="S3088" s="468"/>
      <c r="T3088" s="468"/>
      <c r="U3088" s="468"/>
      <c r="V3088" s="468"/>
      <c r="W3088" s="468"/>
      <c r="X3088" s="468"/>
      <c r="Y3088" s="468"/>
      <c r="Z3088" s="468"/>
      <c r="AA3088" s="468"/>
      <c r="AB3088" s="468"/>
      <c r="AC3088" s="468"/>
      <c r="AD3088" s="468"/>
      <c r="AE3088" s="468"/>
      <c r="AF3088" s="468"/>
      <c r="AG3088" s="468"/>
      <c r="AH3088" s="468"/>
      <c r="AI3088" s="468"/>
    </row>
    <row r="3089">
      <c r="A3089" s="23">
        <v>2958.0</v>
      </c>
      <c r="B3089" s="440">
        <v>46234.0</v>
      </c>
      <c r="C3089" s="26">
        <v>275.0</v>
      </c>
      <c r="D3089" s="507" t="s">
        <v>111</v>
      </c>
      <c r="E3089" s="28" t="s">
        <v>94</v>
      </c>
      <c r="F3089" s="600" t="s">
        <v>371</v>
      </c>
      <c r="G3089" s="28" t="s">
        <v>1467</v>
      </c>
      <c r="H3089" s="28" t="s">
        <v>75</v>
      </c>
      <c r="I3089" s="505" t="s">
        <v>2858</v>
      </c>
      <c r="J3089" s="36" t="s">
        <v>2799</v>
      </c>
      <c r="K3089" s="441">
        <v>46266.0</v>
      </c>
      <c r="L3089" s="28" t="s">
        <v>73</v>
      </c>
      <c r="M3089" s="226"/>
      <c r="N3089" s="33" t="s">
        <v>104</v>
      </c>
      <c r="O3089" s="506" t="s">
        <v>4356</v>
      </c>
      <c r="P3089" s="226"/>
      <c r="Q3089" s="468"/>
      <c r="R3089" s="468"/>
      <c r="S3089" s="468"/>
      <c r="T3089" s="468"/>
      <c r="U3089" s="468"/>
      <c r="V3089" s="468"/>
      <c r="W3089" s="468"/>
      <c r="X3089" s="468"/>
      <c r="Y3089" s="468"/>
      <c r="Z3089" s="468"/>
      <c r="AA3089" s="468"/>
      <c r="AB3089" s="468"/>
      <c r="AC3089" s="468"/>
      <c r="AD3089" s="468"/>
      <c r="AE3089" s="468"/>
      <c r="AF3089" s="468"/>
      <c r="AG3089" s="468"/>
      <c r="AH3089" s="468"/>
      <c r="AI3089" s="468"/>
    </row>
    <row r="3090">
      <c r="A3090" s="23">
        <v>2959.0</v>
      </c>
      <c r="B3090" s="440">
        <v>46234.0</v>
      </c>
      <c r="C3090" s="26">
        <v>275.0</v>
      </c>
      <c r="D3090" s="507" t="s">
        <v>111</v>
      </c>
      <c r="E3090" s="28" t="s">
        <v>94</v>
      </c>
      <c r="F3090" s="600" t="s">
        <v>371</v>
      </c>
      <c r="G3090" s="28" t="s">
        <v>1467</v>
      </c>
      <c r="H3090" s="28" t="s">
        <v>81</v>
      </c>
      <c r="I3090" s="505" t="s">
        <v>1539</v>
      </c>
      <c r="J3090" s="36" t="s">
        <v>2814</v>
      </c>
      <c r="K3090" s="441">
        <v>46266.0</v>
      </c>
      <c r="L3090" s="28" t="s">
        <v>73</v>
      </c>
      <c r="M3090" s="226"/>
      <c r="N3090" s="33" t="s">
        <v>104</v>
      </c>
      <c r="O3090" s="506" t="s">
        <v>4356</v>
      </c>
      <c r="P3090" s="226"/>
      <c r="Q3090" s="468"/>
      <c r="R3090" s="468"/>
      <c r="S3090" s="468"/>
      <c r="T3090" s="468"/>
      <c r="U3090" s="468"/>
      <c r="V3090" s="468"/>
      <c r="W3090" s="468"/>
      <c r="X3090" s="468"/>
      <c r="Y3090" s="468"/>
      <c r="Z3090" s="468"/>
      <c r="AA3090" s="468"/>
      <c r="AB3090" s="468"/>
      <c r="AC3090" s="468"/>
      <c r="AD3090" s="468"/>
      <c r="AE3090" s="468"/>
      <c r="AF3090" s="468"/>
      <c r="AG3090" s="468"/>
      <c r="AH3090" s="468"/>
      <c r="AI3090" s="468"/>
    </row>
    <row r="3091">
      <c r="A3091" s="23">
        <v>2977.0</v>
      </c>
      <c r="B3091" s="440">
        <v>46232.0</v>
      </c>
      <c r="C3091" s="26">
        <v>276.0</v>
      </c>
      <c r="D3091" s="507" t="s">
        <v>45</v>
      </c>
      <c r="E3091" s="28" t="s">
        <v>94</v>
      </c>
      <c r="F3091" s="600" t="s">
        <v>1519</v>
      </c>
      <c r="G3091" s="28" t="s">
        <v>1520</v>
      </c>
      <c r="H3091" s="28" t="s">
        <v>207</v>
      </c>
      <c r="I3091" s="505" t="s">
        <v>4719</v>
      </c>
      <c r="J3091" s="36" t="s">
        <v>4720</v>
      </c>
      <c r="K3091" s="631">
        <v>46249.0</v>
      </c>
      <c r="L3091" s="28" t="s">
        <v>50</v>
      </c>
      <c r="M3091" s="226"/>
      <c r="N3091" s="33" t="s">
        <v>104</v>
      </c>
      <c r="O3091" s="36" t="s">
        <v>4268</v>
      </c>
      <c r="P3091" s="226"/>
      <c r="Q3091" s="468"/>
      <c r="R3091" s="468"/>
      <c r="S3091" s="468"/>
      <c r="T3091" s="468"/>
      <c r="U3091" s="468"/>
      <c r="V3091" s="468"/>
      <c r="W3091" s="468"/>
      <c r="X3091" s="468"/>
      <c r="Y3091" s="468"/>
      <c r="Z3091" s="468"/>
      <c r="AA3091" s="468"/>
      <c r="AB3091" s="468"/>
      <c r="AC3091" s="468"/>
      <c r="AD3091" s="468"/>
      <c r="AE3091" s="468"/>
      <c r="AF3091" s="468"/>
      <c r="AG3091" s="468"/>
      <c r="AH3091" s="468"/>
      <c r="AI3091" s="468"/>
    </row>
    <row r="3092">
      <c r="A3092" s="23">
        <v>2978.0</v>
      </c>
      <c r="B3092" s="440">
        <v>46232.0</v>
      </c>
      <c r="C3092" s="26">
        <v>276.0</v>
      </c>
      <c r="D3092" s="507" t="s">
        <v>45</v>
      </c>
      <c r="E3092" s="28" t="s">
        <v>94</v>
      </c>
      <c r="F3092" s="600" t="s">
        <v>1519</v>
      </c>
      <c r="G3092" s="28" t="s">
        <v>1520</v>
      </c>
      <c r="H3092" s="28" t="s">
        <v>98</v>
      </c>
      <c r="I3092" s="505" t="s">
        <v>4721</v>
      </c>
      <c r="J3092" s="36" t="s">
        <v>4722</v>
      </c>
      <c r="K3092" s="631">
        <v>46249.0</v>
      </c>
      <c r="L3092" s="28" t="s">
        <v>50</v>
      </c>
      <c r="M3092" s="226"/>
      <c r="N3092" s="33" t="s">
        <v>104</v>
      </c>
      <c r="O3092" s="36" t="s">
        <v>4268</v>
      </c>
      <c r="P3092" s="226"/>
      <c r="Q3092" s="468"/>
      <c r="R3092" s="468"/>
      <c r="S3092" s="468"/>
      <c r="T3092" s="468"/>
      <c r="U3092" s="468"/>
      <c r="V3092" s="468"/>
      <c r="W3092" s="468"/>
      <c r="X3092" s="468"/>
      <c r="Y3092" s="468"/>
      <c r="Z3092" s="468"/>
      <c r="AA3092" s="468"/>
      <c r="AB3092" s="468"/>
      <c r="AC3092" s="468"/>
      <c r="AD3092" s="468"/>
      <c r="AE3092" s="468"/>
      <c r="AF3092" s="468"/>
      <c r="AG3092" s="468"/>
      <c r="AH3092" s="468"/>
      <c r="AI3092" s="468"/>
    </row>
    <row r="3093">
      <c r="A3093" s="23">
        <v>2979.0</v>
      </c>
      <c r="B3093" s="440">
        <v>46232.0</v>
      </c>
      <c r="C3093" s="26">
        <v>276.0</v>
      </c>
      <c r="D3093" s="507" t="s">
        <v>45</v>
      </c>
      <c r="E3093" s="28" t="s">
        <v>94</v>
      </c>
      <c r="F3093" s="600" t="s">
        <v>1519</v>
      </c>
      <c r="G3093" s="28" t="s">
        <v>1520</v>
      </c>
      <c r="H3093" s="28" t="s">
        <v>43</v>
      </c>
      <c r="I3093" s="505" t="s">
        <v>4723</v>
      </c>
      <c r="J3093" s="36" t="s">
        <v>2775</v>
      </c>
      <c r="K3093" s="631">
        <v>46249.0</v>
      </c>
      <c r="L3093" s="28" t="s">
        <v>50</v>
      </c>
      <c r="M3093" s="226"/>
      <c r="N3093" s="33" t="s">
        <v>104</v>
      </c>
      <c r="O3093" s="36" t="s">
        <v>4268</v>
      </c>
      <c r="P3093" s="226"/>
      <c r="Q3093" s="468"/>
      <c r="R3093" s="468"/>
      <c r="S3093" s="468"/>
      <c r="T3093" s="468"/>
      <c r="U3093" s="468"/>
      <c r="V3093" s="468"/>
      <c r="W3093" s="468"/>
      <c r="X3093" s="468"/>
      <c r="Y3093" s="468"/>
      <c r="Z3093" s="468"/>
      <c r="AA3093" s="468"/>
      <c r="AB3093" s="468"/>
      <c r="AC3093" s="468"/>
      <c r="AD3093" s="468"/>
      <c r="AE3093" s="468"/>
      <c r="AF3093" s="468"/>
      <c r="AG3093" s="468"/>
      <c r="AH3093" s="468"/>
      <c r="AI3093" s="468"/>
    </row>
    <row r="3094">
      <c r="A3094" s="23">
        <v>2980.0</v>
      </c>
      <c r="B3094" s="440">
        <v>46232.0</v>
      </c>
      <c r="C3094" s="26">
        <v>276.0</v>
      </c>
      <c r="D3094" s="507" t="s">
        <v>45</v>
      </c>
      <c r="E3094" s="28" t="s">
        <v>94</v>
      </c>
      <c r="F3094" s="600" t="s">
        <v>1519</v>
      </c>
      <c r="G3094" s="28" t="s">
        <v>1520</v>
      </c>
      <c r="H3094" s="28" t="s">
        <v>98</v>
      </c>
      <c r="I3094" s="505" t="s">
        <v>4724</v>
      </c>
      <c r="J3094" s="36" t="s">
        <v>2309</v>
      </c>
      <c r="K3094" s="631">
        <v>46249.0</v>
      </c>
      <c r="L3094" s="28" t="s">
        <v>50</v>
      </c>
      <c r="M3094" s="226"/>
      <c r="N3094" s="33" t="s">
        <v>104</v>
      </c>
      <c r="O3094" s="36" t="s">
        <v>4268</v>
      </c>
      <c r="P3094" s="226"/>
      <c r="Q3094" s="468"/>
      <c r="R3094" s="468"/>
      <c r="S3094" s="468"/>
      <c r="T3094" s="468"/>
      <c r="U3094" s="468"/>
      <c r="V3094" s="468"/>
      <c r="W3094" s="468"/>
      <c r="X3094" s="468"/>
      <c r="Y3094" s="468"/>
      <c r="Z3094" s="468"/>
      <c r="AA3094" s="468"/>
      <c r="AB3094" s="468"/>
      <c r="AC3094" s="468"/>
      <c r="AD3094" s="468"/>
      <c r="AE3094" s="468"/>
      <c r="AF3094" s="468"/>
      <c r="AG3094" s="468"/>
      <c r="AH3094" s="468"/>
      <c r="AI3094" s="468"/>
    </row>
    <row r="3095">
      <c r="A3095" s="23">
        <v>2981.0</v>
      </c>
      <c r="B3095" s="440">
        <v>46232.0</v>
      </c>
      <c r="C3095" s="26">
        <v>276.0</v>
      </c>
      <c r="D3095" s="507" t="s">
        <v>45</v>
      </c>
      <c r="E3095" s="28" t="s">
        <v>94</v>
      </c>
      <c r="F3095" s="600" t="s">
        <v>1519</v>
      </c>
      <c r="G3095" s="28" t="s">
        <v>1520</v>
      </c>
      <c r="H3095" s="28" t="s">
        <v>194</v>
      </c>
      <c r="I3095" s="505" t="s">
        <v>4725</v>
      </c>
      <c r="J3095" s="36" t="s">
        <v>1933</v>
      </c>
      <c r="K3095" s="631">
        <v>46249.0</v>
      </c>
      <c r="L3095" s="28" t="s">
        <v>50</v>
      </c>
      <c r="M3095" s="226"/>
      <c r="N3095" s="33" t="s">
        <v>104</v>
      </c>
      <c r="O3095" s="36" t="s">
        <v>4268</v>
      </c>
      <c r="P3095" s="226"/>
      <c r="Q3095" s="468"/>
      <c r="R3095" s="468"/>
      <c r="S3095" s="468"/>
      <c r="T3095" s="468"/>
      <c r="U3095" s="468"/>
      <c r="V3095" s="468"/>
      <c r="W3095" s="468"/>
      <c r="X3095" s="468"/>
      <c r="Y3095" s="468"/>
      <c r="Z3095" s="468"/>
      <c r="AA3095" s="468"/>
      <c r="AB3095" s="468"/>
      <c r="AC3095" s="468"/>
      <c r="AD3095" s="468"/>
      <c r="AE3095" s="468"/>
      <c r="AF3095" s="468"/>
      <c r="AG3095" s="468"/>
      <c r="AH3095" s="468"/>
      <c r="AI3095" s="468"/>
    </row>
    <row r="3096">
      <c r="A3096" s="23">
        <v>2982.0</v>
      </c>
      <c r="B3096" s="440">
        <v>46232.0</v>
      </c>
      <c r="C3096" s="26">
        <v>276.0</v>
      </c>
      <c r="D3096" s="507" t="s">
        <v>45</v>
      </c>
      <c r="E3096" s="28" t="s">
        <v>94</v>
      </c>
      <c r="F3096" s="600" t="s">
        <v>1519</v>
      </c>
      <c r="G3096" s="28" t="s">
        <v>1520</v>
      </c>
      <c r="H3096" s="28" t="s">
        <v>207</v>
      </c>
      <c r="I3096" s="505" t="s">
        <v>4726</v>
      </c>
      <c r="J3096" s="36" t="s">
        <v>4727</v>
      </c>
      <c r="K3096" s="631">
        <v>46249.0</v>
      </c>
      <c r="L3096" s="28" t="s">
        <v>50</v>
      </c>
      <c r="M3096" s="226"/>
      <c r="N3096" s="33" t="s">
        <v>104</v>
      </c>
      <c r="O3096" s="36" t="s">
        <v>4268</v>
      </c>
      <c r="P3096" s="226"/>
      <c r="Q3096" s="468"/>
      <c r="R3096" s="468"/>
      <c r="S3096" s="468"/>
      <c r="T3096" s="468"/>
      <c r="U3096" s="468"/>
      <c r="V3096" s="468"/>
      <c r="W3096" s="468"/>
      <c r="X3096" s="468"/>
      <c r="Y3096" s="468"/>
      <c r="Z3096" s="468"/>
      <c r="AA3096" s="468"/>
      <c r="AB3096" s="468"/>
      <c r="AC3096" s="468"/>
      <c r="AD3096" s="468"/>
      <c r="AE3096" s="468"/>
      <c r="AF3096" s="468"/>
      <c r="AG3096" s="468"/>
      <c r="AH3096" s="468"/>
      <c r="AI3096" s="468"/>
    </row>
    <row r="3097">
      <c r="A3097" s="23">
        <v>2983.0</v>
      </c>
      <c r="B3097" s="440">
        <v>46232.0</v>
      </c>
      <c r="C3097" s="26">
        <v>276.0</v>
      </c>
      <c r="D3097" s="507" t="s">
        <v>45</v>
      </c>
      <c r="E3097" s="28" t="s">
        <v>94</v>
      </c>
      <c r="F3097" s="600" t="s">
        <v>1519</v>
      </c>
      <c r="G3097" s="28" t="s">
        <v>1520</v>
      </c>
      <c r="H3097" s="28" t="s">
        <v>98</v>
      </c>
      <c r="I3097" s="505" t="s">
        <v>4728</v>
      </c>
      <c r="J3097" s="36" t="s">
        <v>4729</v>
      </c>
      <c r="K3097" s="631">
        <v>46249.0</v>
      </c>
      <c r="L3097" s="28" t="s">
        <v>50</v>
      </c>
      <c r="M3097" s="226"/>
      <c r="N3097" s="33" t="s">
        <v>104</v>
      </c>
      <c r="O3097" s="36" t="s">
        <v>4268</v>
      </c>
      <c r="P3097" s="226"/>
      <c r="Q3097" s="468"/>
      <c r="R3097" s="468"/>
      <c r="S3097" s="468"/>
      <c r="T3097" s="468"/>
      <c r="U3097" s="468"/>
      <c r="V3097" s="468"/>
      <c r="W3097" s="468"/>
      <c r="X3097" s="468"/>
      <c r="Y3097" s="468"/>
      <c r="Z3097" s="468"/>
      <c r="AA3097" s="468"/>
      <c r="AB3097" s="468"/>
      <c r="AC3097" s="468"/>
      <c r="AD3097" s="468"/>
      <c r="AE3097" s="468"/>
      <c r="AF3097" s="468"/>
      <c r="AG3097" s="468"/>
      <c r="AH3097" s="468"/>
      <c r="AI3097" s="468"/>
    </row>
    <row r="3098">
      <c r="A3098" s="23">
        <v>2984.0</v>
      </c>
      <c r="B3098" s="440">
        <v>46232.0</v>
      </c>
      <c r="C3098" s="26">
        <v>276.0</v>
      </c>
      <c r="D3098" s="507" t="s">
        <v>45</v>
      </c>
      <c r="E3098" s="28" t="s">
        <v>94</v>
      </c>
      <c r="F3098" s="600" t="s">
        <v>1519</v>
      </c>
      <c r="G3098" s="28" t="s">
        <v>1520</v>
      </c>
      <c r="H3098" s="28" t="s">
        <v>43</v>
      </c>
      <c r="I3098" s="505" t="s">
        <v>4730</v>
      </c>
      <c r="J3098" s="36" t="s">
        <v>2836</v>
      </c>
      <c r="K3098" s="631">
        <v>46249.0</v>
      </c>
      <c r="L3098" s="28" t="s">
        <v>50</v>
      </c>
      <c r="M3098" s="226"/>
      <c r="N3098" s="33" t="s">
        <v>104</v>
      </c>
      <c r="O3098" s="36" t="s">
        <v>4268</v>
      </c>
      <c r="P3098" s="226"/>
      <c r="Q3098" s="468"/>
      <c r="R3098" s="468"/>
      <c r="S3098" s="468"/>
      <c r="T3098" s="468"/>
      <c r="U3098" s="468"/>
      <c r="V3098" s="468"/>
      <c r="W3098" s="468"/>
      <c r="X3098" s="468"/>
      <c r="Y3098" s="468"/>
      <c r="Z3098" s="468"/>
      <c r="AA3098" s="468"/>
      <c r="AB3098" s="468"/>
      <c r="AC3098" s="468"/>
      <c r="AD3098" s="468"/>
      <c r="AE3098" s="468"/>
      <c r="AF3098" s="468"/>
      <c r="AG3098" s="468"/>
      <c r="AH3098" s="468"/>
      <c r="AI3098" s="468"/>
    </row>
    <row r="3099">
      <c r="A3099" s="23">
        <v>2985.0</v>
      </c>
      <c r="B3099" s="440">
        <v>46232.0</v>
      </c>
      <c r="C3099" s="26">
        <v>276.0</v>
      </c>
      <c r="D3099" s="507" t="s">
        <v>45</v>
      </c>
      <c r="E3099" s="28" t="s">
        <v>94</v>
      </c>
      <c r="F3099" s="600" t="s">
        <v>1519</v>
      </c>
      <c r="G3099" s="28" t="s">
        <v>1520</v>
      </c>
      <c r="H3099" s="28" t="s">
        <v>207</v>
      </c>
      <c r="I3099" s="505" t="s">
        <v>4731</v>
      </c>
      <c r="J3099" s="36" t="s">
        <v>4727</v>
      </c>
      <c r="K3099" s="631">
        <v>46249.0</v>
      </c>
      <c r="L3099" s="28" t="s">
        <v>50</v>
      </c>
      <c r="M3099" s="226"/>
      <c r="N3099" s="33" t="s">
        <v>104</v>
      </c>
      <c r="O3099" s="36" t="s">
        <v>4268</v>
      </c>
      <c r="P3099" s="226"/>
      <c r="Q3099" s="468"/>
      <c r="R3099" s="468"/>
      <c r="S3099" s="468"/>
      <c r="T3099" s="468"/>
      <c r="U3099" s="468"/>
      <c r="V3099" s="468"/>
      <c r="W3099" s="468"/>
      <c r="X3099" s="468"/>
      <c r="Y3099" s="468"/>
      <c r="Z3099" s="468"/>
      <c r="AA3099" s="468"/>
      <c r="AB3099" s="468"/>
      <c r="AC3099" s="468"/>
      <c r="AD3099" s="468"/>
      <c r="AE3099" s="468"/>
      <c r="AF3099" s="468"/>
      <c r="AG3099" s="468"/>
      <c r="AH3099" s="468"/>
      <c r="AI3099" s="468"/>
    </row>
    <row r="3100">
      <c r="A3100" s="23">
        <v>2986.0</v>
      </c>
      <c r="B3100" s="440">
        <v>46232.0</v>
      </c>
      <c r="C3100" s="26">
        <v>276.0</v>
      </c>
      <c r="D3100" s="507" t="s">
        <v>45</v>
      </c>
      <c r="E3100" s="28" t="s">
        <v>94</v>
      </c>
      <c r="F3100" s="600" t="s">
        <v>1519</v>
      </c>
      <c r="G3100" s="28" t="s">
        <v>1520</v>
      </c>
      <c r="H3100" s="28" t="s">
        <v>98</v>
      </c>
      <c r="I3100" s="505" t="s">
        <v>4732</v>
      </c>
      <c r="J3100" s="36" t="s">
        <v>4729</v>
      </c>
      <c r="K3100" s="631">
        <v>46249.0</v>
      </c>
      <c r="L3100" s="28" t="s">
        <v>50</v>
      </c>
      <c r="M3100" s="226"/>
      <c r="N3100" s="33" t="s">
        <v>104</v>
      </c>
      <c r="O3100" s="36" t="s">
        <v>4268</v>
      </c>
      <c r="P3100" s="226"/>
      <c r="Q3100" s="468"/>
      <c r="R3100" s="468"/>
      <c r="S3100" s="468"/>
      <c r="T3100" s="468"/>
      <c r="U3100" s="468"/>
      <c r="V3100" s="468"/>
      <c r="W3100" s="468"/>
      <c r="X3100" s="468"/>
      <c r="Y3100" s="468"/>
      <c r="Z3100" s="468"/>
      <c r="AA3100" s="468"/>
      <c r="AB3100" s="468"/>
      <c r="AC3100" s="468"/>
      <c r="AD3100" s="468"/>
      <c r="AE3100" s="468"/>
      <c r="AF3100" s="468"/>
      <c r="AG3100" s="468"/>
      <c r="AH3100" s="468"/>
      <c r="AI3100" s="468"/>
    </row>
    <row r="3101">
      <c r="A3101" s="23">
        <v>2987.0</v>
      </c>
      <c r="B3101" s="440">
        <v>46232.0</v>
      </c>
      <c r="C3101" s="26">
        <v>276.0</v>
      </c>
      <c r="D3101" s="507" t="s">
        <v>45</v>
      </c>
      <c r="E3101" s="28" t="s">
        <v>94</v>
      </c>
      <c r="F3101" s="600" t="s">
        <v>1519</v>
      </c>
      <c r="G3101" s="28" t="s">
        <v>1520</v>
      </c>
      <c r="H3101" s="28" t="s">
        <v>43</v>
      </c>
      <c r="I3101" s="505" t="s">
        <v>4733</v>
      </c>
      <c r="J3101" s="36" t="s">
        <v>2836</v>
      </c>
      <c r="K3101" s="631">
        <v>46249.0</v>
      </c>
      <c r="L3101" s="28" t="s">
        <v>50</v>
      </c>
      <c r="M3101" s="226"/>
      <c r="N3101" s="33" t="s">
        <v>104</v>
      </c>
      <c r="O3101" s="36" t="s">
        <v>4268</v>
      </c>
      <c r="P3101" s="226"/>
      <c r="Q3101" s="468"/>
      <c r="R3101" s="468"/>
      <c r="S3101" s="468"/>
      <c r="T3101" s="468"/>
      <c r="U3101" s="468"/>
      <c r="V3101" s="468"/>
      <c r="W3101" s="468"/>
      <c r="X3101" s="468"/>
      <c r="Y3101" s="468"/>
      <c r="Z3101" s="468"/>
      <c r="AA3101" s="468"/>
      <c r="AB3101" s="468"/>
      <c r="AC3101" s="468"/>
      <c r="AD3101" s="468"/>
      <c r="AE3101" s="468"/>
      <c r="AF3101" s="468"/>
      <c r="AG3101" s="468"/>
      <c r="AH3101" s="468"/>
      <c r="AI3101" s="468"/>
    </row>
    <row r="3102">
      <c r="A3102" s="23">
        <v>2988.0</v>
      </c>
      <c r="B3102" s="440">
        <v>46232.0</v>
      </c>
      <c r="C3102" s="26">
        <v>276.0</v>
      </c>
      <c r="D3102" s="507" t="s">
        <v>45</v>
      </c>
      <c r="E3102" s="28" t="s">
        <v>94</v>
      </c>
      <c r="F3102" s="600" t="s">
        <v>1519</v>
      </c>
      <c r="G3102" s="28" t="s">
        <v>1520</v>
      </c>
      <c r="H3102" s="28" t="s">
        <v>87</v>
      </c>
      <c r="I3102" s="505" t="s">
        <v>4734</v>
      </c>
      <c r="J3102" s="36" t="s">
        <v>4735</v>
      </c>
      <c r="K3102" s="631">
        <v>46249.0</v>
      </c>
      <c r="L3102" s="28" t="s">
        <v>50</v>
      </c>
      <c r="M3102" s="226"/>
      <c r="N3102" s="33" t="s">
        <v>104</v>
      </c>
      <c r="O3102" s="36" t="s">
        <v>4268</v>
      </c>
      <c r="P3102" s="226"/>
      <c r="Q3102" s="468"/>
      <c r="R3102" s="468"/>
      <c r="S3102" s="468"/>
      <c r="T3102" s="468"/>
      <c r="U3102" s="468"/>
      <c r="V3102" s="468"/>
      <c r="W3102" s="468"/>
      <c r="X3102" s="468"/>
      <c r="Y3102" s="468"/>
      <c r="Z3102" s="468"/>
      <c r="AA3102" s="468"/>
      <c r="AB3102" s="468"/>
      <c r="AC3102" s="468"/>
      <c r="AD3102" s="468"/>
      <c r="AE3102" s="468"/>
      <c r="AF3102" s="468"/>
      <c r="AG3102" s="468"/>
      <c r="AH3102" s="468"/>
      <c r="AI3102" s="468"/>
    </row>
    <row r="3103">
      <c r="A3103" s="23">
        <v>2989.0</v>
      </c>
      <c r="B3103" s="440">
        <v>46232.0</v>
      </c>
      <c r="C3103" s="26">
        <v>276.0</v>
      </c>
      <c r="D3103" s="507" t="s">
        <v>45</v>
      </c>
      <c r="E3103" s="28" t="s">
        <v>94</v>
      </c>
      <c r="F3103" s="600" t="s">
        <v>1519</v>
      </c>
      <c r="G3103" s="28" t="s">
        <v>1520</v>
      </c>
      <c r="H3103" s="28" t="s">
        <v>194</v>
      </c>
      <c r="I3103" s="505" t="s">
        <v>4736</v>
      </c>
      <c r="J3103" s="36" t="s">
        <v>1933</v>
      </c>
      <c r="K3103" s="631">
        <v>46249.0</v>
      </c>
      <c r="L3103" s="28" t="s">
        <v>50</v>
      </c>
      <c r="M3103" s="226"/>
      <c r="N3103" s="33" t="s">
        <v>104</v>
      </c>
      <c r="O3103" s="36" t="s">
        <v>4268</v>
      </c>
      <c r="P3103" s="226"/>
      <c r="Q3103" s="468"/>
      <c r="R3103" s="468"/>
      <c r="S3103" s="468"/>
      <c r="T3103" s="468"/>
      <c r="U3103" s="468"/>
      <c r="V3103" s="468"/>
      <c r="W3103" s="468"/>
      <c r="X3103" s="468"/>
      <c r="Y3103" s="468"/>
      <c r="Z3103" s="468"/>
      <c r="AA3103" s="468"/>
      <c r="AB3103" s="468"/>
      <c r="AC3103" s="468"/>
      <c r="AD3103" s="468"/>
      <c r="AE3103" s="468"/>
      <c r="AF3103" s="468"/>
      <c r="AG3103" s="468"/>
      <c r="AH3103" s="468"/>
      <c r="AI3103" s="468"/>
    </row>
    <row r="3104">
      <c r="A3104" s="23">
        <v>2990.0</v>
      </c>
      <c r="B3104" s="440">
        <v>46232.0</v>
      </c>
      <c r="C3104" s="26">
        <v>276.0</v>
      </c>
      <c r="D3104" s="507" t="s">
        <v>45</v>
      </c>
      <c r="E3104" s="28" t="s">
        <v>94</v>
      </c>
      <c r="F3104" s="600" t="s">
        <v>1519</v>
      </c>
      <c r="G3104" s="28" t="s">
        <v>1520</v>
      </c>
      <c r="H3104" s="28" t="s">
        <v>87</v>
      </c>
      <c r="I3104" s="505" t="s">
        <v>4737</v>
      </c>
      <c r="J3104" s="36" t="s">
        <v>4735</v>
      </c>
      <c r="K3104" s="631">
        <v>46249.0</v>
      </c>
      <c r="L3104" s="28" t="s">
        <v>50</v>
      </c>
      <c r="M3104" s="226"/>
      <c r="N3104" s="33" t="s">
        <v>104</v>
      </c>
      <c r="O3104" s="36" t="s">
        <v>4268</v>
      </c>
      <c r="P3104" s="226"/>
      <c r="Q3104" s="468"/>
      <c r="R3104" s="468"/>
      <c r="S3104" s="468"/>
      <c r="T3104" s="468"/>
      <c r="U3104" s="468"/>
      <c r="V3104" s="468"/>
      <c r="W3104" s="468"/>
      <c r="X3104" s="468"/>
      <c r="Y3104" s="468"/>
      <c r="Z3104" s="468"/>
      <c r="AA3104" s="468"/>
      <c r="AB3104" s="468"/>
      <c r="AC3104" s="468"/>
      <c r="AD3104" s="468"/>
      <c r="AE3104" s="468"/>
      <c r="AF3104" s="468"/>
      <c r="AG3104" s="468"/>
      <c r="AH3104" s="468"/>
      <c r="AI3104" s="468"/>
    </row>
    <row r="3105">
      <c r="A3105" s="23">
        <v>2991.0</v>
      </c>
      <c r="B3105" s="440">
        <v>46232.0</v>
      </c>
      <c r="C3105" s="26">
        <v>276.0</v>
      </c>
      <c r="D3105" s="507" t="s">
        <v>45</v>
      </c>
      <c r="E3105" s="28" t="s">
        <v>94</v>
      </c>
      <c r="F3105" s="600" t="s">
        <v>1519</v>
      </c>
      <c r="G3105" s="28" t="s">
        <v>1520</v>
      </c>
      <c r="H3105" s="28" t="s">
        <v>87</v>
      </c>
      <c r="I3105" s="505" t="s">
        <v>4738</v>
      </c>
      <c r="J3105" s="36" t="s">
        <v>4711</v>
      </c>
      <c r="K3105" s="631">
        <v>46249.0</v>
      </c>
      <c r="L3105" s="28" t="s">
        <v>50</v>
      </c>
      <c r="M3105" s="226"/>
      <c r="N3105" s="33" t="s">
        <v>104</v>
      </c>
      <c r="O3105" s="36" t="s">
        <v>4268</v>
      </c>
      <c r="P3105" s="226"/>
      <c r="Q3105" s="468"/>
      <c r="R3105" s="468"/>
      <c r="S3105" s="468"/>
      <c r="T3105" s="468"/>
      <c r="U3105" s="468"/>
      <c r="V3105" s="468"/>
      <c r="W3105" s="468"/>
      <c r="X3105" s="468"/>
      <c r="Y3105" s="468"/>
      <c r="Z3105" s="468"/>
      <c r="AA3105" s="468"/>
      <c r="AB3105" s="468"/>
      <c r="AC3105" s="468"/>
      <c r="AD3105" s="468"/>
      <c r="AE3105" s="468"/>
      <c r="AF3105" s="468"/>
      <c r="AG3105" s="468"/>
      <c r="AH3105" s="468"/>
      <c r="AI3105" s="468"/>
    </row>
    <row r="3106">
      <c r="A3106" s="23">
        <v>2992.0</v>
      </c>
      <c r="B3106" s="440">
        <v>46232.0</v>
      </c>
      <c r="C3106" s="26">
        <v>276.0</v>
      </c>
      <c r="D3106" s="507" t="s">
        <v>45</v>
      </c>
      <c r="E3106" s="28" t="s">
        <v>94</v>
      </c>
      <c r="F3106" s="600" t="s">
        <v>1519</v>
      </c>
      <c r="G3106" s="28" t="s">
        <v>1520</v>
      </c>
      <c r="H3106" s="28" t="s">
        <v>207</v>
      </c>
      <c r="I3106" s="505" t="s">
        <v>2783</v>
      </c>
      <c r="J3106" s="36" t="s">
        <v>2784</v>
      </c>
      <c r="K3106" s="631">
        <v>46249.0</v>
      </c>
      <c r="L3106" s="28" t="s">
        <v>50</v>
      </c>
      <c r="M3106" s="226"/>
      <c r="N3106" s="33" t="s">
        <v>104</v>
      </c>
      <c r="O3106" s="36" t="s">
        <v>4268</v>
      </c>
      <c r="P3106" s="226"/>
      <c r="Q3106" s="468"/>
      <c r="R3106" s="468"/>
      <c r="S3106" s="468"/>
      <c r="T3106" s="468"/>
      <c r="U3106" s="468"/>
      <c r="V3106" s="468"/>
      <c r="W3106" s="468"/>
      <c r="X3106" s="468"/>
      <c r="Y3106" s="468"/>
      <c r="Z3106" s="468"/>
      <c r="AA3106" s="468"/>
      <c r="AB3106" s="468"/>
      <c r="AC3106" s="468"/>
      <c r="AD3106" s="468"/>
      <c r="AE3106" s="468"/>
      <c r="AF3106" s="468"/>
      <c r="AG3106" s="468"/>
      <c r="AH3106" s="468"/>
      <c r="AI3106" s="468"/>
    </row>
    <row r="3107">
      <c r="A3107" s="23">
        <v>2993.0</v>
      </c>
      <c r="B3107" s="440">
        <v>46232.0</v>
      </c>
      <c r="C3107" s="26">
        <v>276.0</v>
      </c>
      <c r="D3107" s="507" t="s">
        <v>45</v>
      </c>
      <c r="E3107" s="28" t="s">
        <v>94</v>
      </c>
      <c r="F3107" s="600" t="s">
        <v>1519</v>
      </c>
      <c r="G3107" s="28" t="s">
        <v>1520</v>
      </c>
      <c r="H3107" s="28" t="s">
        <v>43</v>
      </c>
      <c r="I3107" s="505" t="s">
        <v>4709</v>
      </c>
      <c r="J3107" s="36" t="s">
        <v>4068</v>
      </c>
      <c r="K3107" s="631">
        <v>46249.0</v>
      </c>
      <c r="L3107" s="28" t="s">
        <v>50</v>
      </c>
      <c r="M3107" s="226"/>
      <c r="N3107" s="33" t="s">
        <v>104</v>
      </c>
      <c r="O3107" s="36" t="s">
        <v>4268</v>
      </c>
      <c r="P3107" s="226"/>
      <c r="Q3107" s="468"/>
      <c r="R3107" s="468"/>
      <c r="S3107" s="468"/>
      <c r="T3107" s="468"/>
      <c r="U3107" s="468"/>
      <c r="V3107" s="468"/>
      <c r="W3107" s="468"/>
      <c r="X3107" s="468"/>
      <c r="Y3107" s="468"/>
      <c r="Z3107" s="468"/>
      <c r="AA3107" s="468"/>
      <c r="AB3107" s="468"/>
      <c r="AC3107" s="468"/>
      <c r="AD3107" s="468"/>
      <c r="AE3107" s="468"/>
      <c r="AF3107" s="468"/>
      <c r="AG3107" s="468"/>
      <c r="AH3107" s="468"/>
      <c r="AI3107" s="468"/>
    </row>
    <row r="3108">
      <c r="A3108" s="23">
        <v>2994.0</v>
      </c>
      <c r="B3108" s="440">
        <v>46232.0</v>
      </c>
      <c r="C3108" s="26">
        <v>276.0</v>
      </c>
      <c r="D3108" s="507" t="s">
        <v>45</v>
      </c>
      <c r="E3108" s="28" t="s">
        <v>94</v>
      </c>
      <c r="F3108" s="600" t="s">
        <v>1519</v>
      </c>
      <c r="G3108" s="28" t="s">
        <v>1520</v>
      </c>
      <c r="H3108" s="28" t="s">
        <v>87</v>
      </c>
      <c r="I3108" s="505" t="s">
        <v>2794</v>
      </c>
      <c r="J3108" s="36" t="s">
        <v>2129</v>
      </c>
      <c r="K3108" s="631">
        <v>46249.0</v>
      </c>
      <c r="L3108" s="28" t="s">
        <v>50</v>
      </c>
      <c r="M3108" s="226"/>
      <c r="N3108" s="33" t="s">
        <v>104</v>
      </c>
      <c r="O3108" s="36" t="s">
        <v>4268</v>
      </c>
      <c r="P3108" s="226"/>
      <c r="Q3108" s="468"/>
      <c r="R3108" s="468"/>
      <c r="S3108" s="468"/>
      <c r="T3108" s="468"/>
      <c r="U3108" s="468"/>
      <c r="V3108" s="468"/>
      <c r="W3108" s="468"/>
      <c r="X3108" s="468"/>
      <c r="Y3108" s="468"/>
      <c r="Z3108" s="468"/>
      <c r="AA3108" s="468"/>
      <c r="AB3108" s="468"/>
      <c r="AC3108" s="468"/>
      <c r="AD3108" s="468"/>
      <c r="AE3108" s="468"/>
      <c r="AF3108" s="468"/>
      <c r="AG3108" s="468"/>
      <c r="AH3108" s="468"/>
      <c r="AI3108" s="468"/>
    </row>
    <row r="3109">
      <c r="A3109" s="23">
        <v>2995.0</v>
      </c>
      <c r="B3109" s="440">
        <v>46232.0</v>
      </c>
      <c r="C3109" s="26">
        <v>276.0</v>
      </c>
      <c r="D3109" s="507" t="s">
        <v>45</v>
      </c>
      <c r="E3109" s="28" t="s">
        <v>94</v>
      </c>
      <c r="F3109" s="600" t="s">
        <v>1519</v>
      </c>
      <c r="G3109" s="28" t="s">
        <v>1520</v>
      </c>
      <c r="H3109" s="28" t="s">
        <v>87</v>
      </c>
      <c r="I3109" s="505" t="s">
        <v>4739</v>
      </c>
      <c r="J3109" s="36" t="s">
        <v>4735</v>
      </c>
      <c r="K3109" s="631">
        <v>46249.0</v>
      </c>
      <c r="L3109" s="28" t="s">
        <v>50</v>
      </c>
      <c r="M3109" s="226"/>
      <c r="N3109" s="33" t="s">
        <v>104</v>
      </c>
      <c r="O3109" s="36" t="s">
        <v>4268</v>
      </c>
      <c r="P3109" s="226"/>
      <c r="Q3109" s="468"/>
      <c r="R3109" s="468"/>
      <c r="S3109" s="468"/>
      <c r="T3109" s="468"/>
      <c r="U3109" s="468"/>
      <c r="V3109" s="468"/>
      <c r="W3109" s="468"/>
      <c r="X3109" s="468"/>
      <c r="Y3109" s="468"/>
      <c r="Z3109" s="468"/>
      <c r="AA3109" s="468"/>
      <c r="AB3109" s="468"/>
      <c r="AC3109" s="468"/>
      <c r="AD3109" s="468"/>
      <c r="AE3109" s="468"/>
      <c r="AF3109" s="468"/>
      <c r="AG3109" s="468"/>
      <c r="AH3109" s="468"/>
      <c r="AI3109" s="468"/>
    </row>
    <row r="3110">
      <c r="A3110" s="23">
        <v>2996.0</v>
      </c>
      <c r="B3110" s="440">
        <v>46232.0</v>
      </c>
      <c r="C3110" s="26">
        <v>276.0</v>
      </c>
      <c r="D3110" s="507" t="s">
        <v>45</v>
      </c>
      <c r="E3110" s="28" t="s">
        <v>94</v>
      </c>
      <c r="F3110" s="600" t="s">
        <v>1519</v>
      </c>
      <c r="G3110" s="28" t="s">
        <v>1520</v>
      </c>
      <c r="H3110" s="28" t="s">
        <v>43</v>
      </c>
      <c r="I3110" s="505" t="s">
        <v>4740</v>
      </c>
      <c r="J3110" s="36" t="s">
        <v>2836</v>
      </c>
      <c r="K3110" s="631">
        <v>46249.0</v>
      </c>
      <c r="L3110" s="28" t="s">
        <v>50</v>
      </c>
      <c r="M3110" s="226"/>
      <c r="N3110" s="33" t="s">
        <v>104</v>
      </c>
      <c r="O3110" s="36" t="s">
        <v>4268</v>
      </c>
      <c r="P3110" s="226"/>
      <c r="Q3110" s="468"/>
      <c r="R3110" s="468"/>
      <c r="S3110" s="468"/>
      <c r="T3110" s="468"/>
      <c r="U3110" s="468"/>
      <c r="V3110" s="468"/>
      <c r="W3110" s="468"/>
      <c r="X3110" s="468"/>
      <c r="Y3110" s="468"/>
      <c r="Z3110" s="468"/>
      <c r="AA3110" s="468"/>
      <c r="AB3110" s="468"/>
      <c r="AC3110" s="468"/>
      <c r="AD3110" s="468"/>
      <c r="AE3110" s="468"/>
      <c r="AF3110" s="468"/>
      <c r="AG3110" s="468"/>
      <c r="AH3110" s="468"/>
      <c r="AI3110" s="468"/>
    </row>
    <row r="3111">
      <c r="A3111" s="23">
        <v>2997.0</v>
      </c>
      <c r="B3111" s="440">
        <v>46232.0</v>
      </c>
      <c r="C3111" s="26">
        <v>276.0</v>
      </c>
      <c r="D3111" s="507" t="s">
        <v>45</v>
      </c>
      <c r="E3111" s="28" t="s">
        <v>94</v>
      </c>
      <c r="F3111" s="600" t="s">
        <v>1519</v>
      </c>
      <c r="G3111" s="28" t="s">
        <v>1520</v>
      </c>
      <c r="H3111" s="28" t="s">
        <v>194</v>
      </c>
      <c r="I3111" s="505" t="s">
        <v>4741</v>
      </c>
      <c r="J3111" s="36" t="s">
        <v>4742</v>
      </c>
      <c r="K3111" s="631">
        <v>46249.0</v>
      </c>
      <c r="L3111" s="28" t="s">
        <v>50</v>
      </c>
      <c r="M3111" s="226"/>
      <c r="N3111" s="33" t="s">
        <v>104</v>
      </c>
      <c r="O3111" s="36" t="s">
        <v>4268</v>
      </c>
      <c r="P3111" s="226"/>
      <c r="Q3111" s="468"/>
      <c r="R3111" s="468"/>
      <c r="S3111" s="468"/>
      <c r="T3111" s="468"/>
      <c r="U3111" s="468"/>
      <c r="V3111" s="468"/>
      <c r="W3111" s="468"/>
      <c r="X3111" s="468"/>
      <c r="Y3111" s="468"/>
      <c r="Z3111" s="468"/>
      <c r="AA3111" s="468"/>
      <c r="AB3111" s="468"/>
      <c r="AC3111" s="468"/>
      <c r="AD3111" s="468"/>
      <c r="AE3111" s="468"/>
      <c r="AF3111" s="468"/>
      <c r="AG3111" s="468"/>
      <c r="AH3111" s="468"/>
      <c r="AI3111" s="468"/>
    </row>
    <row r="3112">
      <c r="A3112" s="23">
        <v>2998.0</v>
      </c>
      <c r="B3112" s="440">
        <v>46232.0</v>
      </c>
      <c r="C3112" s="26">
        <v>276.0</v>
      </c>
      <c r="D3112" s="507" t="s">
        <v>45</v>
      </c>
      <c r="E3112" s="28" t="s">
        <v>94</v>
      </c>
      <c r="F3112" s="600" t="s">
        <v>1519</v>
      </c>
      <c r="G3112" s="28" t="s">
        <v>1520</v>
      </c>
      <c r="H3112" s="28" t="s">
        <v>233</v>
      </c>
      <c r="I3112" s="505" t="s">
        <v>4715</v>
      </c>
      <c r="J3112" s="36" t="s">
        <v>4716</v>
      </c>
      <c r="K3112" s="631">
        <v>46249.0</v>
      </c>
      <c r="L3112" s="28" t="s">
        <v>50</v>
      </c>
      <c r="M3112" s="226"/>
      <c r="N3112" s="33" t="s">
        <v>104</v>
      </c>
      <c r="O3112" s="36" t="s">
        <v>4268</v>
      </c>
      <c r="P3112" s="226"/>
      <c r="Q3112" s="468"/>
      <c r="R3112" s="468"/>
      <c r="S3112" s="468"/>
      <c r="T3112" s="468"/>
      <c r="U3112" s="468"/>
      <c r="V3112" s="468"/>
      <c r="W3112" s="468"/>
      <c r="X3112" s="468"/>
      <c r="Y3112" s="468"/>
      <c r="Z3112" s="468"/>
      <c r="AA3112" s="468"/>
      <c r="AB3112" s="468"/>
      <c r="AC3112" s="468"/>
      <c r="AD3112" s="468"/>
      <c r="AE3112" s="468"/>
      <c r="AF3112" s="468"/>
      <c r="AG3112" s="468"/>
      <c r="AH3112" s="468"/>
      <c r="AI3112" s="468"/>
    </row>
    <row r="3113">
      <c r="A3113" s="23">
        <v>2999.0</v>
      </c>
      <c r="B3113" s="440">
        <v>46232.0</v>
      </c>
      <c r="C3113" s="26">
        <v>276.0</v>
      </c>
      <c r="D3113" s="507" t="s">
        <v>45</v>
      </c>
      <c r="E3113" s="28" t="s">
        <v>94</v>
      </c>
      <c r="F3113" s="600" t="s">
        <v>1519</v>
      </c>
      <c r="G3113" s="28" t="s">
        <v>1520</v>
      </c>
      <c r="H3113" s="28" t="s">
        <v>207</v>
      </c>
      <c r="I3113" s="505" t="s">
        <v>4743</v>
      </c>
      <c r="J3113" s="36" t="s">
        <v>4744</v>
      </c>
      <c r="K3113" s="631">
        <v>46249.0</v>
      </c>
      <c r="L3113" s="28" t="s">
        <v>50</v>
      </c>
      <c r="M3113" s="226"/>
      <c r="N3113" s="33" t="s">
        <v>104</v>
      </c>
      <c r="O3113" s="36" t="s">
        <v>4268</v>
      </c>
      <c r="P3113" s="226"/>
      <c r="Q3113" s="468"/>
      <c r="R3113" s="468"/>
      <c r="S3113" s="468"/>
      <c r="T3113" s="468"/>
      <c r="U3113" s="468"/>
      <c r="V3113" s="468"/>
      <c r="W3113" s="468"/>
      <c r="X3113" s="468"/>
      <c r="Y3113" s="468"/>
      <c r="Z3113" s="468"/>
      <c r="AA3113" s="468"/>
      <c r="AB3113" s="468"/>
      <c r="AC3113" s="468"/>
      <c r="AD3113" s="468"/>
      <c r="AE3113" s="468"/>
      <c r="AF3113" s="468"/>
      <c r="AG3113" s="468"/>
      <c r="AH3113" s="468"/>
      <c r="AI3113" s="468"/>
    </row>
    <row r="3114">
      <c r="A3114" s="23">
        <v>3000.0</v>
      </c>
      <c r="B3114" s="440">
        <v>46232.0</v>
      </c>
      <c r="C3114" s="26">
        <v>276.0</v>
      </c>
      <c r="D3114" s="507" t="s">
        <v>45</v>
      </c>
      <c r="E3114" s="28" t="s">
        <v>94</v>
      </c>
      <c r="F3114" s="600" t="s">
        <v>1519</v>
      </c>
      <c r="G3114" s="28" t="s">
        <v>1520</v>
      </c>
      <c r="H3114" s="28" t="s">
        <v>194</v>
      </c>
      <c r="I3114" s="505" t="s">
        <v>4745</v>
      </c>
      <c r="J3114" s="36" t="s">
        <v>1933</v>
      </c>
      <c r="K3114" s="631">
        <v>46249.0</v>
      </c>
      <c r="L3114" s="28" t="s">
        <v>50</v>
      </c>
      <c r="M3114" s="226"/>
      <c r="N3114" s="33" t="s">
        <v>104</v>
      </c>
      <c r="O3114" s="36" t="s">
        <v>4268</v>
      </c>
      <c r="P3114" s="226"/>
      <c r="Q3114" s="468"/>
      <c r="R3114" s="468"/>
      <c r="S3114" s="468"/>
      <c r="T3114" s="468"/>
      <c r="U3114" s="468"/>
      <c r="V3114" s="468"/>
      <c r="W3114" s="468"/>
      <c r="X3114" s="468"/>
      <c r="Y3114" s="468"/>
      <c r="Z3114" s="468"/>
      <c r="AA3114" s="468"/>
      <c r="AB3114" s="468"/>
      <c r="AC3114" s="468"/>
      <c r="AD3114" s="468"/>
      <c r="AE3114" s="468"/>
      <c r="AF3114" s="468"/>
      <c r="AG3114" s="468"/>
      <c r="AH3114" s="468"/>
      <c r="AI3114" s="468"/>
    </row>
    <row r="3115">
      <c r="A3115" s="23">
        <v>3001.0</v>
      </c>
      <c r="B3115" s="440">
        <v>46232.0</v>
      </c>
      <c r="C3115" s="26">
        <v>276.0</v>
      </c>
      <c r="D3115" s="507" t="s">
        <v>45</v>
      </c>
      <c r="E3115" s="28" t="s">
        <v>94</v>
      </c>
      <c r="F3115" s="600" t="s">
        <v>1519</v>
      </c>
      <c r="G3115" s="28" t="s">
        <v>1520</v>
      </c>
      <c r="H3115" s="28" t="s">
        <v>87</v>
      </c>
      <c r="I3115" s="505" t="s">
        <v>4746</v>
      </c>
      <c r="J3115" s="36" t="s">
        <v>1105</v>
      </c>
      <c r="K3115" s="631">
        <v>46249.0</v>
      </c>
      <c r="L3115" s="28" t="s">
        <v>50</v>
      </c>
      <c r="M3115" s="226"/>
      <c r="N3115" s="33" t="s">
        <v>104</v>
      </c>
      <c r="O3115" s="36" t="s">
        <v>4268</v>
      </c>
      <c r="P3115" s="226"/>
      <c r="Q3115" s="468"/>
      <c r="R3115" s="468"/>
      <c r="S3115" s="468"/>
      <c r="T3115" s="468"/>
      <c r="U3115" s="468"/>
      <c r="V3115" s="468"/>
      <c r="W3115" s="468"/>
      <c r="X3115" s="468"/>
      <c r="Y3115" s="468"/>
      <c r="Z3115" s="468"/>
      <c r="AA3115" s="468"/>
      <c r="AB3115" s="468"/>
      <c r="AC3115" s="468"/>
      <c r="AD3115" s="468"/>
      <c r="AE3115" s="468"/>
      <c r="AF3115" s="468"/>
      <c r="AG3115" s="468"/>
      <c r="AH3115" s="468"/>
      <c r="AI3115" s="468"/>
    </row>
    <row r="3116">
      <c r="A3116" s="23">
        <v>3002.0</v>
      </c>
      <c r="B3116" s="440">
        <v>46232.0</v>
      </c>
      <c r="C3116" s="26">
        <v>276.0</v>
      </c>
      <c r="D3116" s="507" t="s">
        <v>45</v>
      </c>
      <c r="E3116" s="28" t="s">
        <v>94</v>
      </c>
      <c r="F3116" s="600" t="s">
        <v>1519</v>
      </c>
      <c r="G3116" s="28" t="s">
        <v>1520</v>
      </c>
      <c r="H3116" s="28" t="s">
        <v>233</v>
      </c>
      <c r="I3116" s="505" t="s">
        <v>4747</v>
      </c>
      <c r="J3116" s="36" t="s">
        <v>4398</v>
      </c>
      <c r="K3116" s="631">
        <v>46249.0</v>
      </c>
      <c r="L3116" s="28" t="s">
        <v>50</v>
      </c>
      <c r="M3116" s="226"/>
      <c r="N3116" s="33" t="s">
        <v>104</v>
      </c>
      <c r="O3116" s="36" t="s">
        <v>4268</v>
      </c>
      <c r="P3116" s="226"/>
      <c r="Q3116" s="468"/>
      <c r="R3116" s="468"/>
      <c r="S3116" s="468"/>
      <c r="T3116" s="468"/>
      <c r="U3116" s="468"/>
      <c r="V3116" s="468"/>
      <c r="W3116" s="468"/>
      <c r="X3116" s="468"/>
      <c r="Y3116" s="468"/>
      <c r="Z3116" s="468"/>
      <c r="AA3116" s="468"/>
      <c r="AB3116" s="468"/>
      <c r="AC3116" s="468"/>
      <c r="AD3116" s="468"/>
      <c r="AE3116" s="468"/>
      <c r="AF3116" s="468"/>
      <c r="AG3116" s="468"/>
      <c r="AH3116" s="468"/>
      <c r="AI3116" s="468"/>
    </row>
    <row r="3117">
      <c r="A3117" s="23">
        <v>3003.0</v>
      </c>
      <c r="B3117" s="440">
        <v>46232.0</v>
      </c>
      <c r="C3117" s="26">
        <v>276.0</v>
      </c>
      <c r="D3117" s="507" t="s">
        <v>45</v>
      </c>
      <c r="E3117" s="28" t="s">
        <v>94</v>
      </c>
      <c r="F3117" s="600" t="s">
        <v>1519</v>
      </c>
      <c r="G3117" s="28" t="s">
        <v>1520</v>
      </c>
      <c r="H3117" s="28" t="s">
        <v>233</v>
      </c>
      <c r="I3117" s="505" t="s">
        <v>4748</v>
      </c>
      <c r="J3117" s="36" t="s">
        <v>4398</v>
      </c>
      <c r="K3117" s="631">
        <v>46249.0</v>
      </c>
      <c r="L3117" s="28" t="s">
        <v>50</v>
      </c>
      <c r="M3117" s="226"/>
      <c r="N3117" s="33" t="s">
        <v>104</v>
      </c>
      <c r="O3117" s="36" t="s">
        <v>4268</v>
      </c>
      <c r="P3117" s="226"/>
      <c r="Q3117" s="468"/>
      <c r="R3117" s="468"/>
      <c r="S3117" s="468"/>
      <c r="T3117" s="468"/>
      <c r="U3117" s="468"/>
      <c r="V3117" s="468"/>
      <c r="W3117" s="468"/>
      <c r="X3117" s="468"/>
      <c r="Y3117" s="468"/>
      <c r="Z3117" s="468"/>
      <c r="AA3117" s="468"/>
      <c r="AB3117" s="468"/>
      <c r="AC3117" s="468"/>
      <c r="AD3117" s="468"/>
      <c r="AE3117" s="468"/>
      <c r="AF3117" s="468"/>
      <c r="AG3117" s="468"/>
      <c r="AH3117" s="468"/>
      <c r="AI3117" s="468"/>
    </row>
    <row r="3118">
      <c r="A3118" s="23">
        <v>3004.0</v>
      </c>
      <c r="B3118" s="440">
        <v>46232.0</v>
      </c>
      <c r="C3118" s="26">
        <v>276.0</v>
      </c>
      <c r="D3118" s="507" t="s">
        <v>45</v>
      </c>
      <c r="E3118" s="28" t="s">
        <v>94</v>
      </c>
      <c r="F3118" s="600" t="s">
        <v>1519</v>
      </c>
      <c r="G3118" s="28" t="s">
        <v>1520</v>
      </c>
      <c r="H3118" s="28" t="s">
        <v>233</v>
      </c>
      <c r="I3118" s="505" t="s">
        <v>4749</v>
      </c>
      <c r="J3118" s="36" t="s">
        <v>4398</v>
      </c>
      <c r="K3118" s="631">
        <v>46249.0</v>
      </c>
      <c r="L3118" s="28" t="s">
        <v>50</v>
      </c>
      <c r="M3118" s="226"/>
      <c r="N3118" s="33" t="s">
        <v>104</v>
      </c>
      <c r="O3118" s="36" t="s">
        <v>4268</v>
      </c>
      <c r="P3118" s="226"/>
      <c r="Q3118" s="468"/>
      <c r="R3118" s="468"/>
      <c r="S3118" s="468"/>
      <c r="T3118" s="468"/>
      <c r="U3118" s="468"/>
      <c r="V3118" s="468"/>
      <c r="W3118" s="468"/>
      <c r="X3118" s="468"/>
      <c r="Y3118" s="468"/>
      <c r="Z3118" s="468"/>
      <c r="AA3118" s="468"/>
      <c r="AB3118" s="468"/>
      <c r="AC3118" s="468"/>
      <c r="AD3118" s="468"/>
      <c r="AE3118" s="468"/>
      <c r="AF3118" s="468"/>
      <c r="AG3118" s="468"/>
      <c r="AH3118" s="468"/>
      <c r="AI3118" s="468"/>
    </row>
    <row r="3119">
      <c r="A3119" s="23">
        <v>3005.0</v>
      </c>
      <c r="B3119" s="440">
        <v>46232.0</v>
      </c>
      <c r="C3119" s="26">
        <v>276.0</v>
      </c>
      <c r="D3119" s="507" t="s">
        <v>45</v>
      </c>
      <c r="E3119" s="28" t="s">
        <v>94</v>
      </c>
      <c r="F3119" s="600" t="s">
        <v>1519</v>
      </c>
      <c r="G3119" s="28" t="s">
        <v>1520</v>
      </c>
      <c r="H3119" s="28" t="s">
        <v>194</v>
      </c>
      <c r="I3119" s="505" t="s">
        <v>4103</v>
      </c>
      <c r="J3119" s="36" t="s">
        <v>4104</v>
      </c>
      <c r="K3119" s="631">
        <v>46249.0</v>
      </c>
      <c r="L3119" s="28" t="s">
        <v>50</v>
      </c>
      <c r="M3119" s="226"/>
      <c r="N3119" s="33" t="s">
        <v>104</v>
      </c>
      <c r="O3119" s="36" t="s">
        <v>4268</v>
      </c>
      <c r="P3119" s="226"/>
      <c r="Q3119" s="468"/>
      <c r="R3119" s="468"/>
      <c r="S3119" s="468"/>
      <c r="T3119" s="468"/>
      <c r="U3119" s="468"/>
      <c r="V3119" s="468"/>
      <c r="W3119" s="468"/>
      <c r="X3119" s="468"/>
      <c r="Y3119" s="468"/>
      <c r="Z3119" s="468"/>
      <c r="AA3119" s="468"/>
      <c r="AB3119" s="468"/>
      <c r="AC3119" s="468"/>
      <c r="AD3119" s="468"/>
      <c r="AE3119" s="468"/>
      <c r="AF3119" s="468"/>
      <c r="AG3119" s="468"/>
      <c r="AH3119" s="468"/>
      <c r="AI3119" s="468"/>
    </row>
    <row r="3120">
      <c r="A3120" s="23">
        <v>3006.0</v>
      </c>
      <c r="B3120" s="440">
        <v>46232.0</v>
      </c>
      <c r="C3120" s="26">
        <v>276.0</v>
      </c>
      <c r="D3120" s="507" t="s">
        <v>45</v>
      </c>
      <c r="E3120" s="28" t="s">
        <v>94</v>
      </c>
      <c r="F3120" s="600" t="s">
        <v>1519</v>
      </c>
      <c r="G3120" s="28" t="s">
        <v>1520</v>
      </c>
      <c r="H3120" s="28" t="s">
        <v>87</v>
      </c>
      <c r="I3120" s="505" t="s">
        <v>4750</v>
      </c>
      <c r="J3120" s="36" t="s">
        <v>3017</v>
      </c>
      <c r="K3120" s="631">
        <v>46249.0</v>
      </c>
      <c r="L3120" s="28" t="s">
        <v>50</v>
      </c>
      <c r="M3120" s="226"/>
      <c r="N3120" s="33" t="s">
        <v>104</v>
      </c>
      <c r="O3120" s="36" t="s">
        <v>4268</v>
      </c>
      <c r="P3120" s="226"/>
      <c r="Q3120" s="468"/>
      <c r="R3120" s="468"/>
      <c r="S3120" s="468"/>
      <c r="T3120" s="468"/>
      <c r="U3120" s="468"/>
      <c r="V3120" s="468"/>
      <c r="W3120" s="468"/>
      <c r="X3120" s="468"/>
      <c r="Y3120" s="468"/>
      <c r="Z3120" s="468"/>
      <c r="AA3120" s="468"/>
      <c r="AB3120" s="468"/>
      <c r="AC3120" s="468"/>
      <c r="AD3120" s="468"/>
      <c r="AE3120" s="468"/>
      <c r="AF3120" s="468"/>
      <c r="AG3120" s="468"/>
      <c r="AH3120" s="468"/>
      <c r="AI3120" s="468"/>
    </row>
    <row r="3121">
      <c r="A3121" s="23">
        <v>3007.0</v>
      </c>
      <c r="B3121" s="440">
        <v>46232.0</v>
      </c>
      <c r="C3121" s="26">
        <v>276.0</v>
      </c>
      <c r="D3121" s="507" t="s">
        <v>45</v>
      </c>
      <c r="E3121" s="28" t="s">
        <v>94</v>
      </c>
      <c r="F3121" s="600" t="s">
        <v>1519</v>
      </c>
      <c r="G3121" s="28" t="s">
        <v>1520</v>
      </c>
      <c r="H3121" s="28" t="s">
        <v>87</v>
      </c>
      <c r="I3121" s="505" t="s">
        <v>4751</v>
      </c>
      <c r="J3121" s="36" t="s">
        <v>4735</v>
      </c>
      <c r="K3121" s="631">
        <v>46249.0</v>
      </c>
      <c r="L3121" s="28" t="s">
        <v>50</v>
      </c>
      <c r="M3121" s="226"/>
      <c r="N3121" s="33" t="s">
        <v>104</v>
      </c>
      <c r="O3121" s="36" t="s">
        <v>4268</v>
      </c>
      <c r="P3121" s="226"/>
      <c r="Q3121" s="468"/>
      <c r="R3121" s="468"/>
      <c r="S3121" s="468"/>
      <c r="T3121" s="468"/>
      <c r="U3121" s="468"/>
      <c r="V3121" s="468"/>
      <c r="W3121" s="468"/>
      <c r="X3121" s="468"/>
      <c r="Y3121" s="468"/>
      <c r="Z3121" s="468"/>
      <c r="AA3121" s="468"/>
      <c r="AB3121" s="468"/>
      <c r="AC3121" s="468"/>
      <c r="AD3121" s="468"/>
      <c r="AE3121" s="468"/>
      <c r="AF3121" s="468"/>
      <c r="AG3121" s="468"/>
      <c r="AH3121" s="468"/>
      <c r="AI3121" s="468"/>
    </row>
    <row r="3122">
      <c r="A3122" s="23">
        <v>3008.0</v>
      </c>
      <c r="B3122" s="440">
        <v>46232.0</v>
      </c>
      <c r="C3122" s="26">
        <v>276.0</v>
      </c>
      <c r="D3122" s="507" t="s">
        <v>45</v>
      </c>
      <c r="E3122" s="28" t="s">
        <v>94</v>
      </c>
      <c r="F3122" s="600" t="s">
        <v>1519</v>
      </c>
      <c r="G3122" s="28" t="s">
        <v>1520</v>
      </c>
      <c r="H3122" s="28" t="s">
        <v>87</v>
      </c>
      <c r="I3122" s="505" t="s">
        <v>4697</v>
      </c>
      <c r="J3122" s="36" t="s">
        <v>3556</v>
      </c>
      <c r="K3122" s="631">
        <v>46249.0</v>
      </c>
      <c r="L3122" s="28" t="s">
        <v>50</v>
      </c>
      <c r="M3122" s="226"/>
      <c r="N3122" s="33" t="s">
        <v>104</v>
      </c>
      <c r="O3122" s="36" t="s">
        <v>4268</v>
      </c>
      <c r="P3122" s="226"/>
      <c r="Q3122" s="468"/>
      <c r="R3122" s="468"/>
      <c r="S3122" s="468"/>
      <c r="T3122" s="468"/>
      <c r="U3122" s="468"/>
      <c r="V3122" s="468"/>
      <c r="W3122" s="468"/>
      <c r="X3122" s="468"/>
      <c r="Y3122" s="468"/>
      <c r="Z3122" s="468"/>
      <c r="AA3122" s="468"/>
      <c r="AB3122" s="468"/>
      <c r="AC3122" s="468"/>
      <c r="AD3122" s="468"/>
      <c r="AE3122" s="468"/>
      <c r="AF3122" s="468"/>
      <c r="AG3122" s="468"/>
      <c r="AH3122" s="468"/>
      <c r="AI3122" s="468"/>
    </row>
    <row r="3123">
      <c r="A3123" s="23">
        <v>3009.0</v>
      </c>
      <c r="B3123" s="440">
        <v>46232.0</v>
      </c>
      <c r="C3123" s="26">
        <v>276.0</v>
      </c>
      <c r="D3123" s="507" t="s">
        <v>45</v>
      </c>
      <c r="E3123" s="28" t="s">
        <v>94</v>
      </c>
      <c r="F3123" s="600" t="s">
        <v>1519</v>
      </c>
      <c r="G3123" s="28" t="s">
        <v>1520</v>
      </c>
      <c r="H3123" s="28" t="s">
        <v>194</v>
      </c>
      <c r="I3123" s="505" t="s">
        <v>2840</v>
      </c>
      <c r="J3123" s="36" t="s">
        <v>2786</v>
      </c>
      <c r="K3123" s="631">
        <v>46265.0</v>
      </c>
      <c r="L3123" s="28" t="s">
        <v>73</v>
      </c>
      <c r="M3123" s="226"/>
      <c r="N3123" s="33" t="s">
        <v>104</v>
      </c>
      <c r="O3123" s="36" t="s">
        <v>4268</v>
      </c>
      <c r="P3123" s="226"/>
      <c r="Q3123" s="468"/>
      <c r="R3123" s="468"/>
      <c r="S3123" s="468"/>
      <c r="T3123" s="468"/>
      <c r="U3123" s="468"/>
      <c r="V3123" s="468"/>
      <c r="W3123" s="468"/>
      <c r="X3123" s="468"/>
      <c r="Y3123" s="468"/>
      <c r="Z3123" s="468"/>
      <c r="AA3123" s="468"/>
      <c r="AB3123" s="468"/>
      <c r="AC3123" s="468"/>
      <c r="AD3123" s="468"/>
      <c r="AE3123" s="468"/>
      <c r="AF3123" s="468"/>
      <c r="AG3123" s="468"/>
      <c r="AH3123" s="468"/>
      <c r="AI3123" s="468"/>
    </row>
    <row r="3124">
      <c r="A3124" s="23">
        <v>3010.0</v>
      </c>
      <c r="B3124" s="440">
        <v>46232.0</v>
      </c>
      <c r="C3124" s="26">
        <v>276.0</v>
      </c>
      <c r="D3124" s="507" t="s">
        <v>45</v>
      </c>
      <c r="E3124" s="28" t="s">
        <v>94</v>
      </c>
      <c r="F3124" s="600" t="s">
        <v>1519</v>
      </c>
      <c r="G3124" s="28" t="s">
        <v>1520</v>
      </c>
      <c r="H3124" s="28" t="s">
        <v>75</v>
      </c>
      <c r="I3124" s="505" t="s">
        <v>4752</v>
      </c>
      <c r="J3124" s="36" t="s">
        <v>4327</v>
      </c>
      <c r="K3124" s="631">
        <v>46265.0</v>
      </c>
      <c r="L3124" s="28" t="s">
        <v>73</v>
      </c>
      <c r="M3124" s="226"/>
      <c r="N3124" s="33" t="s">
        <v>104</v>
      </c>
      <c r="O3124" s="36" t="s">
        <v>4268</v>
      </c>
      <c r="P3124" s="226"/>
      <c r="Q3124" s="468"/>
      <c r="R3124" s="468"/>
      <c r="S3124" s="468"/>
      <c r="T3124" s="468"/>
      <c r="U3124" s="468"/>
      <c r="V3124" s="468"/>
      <c r="W3124" s="468"/>
      <c r="X3124" s="468"/>
      <c r="Y3124" s="468"/>
      <c r="Z3124" s="468"/>
      <c r="AA3124" s="468"/>
      <c r="AB3124" s="468"/>
      <c r="AC3124" s="468"/>
      <c r="AD3124" s="468"/>
      <c r="AE3124" s="468"/>
      <c r="AF3124" s="468"/>
      <c r="AG3124" s="468"/>
      <c r="AH3124" s="468"/>
      <c r="AI3124" s="468"/>
    </row>
    <row r="3125">
      <c r="A3125" s="23">
        <v>3011.0</v>
      </c>
      <c r="B3125" s="440">
        <v>46232.0</v>
      </c>
      <c r="C3125" s="26">
        <v>276.0</v>
      </c>
      <c r="D3125" s="507" t="s">
        <v>45</v>
      </c>
      <c r="E3125" s="28" t="s">
        <v>94</v>
      </c>
      <c r="F3125" s="600" t="s">
        <v>1519</v>
      </c>
      <c r="G3125" s="28" t="s">
        <v>1520</v>
      </c>
      <c r="H3125" s="28" t="s">
        <v>75</v>
      </c>
      <c r="I3125" s="505" t="s">
        <v>4753</v>
      </c>
      <c r="J3125" s="36" t="s">
        <v>4327</v>
      </c>
      <c r="K3125" s="631">
        <v>46265.0</v>
      </c>
      <c r="L3125" s="28" t="s">
        <v>73</v>
      </c>
      <c r="M3125" s="226"/>
      <c r="N3125" s="33" t="s">
        <v>104</v>
      </c>
      <c r="O3125" s="36" t="s">
        <v>4268</v>
      </c>
      <c r="P3125" s="226"/>
      <c r="Q3125" s="468"/>
      <c r="R3125" s="468"/>
      <c r="S3125" s="468"/>
      <c r="T3125" s="468"/>
      <c r="U3125" s="468"/>
      <c r="V3125" s="468"/>
      <c r="W3125" s="468"/>
      <c r="X3125" s="468"/>
      <c r="Y3125" s="468"/>
      <c r="Z3125" s="468"/>
      <c r="AA3125" s="468"/>
      <c r="AB3125" s="468"/>
      <c r="AC3125" s="468"/>
      <c r="AD3125" s="468"/>
      <c r="AE3125" s="468"/>
      <c r="AF3125" s="468"/>
      <c r="AG3125" s="468"/>
      <c r="AH3125" s="468"/>
      <c r="AI3125" s="468"/>
    </row>
    <row r="3126">
      <c r="A3126" s="23">
        <v>3012.0</v>
      </c>
      <c r="B3126" s="440">
        <v>46232.0</v>
      </c>
      <c r="C3126" s="26">
        <v>276.0</v>
      </c>
      <c r="D3126" s="507" t="s">
        <v>45</v>
      </c>
      <c r="E3126" s="28" t="s">
        <v>94</v>
      </c>
      <c r="F3126" s="600" t="s">
        <v>1519</v>
      </c>
      <c r="G3126" s="28" t="s">
        <v>1520</v>
      </c>
      <c r="H3126" s="28" t="s">
        <v>75</v>
      </c>
      <c r="I3126" s="505" t="s">
        <v>4754</v>
      </c>
      <c r="J3126" s="36" t="s">
        <v>4327</v>
      </c>
      <c r="K3126" s="631">
        <v>46265.0</v>
      </c>
      <c r="L3126" s="28" t="s">
        <v>73</v>
      </c>
      <c r="M3126" s="226"/>
      <c r="N3126" s="33" t="s">
        <v>104</v>
      </c>
      <c r="O3126" s="36" t="s">
        <v>4268</v>
      </c>
      <c r="P3126" s="226"/>
      <c r="Q3126" s="468"/>
      <c r="R3126" s="468"/>
      <c r="S3126" s="468"/>
      <c r="T3126" s="468"/>
      <c r="U3126" s="468"/>
      <c r="V3126" s="468"/>
      <c r="W3126" s="468"/>
      <c r="X3126" s="468"/>
      <c r="Y3126" s="468"/>
      <c r="Z3126" s="468"/>
      <c r="AA3126" s="468"/>
      <c r="AB3126" s="468"/>
      <c r="AC3126" s="468"/>
      <c r="AD3126" s="468"/>
      <c r="AE3126" s="468"/>
      <c r="AF3126" s="468"/>
      <c r="AG3126" s="468"/>
      <c r="AH3126" s="468"/>
      <c r="AI3126" s="468"/>
    </row>
    <row r="3127">
      <c r="A3127" s="23">
        <v>3013.0</v>
      </c>
      <c r="B3127" s="440">
        <v>46232.0</v>
      </c>
      <c r="C3127" s="26">
        <v>276.0</v>
      </c>
      <c r="D3127" s="507" t="s">
        <v>45</v>
      </c>
      <c r="E3127" s="28" t="s">
        <v>94</v>
      </c>
      <c r="F3127" s="600" t="s">
        <v>1519</v>
      </c>
      <c r="G3127" s="28" t="s">
        <v>1520</v>
      </c>
      <c r="H3127" s="28" t="s">
        <v>75</v>
      </c>
      <c r="I3127" s="505" t="s">
        <v>4755</v>
      </c>
      <c r="J3127" s="36" t="s">
        <v>4327</v>
      </c>
      <c r="K3127" s="631">
        <v>46265.0</v>
      </c>
      <c r="L3127" s="28" t="s">
        <v>73</v>
      </c>
      <c r="M3127" s="226"/>
      <c r="N3127" s="33" t="s">
        <v>104</v>
      </c>
      <c r="O3127" s="36" t="s">
        <v>4268</v>
      </c>
      <c r="P3127" s="226"/>
      <c r="Q3127" s="468"/>
      <c r="R3127" s="468"/>
      <c r="S3127" s="468"/>
      <c r="T3127" s="468"/>
      <c r="U3127" s="468"/>
      <c r="V3127" s="468"/>
      <c r="W3127" s="468"/>
      <c r="X3127" s="468"/>
      <c r="Y3127" s="468"/>
      <c r="Z3127" s="468"/>
      <c r="AA3127" s="468"/>
      <c r="AB3127" s="468"/>
      <c r="AC3127" s="468"/>
      <c r="AD3127" s="468"/>
      <c r="AE3127" s="468"/>
      <c r="AF3127" s="468"/>
      <c r="AG3127" s="468"/>
      <c r="AH3127" s="468"/>
      <c r="AI3127" s="468"/>
    </row>
    <row r="3128">
      <c r="A3128" s="23">
        <v>3014.0</v>
      </c>
      <c r="B3128" s="440">
        <v>46232.0</v>
      </c>
      <c r="C3128" s="26">
        <v>276.0</v>
      </c>
      <c r="D3128" s="507" t="s">
        <v>45</v>
      </c>
      <c r="E3128" s="28" t="s">
        <v>94</v>
      </c>
      <c r="F3128" s="600" t="s">
        <v>1519</v>
      </c>
      <c r="G3128" s="28" t="s">
        <v>1520</v>
      </c>
      <c r="H3128" s="28" t="s">
        <v>75</v>
      </c>
      <c r="I3128" s="505" t="s">
        <v>4756</v>
      </c>
      <c r="J3128" s="36" t="s">
        <v>4327</v>
      </c>
      <c r="K3128" s="631">
        <v>46265.0</v>
      </c>
      <c r="L3128" s="28" t="s">
        <v>73</v>
      </c>
      <c r="M3128" s="226"/>
      <c r="N3128" s="33" t="s">
        <v>104</v>
      </c>
      <c r="O3128" s="36" t="s">
        <v>4268</v>
      </c>
      <c r="P3128" s="226"/>
      <c r="Q3128" s="468"/>
      <c r="R3128" s="468"/>
      <c r="S3128" s="468"/>
      <c r="T3128" s="468"/>
      <c r="U3128" s="468"/>
      <c r="V3128" s="468"/>
      <c r="W3128" s="468"/>
      <c r="X3128" s="468"/>
      <c r="Y3128" s="468"/>
      <c r="Z3128" s="468"/>
      <c r="AA3128" s="468"/>
      <c r="AB3128" s="468"/>
      <c r="AC3128" s="468"/>
      <c r="AD3128" s="468"/>
      <c r="AE3128" s="468"/>
      <c r="AF3128" s="468"/>
      <c r="AG3128" s="468"/>
      <c r="AH3128" s="468"/>
      <c r="AI3128" s="468"/>
    </row>
    <row r="3129">
      <c r="A3129" s="23">
        <v>3015.0</v>
      </c>
      <c r="B3129" s="440">
        <v>46232.0</v>
      </c>
      <c r="C3129" s="26">
        <v>277.0</v>
      </c>
      <c r="D3129" s="507" t="s">
        <v>111</v>
      </c>
      <c r="E3129" s="28" t="s">
        <v>94</v>
      </c>
      <c r="F3129" s="600" t="s">
        <v>1519</v>
      </c>
      <c r="G3129" s="28" t="s">
        <v>1520</v>
      </c>
      <c r="H3129" s="28" t="s">
        <v>87</v>
      </c>
      <c r="I3129" s="505" t="s">
        <v>1534</v>
      </c>
      <c r="J3129" s="36" t="s">
        <v>113</v>
      </c>
      <c r="K3129" s="631">
        <v>46263.0</v>
      </c>
      <c r="L3129" s="28" t="s">
        <v>73</v>
      </c>
      <c r="M3129" s="226"/>
      <c r="N3129" s="33" t="s">
        <v>104</v>
      </c>
      <c r="O3129" s="506" t="s">
        <v>4356</v>
      </c>
      <c r="P3129" s="226"/>
      <c r="Q3129" s="468"/>
      <c r="R3129" s="468"/>
      <c r="S3129" s="468"/>
      <c r="T3129" s="468"/>
      <c r="U3129" s="468"/>
      <c r="V3129" s="468"/>
      <c r="W3129" s="468"/>
      <c r="X3129" s="468"/>
      <c r="Y3129" s="468"/>
      <c r="Z3129" s="468"/>
      <c r="AA3129" s="468"/>
      <c r="AB3129" s="468"/>
      <c r="AC3129" s="468"/>
      <c r="AD3129" s="468"/>
      <c r="AE3129" s="468"/>
      <c r="AF3129" s="468"/>
      <c r="AG3129" s="468"/>
      <c r="AH3129" s="468"/>
      <c r="AI3129" s="468"/>
    </row>
    <row r="3130">
      <c r="A3130" s="23">
        <v>3016.0</v>
      </c>
      <c r="B3130" s="440">
        <v>46232.0</v>
      </c>
      <c r="C3130" s="26">
        <v>277.0</v>
      </c>
      <c r="D3130" s="507" t="s">
        <v>111</v>
      </c>
      <c r="E3130" s="28" t="s">
        <v>94</v>
      </c>
      <c r="F3130" s="600" t="s">
        <v>1519</v>
      </c>
      <c r="G3130" s="28" t="s">
        <v>1520</v>
      </c>
      <c r="H3130" s="28" t="s">
        <v>75</v>
      </c>
      <c r="I3130" s="505" t="s">
        <v>1536</v>
      </c>
      <c r="J3130" s="36" t="s">
        <v>2797</v>
      </c>
      <c r="K3130" s="631">
        <v>46263.0</v>
      </c>
      <c r="L3130" s="28" t="s">
        <v>73</v>
      </c>
      <c r="M3130" s="226"/>
      <c r="N3130" s="33" t="s">
        <v>104</v>
      </c>
      <c r="O3130" s="506" t="s">
        <v>4356</v>
      </c>
      <c r="P3130" s="226"/>
      <c r="Q3130" s="468"/>
      <c r="R3130" s="468"/>
      <c r="S3130" s="468"/>
      <c r="T3130" s="468"/>
      <c r="U3130" s="468"/>
      <c r="V3130" s="468"/>
      <c r="W3130" s="468"/>
      <c r="X3130" s="468"/>
      <c r="Y3130" s="468"/>
      <c r="Z3130" s="468"/>
      <c r="AA3130" s="468"/>
      <c r="AB3130" s="468"/>
      <c r="AC3130" s="468"/>
      <c r="AD3130" s="468"/>
      <c r="AE3130" s="468"/>
      <c r="AF3130" s="468"/>
      <c r="AG3130" s="468"/>
      <c r="AH3130" s="468"/>
      <c r="AI3130" s="468"/>
    </row>
    <row r="3131">
      <c r="A3131" s="23">
        <v>3017.0</v>
      </c>
      <c r="B3131" s="440">
        <v>46232.0</v>
      </c>
      <c r="C3131" s="26">
        <v>277.0</v>
      </c>
      <c r="D3131" s="507" t="s">
        <v>111</v>
      </c>
      <c r="E3131" s="28" t="s">
        <v>94</v>
      </c>
      <c r="F3131" s="600" t="s">
        <v>1519</v>
      </c>
      <c r="G3131" s="28" t="s">
        <v>1520</v>
      </c>
      <c r="H3131" s="28" t="s">
        <v>75</v>
      </c>
      <c r="I3131" s="505" t="s">
        <v>2798</v>
      </c>
      <c r="J3131" s="36" t="s">
        <v>2799</v>
      </c>
      <c r="K3131" s="631">
        <v>46263.0</v>
      </c>
      <c r="L3131" s="28" t="s">
        <v>73</v>
      </c>
      <c r="M3131" s="226"/>
      <c r="N3131" s="33" t="s">
        <v>104</v>
      </c>
      <c r="O3131" s="506" t="s">
        <v>4356</v>
      </c>
      <c r="P3131" s="226"/>
      <c r="Q3131" s="468"/>
      <c r="R3131" s="468"/>
      <c r="S3131" s="468"/>
      <c r="T3131" s="468"/>
      <c r="U3131" s="468"/>
      <c r="V3131" s="468"/>
      <c r="W3131" s="468"/>
      <c r="X3131" s="468"/>
      <c r="Y3131" s="468"/>
      <c r="Z3131" s="468"/>
      <c r="AA3131" s="468"/>
      <c r="AB3131" s="468"/>
      <c r="AC3131" s="468"/>
      <c r="AD3131" s="468"/>
      <c r="AE3131" s="468"/>
      <c r="AF3131" s="468"/>
      <c r="AG3131" s="468"/>
      <c r="AH3131" s="468"/>
      <c r="AI3131" s="468"/>
    </row>
    <row r="3132">
      <c r="A3132" s="23">
        <v>3018.0</v>
      </c>
      <c r="B3132" s="440">
        <v>46232.0</v>
      </c>
      <c r="C3132" s="26">
        <v>277.0</v>
      </c>
      <c r="D3132" s="507" t="s">
        <v>111</v>
      </c>
      <c r="E3132" s="28" t="s">
        <v>94</v>
      </c>
      <c r="F3132" s="600" t="s">
        <v>1519</v>
      </c>
      <c r="G3132" s="28" t="s">
        <v>1520</v>
      </c>
      <c r="H3132" s="28" t="s">
        <v>87</v>
      </c>
      <c r="I3132" s="505" t="s">
        <v>1943</v>
      </c>
      <c r="J3132" s="36" t="s">
        <v>1944</v>
      </c>
      <c r="K3132" s="631">
        <v>46263.0</v>
      </c>
      <c r="L3132" s="28" t="s">
        <v>73</v>
      </c>
      <c r="M3132" s="226"/>
      <c r="N3132" s="33" t="s">
        <v>104</v>
      </c>
      <c r="O3132" s="506" t="s">
        <v>4356</v>
      </c>
      <c r="P3132" s="226"/>
      <c r="Q3132" s="468"/>
      <c r="R3132" s="468"/>
      <c r="S3132" s="468"/>
      <c r="T3132" s="468"/>
      <c r="U3132" s="468"/>
      <c r="V3132" s="468"/>
      <c r="W3132" s="468"/>
      <c r="X3132" s="468"/>
      <c r="Y3132" s="468"/>
      <c r="Z3132" s="468"/>
      <c r="AA3132" s="468"/>
      <c r="AB3132" s="468"/>
      <c r="AC3132" s="468"/>
      <c r="AD3132" s="468"/>
      <c r="AE3132" s="468"/>
      <c r="AF3132" s="468"/>
      <c r="AG3132" s="468"/>
      <c r="AH3132" s="468"/>
      <c r="AI3132" s="468"/>
    </row>
    <row r="3133">
      <c r="A3133" s="23">
        <v>3019.0</v>
      </c>
      <c r="B3133" s="440">
        <v>46232.0</v>
      </c>
      <c r="C3133" s="26">
        <v>277.0</v>
      </c>
      <c r="D3133" s="507" t="s">
        <v>111</v>
      </c>
      <c r="E3133" s="28" t="s">
        <v>94</v>
      </c>
      <c r="F3133" s="600" t="s">
        <v>1519</v>
      </c>
      <c r="G3133" s="28" t="s">
        <v>1520</v>
      </c>
      <c r="H3133" s="28" t="s">
        <v>75</v>
      </c>
      <c r="I3133" s="505" t="s">
        <v>1503</v>
      </c>
      <c r="J3133" s="36" t="s">
        <v>1504</v>
      </c>
      <c r="K3133" s="631">
        <v>46263.0</v>
      </c>
      <c r="L3133" s="28" t="s">
        <v>73</v>
      </c>
      <c r="M3133" s="226"/>
      <c r="N3133" s="33" t="s">
        <v>104</v>
      </c>
      <c r="O3133" s="506" t="s">
        <v>4356</v>
      </c>
      <c r="P3133" s="226"/>
      <c r="Q3133" s="468"/>
      <c r="R3133" s="468"/>
      <c r="S3133" s="468"/>
      <c r="T3133" s="468"/>
      <c r="U3133" s="468"/>
      <c r="V3133" s="468"/>
      <c r="W3133" s="468"/>
      <c r="X3133" s="468"/>
      <c r="Y3133" s="468"/>
      <c r="Z3133" s="468"/>
      <c r="AA3133" s="468"/>
      <c r="AB3133" s="468"/>
      <c r="AC3133" s="468"/>
      <c r="AD3133" s="468"/>
      <c r="AE3133" s="468"/>
      <c r="AF3133" s="468"/>
      <c r="AG3133" s="468"/>
      <c r="AH3133" s="468"/>
      <c r="AI3133" s="468"/>
    </row>
    <row r="3134">
      <c r="A3134" s="23">
        <v>3020.0</v>
      </c>
      <c r="B3134" s="440">
        <v>46232.0</v>
      </c>
      <c r="C3134" s="26">
        <v>277.0</v>
      </c>
      <c r="D3134" s="507" t="s">
        <v>111</v>
      </c>
      <c r="E3134" s="28" t="s">
        <v>94</v>
      </c>
      <c r="F3134" s="600" t="s">
        <v>1519</v>
      </c>
      <c r="G3134" s="28" t="s">
        <v>1520</v>
      </c>
      <c r="H3134" s="28" t="s">
        <v>75</v>
      </c>
      <c r="I3134" s="505" t="s">
        <v>2063</v>
      </c>
      <c r="J3134" s="36" t="s">
        <v>1951</v>
      </c>
      <c r="K3134" s="631">
        <v>46263.0</v>
      </c>
      <c r="L3134" s="28" t="s">
        <v>73</v>
      </c>
      <c r="M3134" s="226"/>
      <c r="N3134" s="33" t="s">
        <v>104</v>
      </c>
      <c r="O3134" s="506" t="s">
        <v>4356</v>
      </c>
      <c r="P3134" s="226"/>
      <c r="Q3134" s="468"/>
      <c r="R3134" s="468"/>
      <c r="S3134" s="468"/>
      <c r="T3134" s="468"/>
      <c r="U3134" s="468"/>
      <c r="V3134" s="468"/>
      <c r="W3134" s="468"/>
      <c r="X3134" s="468"/>
      <c r="Y3134" s="468"/>
      <c r="Z3134" s="468"/>
      <c r="AA3134" s="468"/>
      <c r="AB3134" s="468"/>
      <c r="AC3134" s="468"/>
      <c r="AD3134" s="468"/>
      <c r="AE3134" s="468"/>
      <c r="AF3134" s="468"/>
      <c r="AG3134" s="468"/>
      <c r="AH3134" s="468"/>
      <c r="AI3134" s="468"/>
    </row>
    <row r="3135">
      <c r="A3135" s="23">
        <v>3021.0</v>
      </c>
      <c r="B3135" s="440">
        <v>46232.0</v>
      </c>
      <c r="C3135" s="26">
        <v>277.0</v>
      </c>
      <c r="D3135" s="507" t="s">
        <v>111</v>
      </c>
      <c r="E3135" s="28" t="s">
        <v>94</v>
      </c>
      <c r="F3135" s="600" t="s">
        <v>1519</v>
      </c>
      <c r="G3135" s="28" t="s">
        <v>1520</v>
      </c>
      <c r="H3135" s="28" t="s">
        <v>75</v>
      </c>
      <c r="I3135" s="505" t="s">
        <v>2140</v>
      </c>
      <c r="J3135" s="36" t="s">
        <v>2141</v>
      </c>
      <c r="K3135" s="631">
        <v>46263.0</v>
      </c>
      <c r="L3135" s="28" t="s">
        <v>73</v>
      </c>
      <c r="M3135" s="226"/>
      <c r="N3135" s="33" t="s">
        <v>104</v>
      </c>
      <c r="O3135" s="506" t="s">
        <v>4356</v>
      </c>
      <c r="P3135" s="226"/>
      <c r="Q3135" s="468"/>
      <c r="R3135" s="468"/>
      <c r="S3135" s="468"/>
      <c r="T3135" s="468"/>
      <c r="U3135" s="468"/>
      <c r="V3135" s="468"/>
      <c r="W3135" s="468"/>
      <c r="X3135" s="468"/>
      <c r="Y3135" s="468"/>
      <c r="Z3135" s="468"/>
      <c r="AA3135" s="468"/>
      <c r="AB3135" s="468"/>
      <c r="AC3135" s="468"/>
      <c r="AD3135" s="468"/>
      <c r="AE3135" s="468"/>
      <c r="AF3135" s="468"/>
      <c r="AG3135" s="468"/>
      <c r="AH3135" s="468"/>
      <c r="AI3135" s="468"/>
    </row>
    <row r="3136">
      <c r="A3136" s="23">
        <v>3022.0</v>
      </c>
      <c r="B3136" s="440">
        <v>46232.0</v>
      </c>
      <c r="C3136" s="26">
        <v>277.0</v>
      </c>
      <c r="D3136" s="507" t="s">
        <v>111</v>
      </c>
      <c r="E3136" s="28" t="s">
        <v>94</v>
      </c>
      <c r="F3136" s="600" t="s">
        <v>1519</v>
      </c>
      <c r="G3136" s="28" t="s">
        <v>1520</v>
      </c>
      <c r="H3136" s="28" t="s">
        <v>87</v>
      </c>
      <c r="I3136" s="505" t="s">
        <v>2142</v>
      </c>
      <c r="J3136" s="36" t="s">
        <v>2143</v>
      </c>
      <c r="K3136" s="631">
        <v>46263.0</v>
      </c>
      <c r="L3136" s="28" t="s">
        <v>73</v>
      </c>
      <c r="M3136" s="226"/>
      <c r="N3136" s="33" t="s">
        <v>104</v>
      </c>
      <c r="O3136" s="506" t="s">
        <v>4356</v>
      </c>
      <c r="P3136" s="226"/>
      <c r="Q3136" s="468"/>
      <c r="R3136" s="468"/>
      <c r="S3136" s="468"/>
      <c r="T3136" s="468"/>
      <c r="U3136" s="468"/>
      <c r="V3136" s="468"/>
      <c r="W3136" s="468"/>
      <c r="X3136" s="468"/>
      <c r="Y3136" s="468"/>
      <c r="Z3136" s="468"/>
      <c r="AA3136" s="468"/>
      <c r="AB3136" s="468"/>
      <c r="AC3136" s="468"/>
      <c r="AD3136" s="468"/>
      <c r="AE3136" s="468"/>
      <c r="AF3136" s="468"/>
      <c r="AG3136" s="468"/>
      <c r="AH3136" s="468"/>
      <c r="AI3136" s="468"/>
    </row>
    <row r="3137">
      <c r="A3137" s="23">
        <v>3023.0</v>
      </c>
      <c r="B3137" s="440">
        <v>46232.0</v>
      </c>
      <c r="C3137" s="26">
        <v>277.0</v>
      </c>
      <c r="D3137" s="507" t="s">
        <v>111</v>
      </c>
      <c r="E3137" s="28" t="s">
        <v>94</v>
      </c>
      <c r="F3137" s="600" t="s">
        <v>1519</v>
      </c>
      <c r="G3137" s="28" t="s">
        <v>1520</v>
      </c>
      <c r="H3137" s="28" t="s">
        <v>81</v>
      </c>
      <c r="I3137" s="505" t="s">
        <v>4757</v>
      </c>
      <c r="J3137" s="36" t="s">
        <v>2813</v>
      </c>
      <c r="K3137" s="631">
        <v>46263.0</v>
      </c>
      <c r="L3137" s="28" t="s">
        <v>73</v>
      </c>
      <c r="M3137" s="226"/>
      <c r="N3137" s="33" t="s">
        <v>104</v>
      </c>
      <c r="O3137" s="506" t="s">
        <v>4356</v>
      </c>
      <c r="P3137" s="226"/>
      <c r="Q3137" s="468"/>
      <c r="R3137" s="468"/>
      <c r="S3137" s="468"/>
      <c r="T3137" s="468"/>
      <c r="U3137" s="468"/>
      <c r="V3137" s="468"/>
      <c r="W3137" s="468"/>
      <c r="X3137" s="468"/>
      <c r="Y3137" s="468"/>
      <c r="Z3137" s="468"/>
      <c r="AA3137" s="468"/>
      <c r="AB3137" s="468"/>
      <c r="AC3137" s="468"/>
      <c r="AD3137" s="468"/>
      <c r="AE3137" s="468"/>
      <c r="AF3137" s="468"/>
      <c r="AG3137" s="468"/>
      <c r="AH3137" s="468"/>
      <c r="AI3137" s="468"/>
    </row>
    <row r="3138">
      <c r="A3138" s="23">
        <v>3024.0</v>
      </c>
      <c r="B3138" s="440">
        <v>46232.0</v>
      </c>
      <c r="C3138" s="26">
        <v>277.0</v>
      </c>
      <c r="D3138" s="507" t="s">
        <v>111</v>
      </c>
      <c r="E3138" s="28" t="s">
        <v>94</v>
      </c>
      <c r="F3138" s="600" t="s">
        <v>1519</v>
      </c>
      <c r="G3138" s="28" t="s">
        <v>1520</v>
      </c>
      <c r="H3138" s="28" t="s">
        <v>81</v>
      </c>
      <c r="I3138" s="505" t="s">
        <v>1539</v>
      </c>
      <c r="J3138" s="36" t="s">
        <v>2814</v>
      </c>
      <c r="K3138" s="631">
        <v>46263.0</v>
      </c>
      <c r="L3138" s="28" t="s">
        <v>73</v>
      </c>
      <c r="M3138" s="226"/>
      <c r="N3138" s="33" t="s">
        <v>104</v>
      </c>
      <c r="O3138" s="506" t="s">
        <v>4356</v>
      </c>
      <c r="P3138" s="226"/>
      <c r="Q3138" s="468"/>
      <c r="R3138" s="468"/>
      <c r="S3138" s="468"/>
      <c r="T3138" s="468"/>
      <c r="U3138" s="468"/>
      <c r="V3138" s="468"/>
      <c r="W3138" s="468"/>
      <c r="X3138" s="468"/>
      <c r="Y3138" s="468"/>
      <c r="Z3138" s="468"/>
      <c r="AA3138" s="468"/>
      <c r="AB3138" s="468"/>
      <c r="AC3138" s="468"/>
      <c r="AD3138" s="468"/>
      <c r="AE3138" s="468"/>
      <c r="AF3138" s="468"/>
      <c r="AG3138" s="468"/>
      <c r="AH3138" s="468"/>
      <c r="AI3138" s="468"/>
    </row>
    <row r="3139">
      <c r="A3139" s="23">
        <v>2921.0</v>
      </c>
      <c r="B3139" s="440">
        <v>46232.0</v>
      </c>
      <c r="C3139" s="26">
        <v>267.0</v>
      </c>
      <c r="D3139" s="507" t="s">
        <v>172</v>
      </c>
      <c r="E3139" s="28" t="s">
        <v>94</v>
      </c>
      <c r="F3139" s="600" t="s">
        <v>369</v>
      </c>
      <c r="G3139" s="28" t="s">
        <v>369</v>
      </c>
      <c r="H3139" s="28" t="s">
        <v>207</v>
      </c>
      <c r="I3139" s="569" t="s">
        <v>4758</v>
      </c>
      <c r="J3139" s="510" t="s">
        <v>2076</v>
      </c>
      <c r="K3139" s="613">
        <v>46262.0</v>
      </c>
      <c r="L3139" s="28" t="s">
        <v>73</v>
      </c>
      <c r="M3139" s="226"/>
      <c r="N3139" s="33" t="s">
        <v>284</v>
      </c>
      <c r="O3139" s="36" t="s">
        <v>4759</v>
      </c>
      <c r="P3139" s="226"/>
      <c r="Q3139" s="468"/>
      <c r="R3139" s="468"/>
      <c r="S3139" s="468"/>
      <c r="T3139" s="468"/>
      <c r="U3139" s="468"/>
      <c r="V3139" s="468"/>
      <c r="W3139" s="468"/>
      <c r="X3139" s="468"/>
      <c r="Y3139" s="468"/>
      <c r="Z3139" s="468"/>
      <c r="AA3139" s="468"/>
      <c r="AB3139" s="468"/>
      <c r="AC3139" s="468"/>
      <c r="AD3139" s="468"/>
      <c r="AE3139" s="468"/>
      <c r="AF3139" s="468"/>
      <c r="AG3139" s="468"/>
      <c r="AH3139" s="468"/>
      <c r="AI3139" s="468"/>
    </row>
    <row r="3140">
      <c r="A3140" s="23">
        <v>2922.0</v>
      </c>
      <c r="B3140" s="440">
        <v>46232.0</v>
      </c>
      <c r="C3140" s="26">
        <v>267.0</v>
      </c>
      <c r="D3140" s="507" t="s">
        <v>172</v>
      </c>
      <c r="E3140" s="28" t="s">
        <v>94</v>
      </c>
      <c r="F3140" s="600" t="s">
        <v>369</v>
      </c>
      <c r="G3140" s="28" t="s">
        <v>369</v>
      </c>
      <c r="H3140" s="28" t="s">
        <v>81</v>
      </c>
      <c r="I3140" s="548" t="s">
        <v>3194</v>
      </c>
      <c r="J3140" s="510" t="s">
        <v>822</v>
      </c>
      <c r="K3140" s="613">
        <v>46262.0</v>
      </c>
      <c r="L3140" s="28" t="s">
        <v>73</v>
      </c>
      <c r="M3140" s="226"/>
      <c r="N3140" s="33" t="s">
        <v>284</v>
      </c>
      <c r="O3140" s="36" t="s">
        <v>4759</v>
      </c>
      <c r="P3140" s="226"/>
      <c r="Q3140" s="468"/>
      <c r="R3140" s="468"/>
      <c r="S3140" s="468"/>
      <c r="T3140" s="468"/>
      <c r="U3140" s="468"/>
      <c r="V3140" s="468"/>
      <c r="W3140" s="468"/>
      <c r="X3140" s="468"/>
      <c r="Y3140" s="468"/>
      <c r="Z3140" s="468"/>
      <c r="AA3140" s="468"/>
      <c r="AB3140" s="468"/>
      <c r="AC3140" s="468"/>
      <c r="AD3140" s="468"/>
      <c r="AE3140" s="468"/>
      <c r="AF3140" s="468"/>
      <c r="AG3140" s="468"/>
      <c r="AH3140" s="468"/>
      <c r="AI3140" s="468"/>
    </row>
    <row r="3141">
      <c r="A3141" s="23">
        <v>2923.0</v>
      </c>
      <c r="B3141" s="440">
        <v>46232.0</v>
      </c>
      <c r="C3141" s="26">
        <v>267.0</v>
      </c>
      <c r="D3141" s="507" t="s">
        <v>172</v>
      </c>
      <c r="E3141" s="28" t="s">
        <v>94</v>
      </c>
      <c r="F3141" s="600" t="s">
        <v>369</v>
      </c>
      <c r="G3141" s="28" t="s">
        <v>369</v>
      </c>
      <c r="H3141" s="28" t="s">
        <v>43</v>
      </c>
      <c r="I3141" s="548" t="s">
        <v>3195</v>
      </c>
      <c r="J3141" s="632" t="s">
        <v>2218</v>
      </c>
      <c r="K3141" s="613">
        <v>46262.0</v>
      </c>
      <c r="L3141" s="28" t="s">
        <v>73</v>
      </c>
      <c r="M3141" s="226"/>
      <c r="N3141" s="33" t="s">
        <v>284</v>
      </c>
      <c r="O3141" s="36" t="s">
        <v>4759</v>
      </c>
      <c r="P3141" s="226"/>
      <c r="Q3141" s="468"/>
      <c r="R3141" s="468"/>
      <c r="S3141" s="468"/>
      <c r="T3141" s="468"/>
      <c r="U3141" s="468"/>
      <c r="V3141" s="468"/>
      <c r="W3141" s="468"/>
      <c r="X3141" s="468"/>
      <c r="Y3141" s="468"/>
      <c r="Z3141" s="468"/>
      <c r="AA3141" s="468"/>
      <c r="AB3141" s="468"/>
      <c r="AC3141" s="468"/>
      <c r="AD3141" s="468"/>
      <c r="AE3141" s="468"/>
      <c r="AF3141" s="468"/>
      <c r="AG3141" s="468"/>
      <c r="AH3141" s="468"/>
      <c r="AI3141" s="468"/>
    </row>
    <row r="3142">
      <c r="A3142" s="23">
        <v>2924.0</v>
      </c>
      <c r="B3142" s="440">
        <v>46251.0</v>
      </c>
      <c r="C3142" s="26">
        <v>285.0</v>
      </c>
      <c r="D3142" s="507" t="s">
        <v>129</v>
      </c>
      <c r="E3142" s="28" t="s">
        <v>40</v>
      </c>
      <c r="F3142" s="28" t="s">
        <v>3089</v>
      </c>
      <c r="G3142" s="28" t="s">
        <v>3089</v>
      </c>
      <c r="H3142" s="28" t="s">
        <v>87</v>
      </c>
      <c r="I3142" s="485" t="s">
        <v>4760</v>
      </c>
      <c r="J3142" s="401" t="s">
        <v>4761</v>
      </c>
      <c r="K3142" s="441">
        <v>46265.0</v>
      </c>
      <c r="L3142" s="28" t="s">
        <v>73</v>
      </c>
      <c r="M3142" s="226"/>
      <c r="N3142" s="33" t="s">
        <v>289</v>
      </c>
      <c r="O3142" s="170" t="s">
        <v>1036</v>
      </c>
      <c r="P3142" s="226"/>
      <c r="Q3142" s="468"/>
      <c r="R3142" s="468"/>
      <c r="S3142" s="468"/>
      <c r="T3142" s="468"/>
      <c r="U3142" s="468"/>
      <c r="V3142" s="468"/>
      <c r="W3142" s="468"/>
      <c r="X3142" s="468"/>
      <c r="Y3142" s="468"/>
      <c r="Z3142" s="468"/>
      <c r="AA3142" s="468"/>
      <c r="AB3142" s="468"/>
      <c r="AC3142" s="468"/>
      <c r="AD3142" s="468"/>
      <c r="AE3142" s="468"/>
      <c r="AF3142" s="468"/>
      <c r="AG3142" s="468"/>
      <c r="AH3142" s="468"/>
      <c r="AI3142" s="468"/>
    </row>
    <row r="3143">
      <c r="A3143" s="23">
        <v>2925.0</v>
      </c>
      <c r="B3143" s="440">
        <v>46251.0</v>
      </c>
      <c r="C3143" s="26">
        <v>285.0</v>
      </c>
      <c r="D3143" s="507" t="s">
        <v>129</v>
      </c>
      <c r="E3143" s="28" t="s">
        <v>40</v>
      </c>
      <c r="F3143" s="28" t="s">
        <v>3089</v>
      </c>
      <c r="G3143" s="28" t="s">
        <v>3089</v>
      </c>
      <c r="H3143" s="28" t="s">
        <v>87</v>
      </c>
      <c r="I3143" s="485" t="s">
        <v>3971</v>
      </c>
      <c r="J3143" s="492" t="s">
        <v>4762</v>
      </c>
      <c r="K3143" s="441">
        <v>46265.0</v>
      </c>
      <c r="L3143" s="28" t="s">
        <v>73</v>
      </c>
      <c r="M3143" s="226"/>
      <c r="N3143" s="33" t="s">
        <v>289</v>
      </c>
      <c r="O3143" s="170" t="s">
        <v>1036</v>
      </c>
      <c r="P3143" s="226"/>
      <c r="Q3143" s="468"/>
      <c r="R3143" s="468"/>
      <c r="S3143" s="468"/>
      <c r="T3143" s="468"/>
      <c r="U3143" s="468"/>
      <c r="V3143" s="468"/>
      <c r="W3143" s="468"/>
      <c r="X3143" s="468"/>
      <c r="Y3143" s="468"/>
      <c r="Z3143" s="468"/>
      <c r="AA3143" s="468"/>
      <c r="AB3143" s="468"/>
      <c r="AC3143" s="468"/>
      <c r="AD3143" s="468"/>
      <c r="AE3143" s="468"/>
      <c r="AF3143" s="468"/>
      <c r="AG3143" s="468"/>
      <c r="AH3143" s="468"/>
      <c r="AI3143" s="468"/>
    </row>
    <row r="3144">
      <c r="A3144" s="23">
        <v>2926.0</v>
      </c>
      <c r="B3144" s="440">
        <v>46251.0</v>
      </c>
      <c r="C3144" s="26">
        <v>285.0</v>
      </c>
      <c r="D3144" s="507" t="s">
        <v>129</v>
      </c>
      <c r="E3144" s="28" t="s">
        <v>40</v>
      </c>
      <c r="F3144" s="28" t="s">
        <v>3089</v>
      </c>
      <c r="G3144" s="28" t="s">
        <v>3089</v>
      </c>
      <c r="H3144" s="28" t="s">
        <v>194</v>
      </c>
      <c r="I3144" s="485" t="s">
        <v>4763</v>
      </c>
      <c r="J3144" s="401" t="s">
        <v>2735</v>
      </c>
      <c r="K3144" s="441">
        <v>46265.0</v>
      </c>
      <c r="L3144" s="28" t="s">
        <v>73</v>
      </c>
      <c r="M3144" s="226"/>
      <c r="N3144" s="33" t="s">
        <v>289</v>
      </c>
      <c r="O3144" s="170" t="s">
        <v>1036</v>
      </c>
      <c r="P3144" s="226"/>
      <c r="Q3144" s="468"/>
      <c r="R3144" s="468"/>
      <c r="S3144" s="468"/>
      <c r="T3144" s="468"/>
      <c r="U3144" s="468"/>
      <c r="V3144" s="468"/>
      <c r="W3144" s="468"/>
      <c r="X3144" s="468"/>
      <c r="Y3144" s="468"/>
      <c r="Z3144" s="468"/>
      <c r="AA3144" s="468"/>
      <c r="AB3144" s="468"/>
      <c r="AC3144" s="468"/>
      <c r="AD3144" s="468"/>
      <c r="AE3144" s="468"/>
      <c r="AF3144" s="468"/>
      <c r="AG3144" s="468"/>
      <c r="AH3144" s="468"/>
      <c r="AI3144" s="468"/>
    </row>
    <row r="3145">
      <c r="A3145" s="23">
        <v>2927.0</v>
      </c>
      <c r="B3145" s="440">
        <v>46251.0</v>
      </c>
      <c r="C3145" s="26">
        <v>285.0</v>
      </c>
      <c r="D3145" s="507" t="s">
        <v>129</v>
      </c>
      <c r="E3145" s="28" t="s">
        <v>40</v>
      </c>
      <c r="F3145" s="28" t="s">
        <v>3089</v>
      </c>
      <c r="G3145" s="28" t="s">
        <v>3089</v>
      </c>
      <c r="H3145" s="28" t="s">
        <v>194</v>
      </c>
      <c r="I3145" s="485" t="s">
        <v>4764</v>
      </c>
      <c r="J3145" s="492" t="s">
        <v>4765</v>
      </c>
      <c r="K3145" s="28" t="s">
        <v>3179</v>
      </c>
      <c r="L3145" s="28" t="s">
        <v>73</v>
      </c>
      <c r="M3145" s="226"/>
      <c r="N3145" s="33" t="s">
        <v>289</v>
      </c>
      <c r="O3145" s="170" t="s">
        <v>1036</v>
      </c>
      <c r="P3145" s="226"/>
      <c r="Q3145" s="468"/>
      <c r="R3145" s="468"/>
      <c r="S3145" s="468"/>
      <c r="T3145" s="468"/>
      <c r="U3145" s="468"/>
      <c r="V3145" s="468"/>
      <c r="W3145" s="468"/>
      <c r="X3145" s="468"/>
      <c r="Y3145" s="468"/>
      <c r="Z3145" s="468"/>
      <c r="AA3145" s="468"/>
      <c r="AB3145" s="468"/>
      <c r="AC3145" s="468"/>
      <c r="AD3145" s="468"/>
      <c r="AE3145" s="468"/>
      <c r="AF3145" s="468"/>
      <c r="AG3145" s="468"/>
      <c r="AH3145" s="468"/>
      <c r="AI3145" s="468"/>
    </row>
    <row r="3146">
      <c r="A3146" s="23">
        <v>2928.0</v>
      </c>
      <c r="B3146" s="440">
        <v>46251.0</v>
      </c>
      <c r="C3146" s="26">
        <v>285.0</v>
      </c>
      <c r="D3146" s="507" t="s">
        <v>129</v>
      </c>
      <c r="E3146" s="28" t="s">
        <v>40</v>
      </c>
      <c r="F3146" s="28" t="s">
        <v>3089</v>
      </c>
      <c r="G3146" s="28" t="s">
        <v>3089</v>
      </c>
      <c r="H3146" s="28" t="s">
        <v>233</v>
      </c>
      <c r="I3146" s="494" t="s">
        <v>4766</v>
      </c>
      <c r="J3146" s="405" t="s">
        <v>4614</v>
      </c>
      <c r="K3146" s="441">
        <v>46265.0</v>
      </c>
      <c r="L3146" s="28" t="s">
        <v>73</v>
      </c>
      <c r="M3146" s="226"/>
      <c r="N3146" s="33" t="s">
        <v>289</v>
      </c>
      <c r="O3146" s="170" t="s">
        <v>1036</v>
      </c>
      <c r="P3146" s="226"/>
      <c r="Q3146" s="468"/>
      <c r="R3146" s="468"/>
      <c r="S3146" s="468"/>
      <c r="T3146" s="468"/>
      <c r="U3146" s="468"/>
      <c r="V3146" s="468"/>
      <c r="W3146" s="468"/>
      <c r="X3146" s="468"/>
      <c r="Y3146" s="468"/>
      <c r="Z3146" s="468"/>
      <c r="AA3146" s="468"/>
      <c r="AB3146" s="468"/>
      <c r="AC3146" s="468"/>
      <c r="AD3146" s="468"/>
      <c r="AE3146" s="468"/>
      <c r="AF3146" s="468"/>
      <c r="AG3146" s="468"/>
      <c r="AH3146" s="468"/>
      <c r="AI3146" s="468"/>
    </row>
    <row r="3147">
      <c r="A3147" s="23">
        <v>2929.0</v>
      </c>
      <c r="B3147" s="440">
        <v>46251.0</v>
      </c>
      <c r="C3147" s="26">
        <v>285.0</v>
      </c>
      <c r="D3147" s="507" t="s">
        <v>129</v>
      </c>
      <c r="E3147" s="28" t="s">
        <v>40</v>
      </c>
      <c r="F3147" s="28" t="s">
        <v>3089</v>
      </c>
      <c r="G3147" s="28" t="s">
        <v>3089</v>
      </c>
      <c r="H3147" s="28" t="s">
        <v>233</v>
      </c>
      <c r="I3147" s="485" t="s">
        <v>4767</v>
      </c>
      <c r="J3147" s="405" t="s">
        <v>4614</v>
      </c>
      <c r="K3147" s="28" t="s">
        <v>3179</v>
      </c>
      <c r="L3147" s="28" t="s">
        <v>73</v>
      </c>
      <c r="M3147" s="226"/>
      <c r="N3147" s="33" t="s">
        <v>289</v>
      </c>
      <c r="O3147" s="170" t="s">
        <v>1036</v>
      </c>
      <c r="P3147" s="226"/>
      <c r="Q3147" s="468"/>
      <c r="R3147" s="468"/>
      <c r="S3147" s="468"/>
      <c r="T3147" s="468"/>
      <c r="U3147" s="468"/>
      <c r="V3147" s="468"/>
      <c r="W3147" s="468"/>
      <c r="X3147" s="468"/>
      <c r="Y3147" s="468"/>
      <c r="Z3147" s="468"/>
      <c r="AA3147" s="468"/>
      <c r="AB3147" s="468"/>
      <c r="AC3147" s="468"/>
      <c r="AD3147" s="468"/>
      <c r="AE3147" s="468"/>
      <c r="AF3147" s="468"/>
      <c r="AG3147" s="468"/>
      <c r="AH3147" s="468"/>
      <c r="AI3147" s="468"/>
    </row>
    <row r="3148">
      <c r="A3148" s="23">
        <v>2930.0</v>
      </c>
      <c r="B3148" s="440">
        <v>46251.0</v>
      </c>
      <c r="C3148" s="26">
        <v>285.0</v>
      </c>
      <c r="D3148" s="507" t="s">
        <v>129</v>
      </c>
      <c r="E3148" s="28" t="s">
        <v>40</v>
      </c>
      <c r="F3148" s="28" t="s">
        <v>3089</v>
      </c>
      <c r="G3148" s="28" t="s">
        <v>3089</v>
      </c>
      <c r="H3148" s="28" t="s">
        <v>207</v>
      </c>
      <c r="I3148" s="494" t="s">
        <v>4768</v>
      </c>
      <c r="J3148" s="401" t="s">
        <v>4769</v>
      </c>
      <c r="K3148" s="441">
        <v>46265.0</v>
      </c>
      <c r="L3148" s="28" t="s">
        <v>73</v>
      </c>
      <c r="M3148" s="226"/>
      <c r="N3148" s="33" t="s">
        <v>289</v>
      </c>
      <c r="O3148" s="170" t="s">
        <v>1036</v>
      </c>
      <c r="P3148" s="226"/>
      <c r="Q3148" s="468"/>
      <c r="R3148" s="468"/>
      <c r="S3148" s="468"/>
      <c r="T3148" s="468"/>
      <c r="U3148" s="468"/>
      <c r="V3148" s="468"/>
      <c r="W3148" s="468"/>
      <c r="X3148" s="468"/>
      <c r="Y3148" s="468"/>
      <c r="Z3148" s="468"/>
      <c r="AA3148" s="468"/>
      <c r="AB3148" s="468"/>
      <c r="AC3148" s="468"/>
      <c r="AD3148" s="468"/>
      <c r="AE3148" s="468"/>
      <c r="AF3148" s="468"/>
      <c r="AG3148" s="468"/>
      <c r="AH3148" s="468"/>
      <c r="AI3148" s="468"/>
    </row>
    <row r="3149">
      <c r="A3149" s="23">
        <v>2931.0</v>
      </c>
      <c r="B3149" s="440">
        <v>46244.0</v>
      </c>
      <c r="C3149" s="26">
        <v>279.0</v>
      </c>
      <c r="D3149" s="507" t="s">
        <v>111</v>
      </c>
      <c r="E3149" s="28" t="s">
        <v>40</v>
      </c>
      <c r="F3149" s="28" t="s">
        <v>3089</v>
      </c>
      <c r="G3149" s="28" t="s">
        <v>3089</v>
      </c>
      <c r="H3149" s="28" t="s">
        <v>194</v>
      </c>
      <c r="I3149" s="524" t="s">
        <v>4770</v>
      </c>
      <c r="J3149" s="498" t="s">
        <v>3919</v>
      </c>
      <c r="K3149" s="441">
        <v>46269.0</v>
      </c>
      <c r="L3149" s="28" t="s">
        <v>73</v>
      </c>
      <c r="M3149" s="226"/>
      <c r="N3149" s="33" t="s">
        <v>287</v>
      </c>
      <c r="O3149" s="506" t="s">
        <v>4356</v>
      </c>
      <c r="P3149" s="226"/>
      <c r="Q3149" s="468"/>
      <c r="R3149" s="468"/>
      <c r="S3149" s="468"/>
      <c r="T3149" s="468"/>
      <c r="U3149" s="468"/>
      <c r="V3149" s="468"/>
      <c r="W3149" s="468"/>
      <c r="X3149" s="468"/>
      <c r="Y3149" s="468"/>
      <c r="Z3149" s="468"/>
      <c r="AA3149" s="468"/>
      <c r="AB3149" s="468"/>
      <c r="AC3149" s="468"/>
      <c r="AD3149" s="468"/>
      <c r="AE3149" s="468"/>
      <c r="AF3149" s="468"/>
      <c r="AG3149" s="468"/>
      <c r="AH3149" s="468"/>
      <c r="AI3149" s="468"/>
    </row>
    <row r="3150">
      <c r="A3150" s="23">
        <v>2932.0</v>
      </c>
      <c r="B3150" s="440">
        <v>46244.0</v>
      </c>
      <c r="C3150" s="26">
        <v>279.0</v>
      </c>
      <c r="D3150" s="507" t="s">
        <v>111</v>
      </c>
      <c r="E3150" s="28" t="s">
        <v>40</v>
      </c>
      <c r="F3150" s="28" t="s">
        <v>3089</v>
      </c>
      <c r="G3150" s="28" t="s">
        <v>3089</v>
      </c>
      <c r="H3150" s="28" t="s">
        <v>75</v>
      </c>
      <c r="I3150" s="524" t="s">
        <v>4771</v>
      </c>
      <c r="J3150" s="498" t="s">
        <v>4772</v>
      </c>
      <c r="K3150" s="441">
        <v>46269.0</v>
      </c>
      <c r="L3150" s="28" t="s">
        <v>73</v>
      </c>
      <c r="M3150" s="226"/>
      <c r="N3150" s="33" t="s">
        <v>287</v>
      </c>
      <c r="O3150" s="506" t="s">
        <v>4356</v>
      </c>
      <c r="P3150" s="226"/>
      <c r="Q3150" s="468"/>
      <c r="R3150" s="468"/>
      <c r="S3150" s="468"/>
      <c r="T3150" s="468"/>
      <c r="U3150" s="468"/>
      <c r="V3150" s="468"/>
      <c r="W3150" s="468"/>
      <c r="X3150" s="468"/>
      <c r="Y3150" s="468"/>
      <c r="Z3150" s="468"/>
      <c r="AA3150" s="468"/>
      <c r="AB3150" s="468"/>
      <c r="AC3150" s="468"/>
      <c r="AD3150" s="468"/>
      <c r="AE3150" s="468"/>
      <c r="AF3150" s="468"/>
      <c r="AG3150" s="468"/>
      <c r="AH3150" s="468"/>
      <c r="AI3150" s="468"/>
    </row>
    <row r="3151">
      <c r="A3151" s="23">
        <v>2933.0</v>
      </c>
      <c r="B3151" s="440">
        <v>46244.0</v>
      </c>
      <c r="C3151" s="26">
        <v>279.0</v>
      </c>
      <c r="D3151" s="507" t="s">
        <v>111</v>
      </c>
      <c r="E3151" s="28" t="s">
        <v>40</v>
      </c>
      <c r="F3151" s="28" t="s">
        <v>3089</v>
      </c>
      <c r="G3151" s="28" t="s">
        <v>3089</v>
      </c>
      <c r="H3151" s="28" t="s">
        <v>75</v>
      </c>
      <c r="I3151" s="522" t="s">
        <v>4773</v>
      </c>
      <c r="J3151" s="498" t="s">
        <v>4774</v>
      </c>
      <c r="K3151" s="441">
        <v>46269.0</v>
      </c>
      <c r="L3151" s="28" t="s">
        <v>73</v>
      </c>
      <c r="M3151" s="226"/>
      <c r="N3151" s="33" t="s">
        <v>287</v>
      </c>
      <c r="O3151" s="506" t="s">
        <v>4356</v>
      </c>
      <c r="P3151" s="226"/>
      <c r="Q3151" s="468"/>
      <c r="R3151" s="468"/>
      <c r="S3151" s="468"/>
      <c r="T3151" s="468"/>
      <c r="U3151" s="468"/>
      <c r="V3151" s="468"/>
      <c r="W3151" s="468"/>
      <c r="X3151" s="468"/>
      <c r="Y3151" s="468"/>
      <c r="Z3151" s="468"/>
      <c r="AA3151" s="468"/>
      <c r="AB3151" s="468"/>
      <c r="AC3151" s="468"/>
      <c r="AD3151" s="468"/>
      <c r="AE3151" s="468"/>
      <c r="AF3151" s="468"/>
      <c r="AG3151" s="468"/>
      <c r="AH3151" s="468"/>
      <c r="AI3151" s="468"/>
    </row>
    <row r="3152">
      <c r="A3152" s="23">
        <v>2934.0</v>
      </c>
      <c r="B3152" s="440">
        <v>46244.0</v>
      </c>
      <c r="C3152" s="26">
        <v>279.0</v>
      </c>
      <c r="D3152" s="507" t="s">
        <v>111</v>
      </c>
      <c r="E3152" s="28" t="s">
        <v>40</v>
      </c>
      <c r="F3152" s="28" t="s">
        <v>3089</v>
      </c>
      <c r="G3152" s="28" t="s">
        <v>3089</v>
      </c>
      <c r="H3152" s="28" t="s">
        <v>207</v>
      </c>
      <c r="I3152" s="522" t="s">
        <v>4775</v>
      </c>
      <c r="J3152" s="498" t="s">
        <v>4776</v>
      </c>
      <c r="K3152" s="441">
        <v>46269.0</v>
      </c>
      <c r="L3152" s="28" t="s">
        <v>73</v>
      </c>
      <c r="M3152" s="226"/>
      <c r="N3152" s="33" t="s">
        <v>287</v>
      </c>
      <c r="O3152" s="506" t="s">
        <v>4356</v>
      </c>
      <c r="P3152" s="226"/>
      <c r="Q3152" s="468"/>
      <c r="R3152" s="468"/>
      <c r="S3152" s="468"/>
      <c r="T3152" s="468"/>
      <c r="U3152" s="468"/>
      <c r="V3152" s="468"/>
      <c r="W3152" s="468"/>
      <c r="X3152" s="468"/>
      <c r="Y3152" s="468"/>
      <c r="Z3152" s="468"/>
      <c r="AA3152" s="468"/>
      <c r="AB3152" s="468"/>
      <c r="AC3152" s="468"/>
      <c r="AD3152" s="468"/>
      <c r="AE3152" s="468"/>
      <c r="AF3152" s="468"/>
      <c r="AG3152" s="468"/>
      <c r="AH3152" s="468"/>
      <c r="AI3152" s="468"/>
    </row>
    <row r="3153">
      <c r="A3153" s="23">
        <v>2935.0</v>
      </c>
      <c r="B3153" s="440">
        <v>46244.0</v>
      </c>
      <c r="C3153" s="26">
        <v>279.0</v>
      </c>
      <c r="D3153" s="507" t="s">
        <v>111</v>
      </c>
      <c r="E3153" s="28" t="s">
        <v>40</v>
      </c>
      <c r="F3153" s="28" t="s">
        <v>3089</v>
      </c>
      <c r="G3153" s="28" t="s">
        <v>3089</v>
      </c>
      <c r="H3153" s="28" t="s">
        <v>139</v>
      </c>
      <c r="I3153" s="522" t="s">
        <v>4777</v>
      </c>
      <c r="J3153" s="498" t="s">
        <v>4778</v>
      </c>
      <c r="K3153" s="441">
        <v>46269.0</v>
      </c>
      <c r="L3153" s="28" t="s">
        <v>73</v>
      </c>
      <c r="M3153" s="226"/>
      <c r="N3153" s="33" t="s">
        <v>287</v>
      </c>
      <c r="O3153" s="506" t="s">
        <v>4356</v>
      </c>
      <c r="P3153" s="226"/>
      <c r="Q3153" s="468"/>
      <c r="R3153" s="468"/>
      <c r="S3153" s="468"/>
      <c r="T3153" s="468"/>
      <c r="U3153" s="468"/>
      <c r="V3153" s="468"/>
      <c r="W3153" s="468"/>
      <c r="X3153" s="468"/>
      <c r="Y3153" s="468"/>
      <c r="Z3153" s="468"/>
      <c r="AA3153" s="468"/>
      <c r="AB3153" s="468"/>
      <c r="AC3153" s="468"/>
      <c r="AD3153" s="468"/>
      <c r="AE3153" s="468"/>
      <c r="AF3153" s="468"/>
      <c r="AG3153" s="468"/>
      <c r="AH3153" s="468"/>
      <c r="AI3153" s="468"/>
    </row>
    <row r="3154">
      <c r="A3154" s="23">
        <v>2936.0</v>
      </c>
      <c r="B3154" s="440">
        <v>46244.0</v>
      </c>
      <c r="C3154" s="26">
        <v>279.0</v>
      </c>
      <c r="D3154" s="507" t="s">
        <v>111</v>
      </c>
      <c r="E3154" s="28" t="s">
        <v>40</v>
      </c>
      <c r="F3154" s="28" t="s">
        <v>3089</v>
      </c>
      <c r="G3154" s="28" t="s">
        <v>3089</v>
      </c>
      <c r="H3154" s="28" t="s">
        <v>98</v>
      </c>
      <c r="I3154" s="524" t="s">
        <v>4779</v>
      </c>
      <c r="J3154" s="633" t="s">
        <v>3683</v>
      </c>
      <c r="K3154" s="441">
        <v>46269.0</v>
      </c>
      <c r="L3154" s="28" t="s">
        <v>73</v>
      </c>
      <c r="M3154" s="226"/>
      <c r="N3154" s="33" t="s">
        <v>287</v>
      </c>
      <c r="O3154" s="506" t="s">
        <v>4356</v>
      </c>
      <c r="P3154" s="226"/>
      <c r="Q3154" s="468"/>
      <c r="R3154" s="468"/>
      <c r="S3154" s="468"/>
      <c r="T3154" s="468"/>
      <c r="U3154" s="468"/>
      <c r="V3154" s="468"/>
      <c r="W3154" s="468"/>
      <c r="X3154" s="468"/>
      <c r="Y3154" s="468"/>
      <c r="Z3154" s="468"/>
      <c r="AA3154" s="468"/>
      <c r="AB3154" s="468"/>
      <c r="AC3154" s="468"/>
      <c r="AD3154" s="468"/>
      <c r="AE3154" s="468"/>
      <c r="AF3154" s="468"/>
      <c r="AG3154" s="468"/>
      <c r="AH3154" s="468"/>
      <c r="AI3154" s="468"/>
    </row>
    <row r="3155">
      <c r="A3155" s="23">
        <v>2937.0</v>
      </c>
      <c r="B3155" s="440">
        <v>46244.0</v>
      </c>
      <c r="C3155" s="26">
        <v>279.0</v>
      </c>
      <c r="D3155" s="507" t="s">
        <v>111</v>
      </c>
      <c r="E3155" s="28" t="s">
        <v>40</v>
      </c>
      <c r="F3155" s="28" t="s">
        <v>3089</v>
      </c>
      <c r="G3155" s="28" t="s">
        <v>3089</v>
      </c>
      <c r="H3155" s="28" t="s">
        <v>98</v>
      </c>
      <c r="I3155" s="524" t="s">
        <v>4780</v>
      </c>
      <c r="J3155" s="634" t="s">
        <v>4781</v>
      </c>
      <c r="K3155" s="441">
        <v>46269.0</v>
      </c>
      <c r="L3155" s="28" t="s">
        <v>73</v>
      </c>
      <c r="M3155" s="226"/>
      <c r="N3155" s="33" t="s">
        <v>287</v>
      </c>
      <c r="O3155" s="506" t="s">
        <v>4356</v>
      </c>
      <c r="P3155" s="226"/>
      <c r="Q3155" s="468"/>
      <c r="R3155" s="468"/>
      <c r="S3155" s="468"/>
      <c r="T3155" s="468"/>
      <c r="U3155" s="468"/>
      <c r="V3155" s="468"/>
      <c r="W3155" s="468"/>
      <c r="X3155" s="468"/>
      <c r="Y3155" s="468"/>
      <c r="Z3155" s="468"/>
      <c r="AA3155" s="468"/>
      <c r="AB3155" s="468"/>
      <c r="AC3155" s="468"/>
      <c r="AD3155" s="468"/>
      <c r="AE3155" s="468"/>
      <c r="AF3155" s="468"/>
      <c r="AG3155" s="468"/>
      <c r="AH3155" s="468"/>
      <c r="AI3155" s="468"/>
    </row>
    <row r="3156">
      <c r="A3156" s="23">
        <v>2938.0</v>
      </c>
      <c r="B3156" s="440">
        <v>46244.0</v>
      </c>
      <c r="C3156" s="26">
        <v>279.0</v>
      </c>
      <c r="D3156" s="507" t="s">
        <v>111</v>
      </c>
      <c r="E3156" s="28" t="s">
        <v>40</v>
      </c>
      <c r="F3156" s="28" t="s">
        <v>3089</v>
      </c>
      <c r="G3156" s="28" t="s">
        <v>3089</v>
      </c>
      <c r="H3156" s="28" t="s">
        <v>98</v>
      </c>
      <c r="I3156" s="524" t="s">
        <v>4782</v>
      </c>
      <c r="J3156" s="498" t="s">
        <v>3896</v>
      </c>
      <c r="K3156" s="441">
        <v>46269.0</v>
      </c>
      <c r="L3156" s="28" t="s">
        <v>73</v>
      </c>
      <c r="M3156" s="226"/>
      <c r="N3156" s="33" t="s">
        <v>287</v>
      </c>
      <c r="O3156" s="506" t="s">
        <v>4356</v>
      </c>
      <c r="P3156" s="226"/>
      <c r="Q3156" s="468"/>
      <c r="R3156" s="468"/>
      <c r="S3156" s="468"/>
      <c r="T3156" s="468"/>
      <c r="U3156" s="468"/>
      <c r="V3156" s="468"/>
      <c r="W3156" s="468"/>
      <c r="X3156" s="468"/>
      <c r="Y3156" s="468"/>
      <c r="Z3156" s="468"/>
      <c r="AA3156" s="468"/>
      <c r="AB3156" s="468"/>
      <c r="AC3156" s="468"/>
      <c r="AD3156" s="468"/>
      <c r="AE3156" s="468"/>
      <c r="AF3156" s="468"/>
      <c r="AG3156" s="468"/>
      <c r="AH3156" s="468"/>
      <c r="AI3156" s="468"/>
    </row>
    <row r="3157">
      <c r="A3157" s="23">
        <v>2939.0</v>
      </c>
      <c r="B3157" s="440">
        <v>46244.0</v>
      </c>
      <c r="C3157" s="26">
        <v>279.0</v>
      </c>
      <c r="D3157" s="507" t="s">
        <v>111</v>
      </c>
      <c r="E3157" s="28" t="s">
        <v>40</v>
      </c>
      <c r="F3157" s="28" t="s">
        <v>3089</v>
      </c>
      <c r="G3157" s="28" t="s">
        <v>3089</v>
      </c>
      <c r="H3157" s="28" t="s">
        <v>87</v>
      </c>
      <c r="I3157" s="524" t="s">
        <v>4783</v>
      </c>
      <c r="J3157" s="498" t="s">
        <v>4784</v>
      </c>
      <c r="K3157" s="441">
        <v>46269.0</v>
      </c>
      <c r="L3157" s="28" t="s">
        <v>73</v>
      </c>
      <c r="M3157" s="226"/>
      <c r="N3157" s="33" t="s">
        <v>287</v>
      </c>
      <c r="O3157" s="506" t="s">
        <v>4356</v>
      </c>
      <c r="P3157" s="226"/>
      <c r="Q3157" s="468"/>
      <c r="R3157" s="468"/>
      <c r="S3157" s="468"/>
      <c r="T3157" s="468"/>
      <c r="U3157" s="468"/>
      <c r="V3157" s="468"/>
      <c r="W3157" s="468"/>
      <c r="X3157" s="468"/>
      <c r="Y3157" s="468"/>
      <c r="Z3157" s="468"/>
      <c r="AA3157" s="468"/>
      <c r="AB3157" s="468"/>
      <c r="AC3157" s="468"/>
      <c r="AD3157" s="468"/>
      <c r="AE3157" s="468"/>
      <c r="AF3157" s="468"/>
      <c r="AG3157" s="468"/>
      <c r="AH3157" s="468"/>
      <c r="AI3157" s="468"/>
    </row>
    <row r="3158">
      <c r="A3158" s="23">
        <v>2940.0</v>
      </c>
      <c r="B3158" s="440">
        <v>46244.0</v>
      </c>
      <c r="C3158" s="26">
        <v>279.0</v>
      </c>
      <c r="D3158" s="507" t="s">
        <v>111</v>
      </c>
      <c r="E3158" s="28" t="s">
        <v>40</v>
      </c>
      <c r="F3158" s="28" t="s">
        <v>3089</v>
      </c>
      <c r="G3158" s="28" t="s">
        <v>3089</v>
      </c>
      <c r="H3158" s="28" t="s">
        <v>87</v>
      </c>
      <c r="I3158" s="524" t="s">
        <v>4785</v>
      </c>
      <c r="J3158" s="498" t="s">
        <v>1866</v>
      </c>
      <c r="K3158" s="441">
        <v>46269.0</v>
      </c>
      <c r="L3158" s="28" t="s">
        <v>73</v>
      </c>
      <c r="M3158" s="226"/>
      <c r="N3158" s="33" t="s">
        <v>287</v>
      </c>
      <c r="O3158" s="506" t="s">
        <v>4356</v>
      </c>
      <c r="P3158" s="226"/>
      <c r="Q3158" s="468"/>
      <c r="R3158" s="468"/>
      <c r="S3158" s="468"/>
      <c r="T3158" s="468"/>
      <c r="U3158" s="468"/>
      <c r="V3158" s="468"/>
      <c r="W3158" s="468"/>
      <c r="X3158" s="468"/>
      <c r="Y3158" s="468"/>
      <c r="Z3158" s="468"/>
      <c r="AA3158" s="468"/>
      <c r="AB3158" s="468"/>
      <c r="AC3158" s="468"/>
      <c r="AD3158" s="468"/>
      <c r="AE3158" s="468"/>
      <c r="AF3158" s="468"/>
      <c r="AG3158" s="468"/>
      <c r="AH3158" s="468"/>
      <c r="AI3158" s="468"/>
    </row>
    <row r="3159">
      <c r="A3159" s="23">
        <v>2941.0</v>
      </c>
      <c r="B3159" s="440">
        <v>46244.0</v>
      </c>
      <c r="C3159" s="26">
        <v>279.0</v>
      </c>
      <c r="D3159" s="507" t="s">
        <v>111</v>
      </c>
      <c r="E3159" s="28" t="s">
        <v>40</v>
      </c>
      <c r="F3159" s="28" t="s">
        <v>3089</v>
      </c>
      <c r="G3159" s="28" t="s">
        <v>3089</v>
      </c>
      <c r="H3159" s="28" t="s">
        <v>87</v>
      </c>
      <c r="I3159" s="524" t="s">
        <v>4786</v>
      </c>
      <c r="J3159" s="633" t="s">
        <v>4787</v>
      </c>
      <c r="K3159" s="441">
        <v>46269.0</v>
      </c>
      <c r="L3159" s="28" t="s">
        <v>73</v>
      </c>
      <c r="M3159" s="226"/>
      <c r="N3159" s="33" t="s">
        <v>287</v>
      </c>
      <c r="O3159" s="506" t="s">
        <v>4356</v>
      </c>
      <c r="P3159" s="226"/>
      <c r="Q3159" s="468"/>
      <c r="R3159" s="468"/>
      <c r="S3159" s="468"/>
      <c r="T3159" s="468"/>
      <c r="U3159" s="468"/>
      <c r="V3159" s="468"/>
      <c r="W3159" s="468"/>
      <c r="X3159" s="468"/>
      <c r="Y3159" s="468"/>
      <c r="Z3159" s="468"/>
      <c r="AA3159" s="468"/>
      <c r="AB3159" s="468"/>
      <c r="AC3159" s="468"/>
      <c r="AD3159" s="468"/>
      <c r="AE3159" s="468"/>
      <c r="AF3159" s="468"/>
      <c r="AG3159" s="468"/>
      <c r="AH3159" s="468"/>
      <c r="AI3159" s="468"/>
    </row>
    <row r="3160">
      <c r="A3160" s="23">
        <v>2942.0</v>
      </c>
      <c r="B3160" s="440">
        <v>46244.0</v>
      </c>
      <c r="C3160" s="26">
        <v>279.0</v>
      </c>
      <c r="D3160" s="507" t="s">
        <v>111</v>
      </c>
      <c r="E3160" s="28" t="s">
        <v>40</v>
      </c>
      <c r="F3160" s="28" t="s">
        <v>3089</v>
      </c>
      <c r="G3160" s="28" t="s">
        <v>3089</v>
      </c>
      <c r="H3160" s="28" t="s">
        <v>87</v>
      </c>
      <c r="I3160" s="524" t="s">
        <v>4788</v>
      </c>
      <c r="J3160" s="498" t="s">
        <v>4789</v>
      </c>
      <c r="K3160" s="441">
        <v>46269.0</v>
      </c>
      <c r="L3160" s="28" t="s">
        <v>73</v>
      </c>
      <c r="M3160" s="226"/>
      <c r="N3160" s="33" t="s">
        <v>287</v>
      </c>
      <c r="O3160" s="506" t="s">
        <v>4356</v>
      </c>
      <c r="P3160" s="226"/>
      <c r="Q3160" s="468"/>
      <c r="R3160" s="468"/>
      <c r="S3160" s="468"/>
      <c r="T3160" s="468"/>
      <c r="U3160" s="468"/>
      <c r="V3160" s="468"/>
      <c r="W3160" s="468"/>
      <c r="X3160" s="468"/>
      <c r="Y3160" s="468"/>
      <c r="Z3160" s="468"/>
      <c r="AA3160" s="468"/>
      <c r="AB3160" s="468"/>
      <c r="AC3160" s="468"/>
      <c r="AD3160" s="468"/>
      <c r="AE3160" s="468"/>
      <c r="AF3160" s="468"/>
      <c r="AG3160" s="468"/>
      <c r="AH3160" s="468"/>
      <c r="AI3160" s="468"/>
    </row>
    <row r="3161">
      <c r="A3161" s="23">
        <v>2943.0</v>
      </c>
      <c r="B3161" s="440">
        <v>46244.0</v>
      </c>
      <c r="C3161" s="26">
        <v>279.0</v>
      </c>
      <c r="D3161" s="507" t="s">
        <v>111</v>
      </c>
      <c r="E3161" s="28" t="s">
        <v>40</v>
      </c>
      <c r="F3161" s="28" t="s">
        <v>3089</v>
      </c>
      <c r="G3161" s="28" t="s">
        <v>3089</v>
      </c>
      <c r="H3161" s="28" t="s">
        <v>81</v>
      </c>
      <c r="I3161" s="524" t="s">
        <v>4790</v>
      </c>
      <c r="J3161" s="498" t="s">
        <v>4791</v>
      </c>
      <c r="K3161" s="441">
        <v>46269.0</v>
      </c>
      <c r="L3161" s="28" t="s">
        <v>73</v>
      </c>
      <c r="M3161" s="226"/>
      <c r="N3161" s="33" t="s">
        <v>287</v>
      </c>
      <c r="O3161" s="506" t="s">
        <v>4356</v>
      </c>
      <c r="P3161" s="226"/>
      <c r="Q3161" s="468"/>
      <c r="R3161" s="468"/>
      <c r="S3161" s="468"/>
      <c r="T3161" s="468"/>
      <c r="U3161" s="468"/>
      <c r="V3161" s="468"/>
      <c r="W3161" s="468"/>
      <c r="X3161" s="468"/>
      <c r="Y3161" s="468"/>
      <c r="Z3161" s="468"/>
      <c r="AA3161" s="468"/>
      <c r="AB3161" s="468"/>
      <c r="AC3161" s="468"/>
      <c r="AD3161" s="468"/>
      <c r="AE3161" s="468"/>
      <c r="AF3161" s="468"/>
      <c r="AG3161" s="468"/>
      <c r="AH3161" s="468"/>
      <c r="AI3161" s="468"/>
    </row>
    <row r="3162">
      <c r="A3162" s="23">
        <v>2944.0</v>
      </c>
      <c r="B3162" s="440">
        <v>46244.0</v>
      </c>
      <c r="C3162" s="26">
        <v>279.0</v>
      </c>
      <c r="D3162" s="507" t="s">
        <v>111</v>
      </c>
      <c r="E3162" s="28" t="s">
        <v>40</v>
      </c>
      <c r="F3162" s="28" t="s">
        <v>3089</v>
      </c>
      <c r="G3162" s="28" t="s">
        <v>3089</v>
      </c>
      <c r="H3162" s="28" t="s">
        <v>75</v>
      </c>
      <c r="I3162" s="524" t="s">
        <v>4792</v>
      </c>
      <c r="J3162" s="498" t="s">
        <v>2561</v>
      </c>
      <c r="K3162" s="441">
        <v>46269.0</v>
      </c>
      <c r="L3162" s="28" t="s">
        <v>73</v>
      </c>
      <c r="M3162" s="226"/>
      <c r="N3162" s="33" t="s">
        <v>287</v>
      </c>
      <c r="O3162" s="506" t="s">
        <v>4356</v>
      </c>
      <c r="P3162" s="226"/>
      <c r="Q3162" s="468"/>
      <c r="R3162" s="468"/>
      <c r="S3162" s="468"/>
      <c r="T3162" s="468"/>
      <c r="U3162" s="468"/>
      <c r="V3162" s="468"/>
      <c r="W3162" s="468"/>
      <c r="X3162" s="468"/>
      <c r="Y3162" s="468"/>
      <c r="Z3162" s="468"/>
      <c r="AA3162" s="468"/>
      <c r="AB3162" s="468"/>
      <c r="AC3162" s="468"/>
      <c r="AD3162" s="468"/>
      <c r="AE3162" s="468"/>
      <c r="AF3162" s="468"/>
      <c r="AG3162" s="468"/>
      <c r="AH3162" s="468"/>
      <c r="AI3162" s="468"/>
    </row>
    <row r="3163">
      <c r="A3163" s="23">
        <v>2945.0</v>
      </c>
      <c r="B3163" s="440">
        <v>46244.0</v>
      </c>
      <c r="C3163" s="26">
        <v>279.0</v>
      </c>
      <c r="D3163" s="507" t="s">
        <v>111</v>
      </c>
      <c r="E3163" s="28" t="s">
        <v>40</v>
      </c>
      <c r="F3163" s="28" t="s">
        <v>3089</v>
      </c>
      <c r="G3163" s="28" t="s">
        <v>3089</v>
      </c>
      <c r="H3163" s="28" t="s">
        <v>75</v>
      </c>
      <c r="I3163" s="524" t="s">
        <v>4793</v>
      </c>
      <c r="J3163" s="498" t="s">
        <v>4794</v>
      </c>
      <c r="K3163" s="441">
        <v>46269.0</v>
      </c>
      <c r="L3163" s="28" t="s">
        <v>73</v>
      </c>
      <c r="M3163" s="226"/>
      <c r="N3163" s="33" t="s">
        <v>287</v>
      </c>
      <c r="O3163" s="506" t="s">
        <v>4356</v>
      </c>
      <c r="P3163" s="226"/>
      <c r="Q3163" s="468"/>
      <c r="R3163" s="468"/>
      <c r="S3163" s="468"/>
      <c r="T3163" s="468"/>
      <c r="U3163" s="468"/>
      <c r="V3163" s="468"/>
      <c r="W3163" s="468"/>
      <c r="X3163" s="468"/>
      <c r="Y3163" s="468"/>
      <c r="Z3163" s="468"/>
      <c r="AA3163" s="468"/>
      <c r="AB3163" s="468"/>
      <c r="AC3163" s="468"/>
      <c r="AD3163" s="468"/>
      <c r="AE3163" s="468"/>
      <c r="AF3163" s="468"/>
      <c r="AG3163" s="468"/>
      <c r="AH3163" s="468"/>
      <c r="AI3163" s="468"/>
    </row>
    <row r="3164">
      <c r="A3164" s="23">
        <v>2946.0</v>
      </c>
      <c r="B3164" s="440">
        <v>46244.0</v>
      </c>
      <c r="C3164" s="26">
        <v>279.0</v>
      </c>
      <c r="D3164" s="507" t="s">
        <v>111</v>
      </c>
      <c r="E3164" s="28" t="s">
        <v>40</v>
      </c>
      <c r="F3164" s="28" t="s">
        <v>3089</v>
      </c>
      <c r="G3164" s="28" t="s">
        <v>3089</v>
      </c>
      <c r="H3164" s="28" t="s">
        <v>87</v>
      </c>
      <c r="I3164" s="524" t="s">
        <v>4795</v>
      </c>
      <c r="J3164" s="498" t="s">
        <v>4796</v>
      </c>
      <c r="K3164" s="441">
        <v>46269.0</v>
      </c>
      <c r="L3164" s="28" t="s">
        <v>73</v>
      </c>
      <c r="M3164" s="226"/>
      <c r="N3164" s="33" t="s">
        <v>287</v>
      </c>
      <c r="O3164" s="506" t="s">
        <v>4356</v>
      </c>
      <c r="P3164" s="226"/>
      <c r="Q3164" s="468"/>
      <c r="R3164" s="468"/>
      <c r="S3164" s="468"/>
      <c r="T3164" s="468"/>
      <c r="U3164" s="468"/>
      <c r="V3164" s="468"/>
      <c r="W3164" s="468"/>
      <c r="X3164" s="468"/>
      <c r="Y3164" s="468"/>
      <c r="Z3164" s="468"/>
      <c r="AA3164" s="468"/>
      <c r="AB3164" s="468"/>
      <c r="AC3164" s="468"/>
      <c r="AD3164" s="468"/>
      <c r="AE3164" s="468"/>
      <c r="AF3164" s="468"/>
      <c r="AG3164" s="468"/>
      <c r="AH3164" s="468"/>
      <c r="AI3164" s="468"/>
    </row>
    <row r="3165">
      <c r="A3165" s="23">
        <v>2947.0</v>
      </c>
      <c r="B3165" s="440">
        <v>46244.0</v>
      </c>
      <c r="C3165" s="26">
        <v>279.0</v>
      </c>
      <c r="D3165" s="507" t="s">
        <v>111</v>
      </c>
      <c r="E3165" s="28" t="s">
        <v>40</v>
      </c>
      <c r="F3165" s="28" t="s">
        <v>3089</v>
      </c>
      <c r="G3165" s="28" t="s">
        <v>3089</v>
      </c>
      <c r="H3165" s="28" t="s">
        <v>75</v>
      </c>
      <c r="I3165" s="524" t="s">
        <v>3479</v>
      </c>
      <c r="J3165" s="498" t="s">
        <v>3480</v>
      </c>
      <c r="K3165" s="441">
        <v>46269.0</v>
      </c>
      <c r="L3165" s="28" t="s">
        <v>73</v>
      </c>
      <c r="M3165" s="226"/>
      <c r="N3165" s="33" t="s">
        <v>287</v>
      </c>
      <c r="O3165" s="506" t="s">
        <v>4356</v>
      </c>
      <c r="P3165" s="226"/>
      <c r="Q3165" s="468"/>
      <c r="R3165" s="468"/>
      <c r="S3165" s="468"/>
      <c r="T3165" s="468"/>
      <c r="U3165" s="468"/>
      <c r="V3165" s="468"/>
      <c r="W3165" s="468"/>
      <c r="X3165" s="468"/>
      <c r="Y3165" s="468"/>
      <c r="Z3165" s="468"/>
      <c r="AA3165" s="468"/>
      <c r="AB3165" s="468"/>
      <c r="AC3165" s="468"/>
      <c r="AD3165" s="468"/>
      <c r="AE3165" s="468"/>
      <c r="AF3165" s="468"/>
      <c r="AG3165" s="468"/>
      <c r="AH3165" s="468"/>
      <c r="AI3165" s="468"/>
    </row>
    <row r="3166">
      <c r="A3166" s="23">
        <v>2948.0</v>
      </c>
      <c r="B3166" s="440">
        <v>46251.0</v>
      </c>
      <c r="C3166" s="26">
        <v>281.0</v>
      </c>
      <c r="D3166" s="507" t="s">
        <v>45</v>
      </c>
      <c r="E3166" s="28" t="s">
        <v>40</v>
      </c>
      <c r="F3166" s="600" t="s">
        <v>41</v>
      </c>
      <c r="G3166" s="28" t="s">
        <v>41</v>
      </c>
      <c r="H3166" s="28" t="s">
        <v>87</v>
      </c>
      <c r="I3166" s="494" t="s">
        <v>3217</v>
      </c>
      <c r="J3166" s="566" t="s">
        <v>4797</v>
      </c>
      <c r="K3166" s="441">
        <v>46265.0</v>
      </c>
      <c r="L3166" s="28" t="s">
        <v>73</v>
      </c>
      <c r="M3166" s="226"/>
      <c r="N3166" s="33" t="s">
        <v>54</v>
      </c>
      <c r="O3166" s="506" t="s">
        <v>3218</v>
      </c>
      <c r="P3166" s="226"/>
      <c r="Q3166" s="468"/>
      <c r="R3166" s="468"/>
      <c r="S3166" s="468"/>
      <c r="T3166" s="468"/>
      <c r="U3166" s="468"/>
      <c r="V3166" s="468"/>
      <c r="W3166" s="468"/>
      <c r="X3166" s="468"/>
      <c r="Y3166" s="468"/>
      <c r="Z3166" s="468"/>
      <c r="AA3166" s="468"/>
      <c r="AB3166" s="468"/>
      <c r="AC3166" s="468"/>
      <c r="AD3166" s="468"/>
      <c r="AE3166" s="468"/>
      <c r="AF3166" s="468"/>
      <c r="AG3166" s="468"/>
      <c r="AH3166" s="468"/>
      <c r="AI3166" s="468"/>
    </row>
    <row r="3167">
      <c r="A3167" s="23">
        <v>2949.0</v>
      </c>
      <c r="B3167" s="440">
        <v>46251.0</v>
      </c>
      <c r="C3167" s="26">
        <v>281.0</v>
      </c>
      <c r="D3167" s="507" t="s">
        <v>45</v>
      </c>
      <c r="E3167" s="28" t="s">
        <v>40</v>
      </c>
      <c r="F3167" s="600" t="s">
        <v>41</v>
      </c>
      <c r="G3167" s="28" t="s">
        <v>41</v>
      </c>
      <c r="H3167" s="28" t="s">
        <v>139</v>
      </c>
      <c r="I3167" s="494" t="s">
        <v>3219</v>
      </c>
      <c r="J3167" s="401" t="s">
        <v>4798</v>
      </c>
      <c r="K3167" s="441">
        <v>46265.0</v>
      </c>
      <c r="L3167" s="28" t="s">
        <v>73</v>
      </c>
      <c r="M3167" s="226"/>
      <c r="N3167" s="33" t="s">
        <v>54</v>
      </c>
      <c r="O3167" s="506" t="s">
        <v>3218</v>
      </c>
      <c r="P3167" s="226"/>
      <c r="Q3167" s="468"/>
      <c r="R3167" s="468"/>
      <c r="S3167" s="468"/>
      <c r="T3167" s="468"/>
      <c r="U3167" s="468"/>
      <c r="V3167" s="468"/>
      <c r="W3167" s="468"/>
      <c r="X3167" s="468"/>
      <c r="Y3167" s="468"/>
      <c r="Z3167" s="468"/>
      <c r="AA3167" s="468"/>
      <c r="AB3167" s="468"/>
      <c r="AC3167" s="468"/>
      <c r="AD3167" s="468"/>
      <c r="AE3167" s="468"/>
      <c r="AF3167" s="468"/>
      <c r="AG3167" s="468"/>
      <c r="AH3167" s="468"/>
      <c r="AI3167" s="468"/>
    </row>
    <row r="3168">
      <c r="A3168" s="23">
        <v>2950.0</v>
      </c>
      <c r="B3168" s="440">
        <v>46251.0</v>
      </c>
      <c r="C3168" s="26">
        <v>281.0</v>
      </c>
      <c r="D3168" s="507" t="s">
        <v>45</v>
      </c>
      <c r="E3168" s="28" t="s">
        <v>40</v>
      </c>
      <c r="F3168" s="600" t="s">
        <v>41</v>
      </c>
      <c r="G3168" s="28" t="s">
        <v>41</v>
      </c>
      <c r="H3168" s="28" t="s">
        <v>87</v>
      </c>
      <c r="I3168" s="485" t="s">
        <v>1086</v>
      </c>
      <c r="J3168" s="566" t="s">
        <v>4797</v>
      </c>
      <c r="K3168" s="441">
        <v>46265.0</v>
      </c>
      <c r="L3168" s="28" t="s">
        <v>73</v>
      </c>
      <c r="M3168" s="226"/>
      <c r="N3168" s="33" t="s">
        <v>54</v>
      </c>
      <c r="O3168" s="506" t="s">
        <v>3218</v>
      </c>
      <c r="P3168" s="226"/>
      <c r="Q3168" s="468"/>
      <c r="R3168" s="468"/>
      <c r="S3168" s="468"/>
      <c r="T3168" s="468"/>
      <c r="U3168" s="468"/>
      <c r="V3168" s="468"/>
      <c r="W3168" s="468"/>
      <c r="X3168" s="468"/>
      <c r="Y3168" s="468"/>
      <c r="Z3168" s="468"/>
      <c r="AA3168" s="468"/>
      <c r="AB3168" s="468"/>
      <c r="AC3168" s="468"/>
      <c r="AD3168" s="468"/>
      <c r="AE3168" s="468"/>
      <c r="AF3168" s="468"/>
      <c r="AG3168" s="468"/>
      <c r="AH3168" s="468"/>
      <c r="AI3168" s="468"/>
    </row>
    <row r="3169">
      <c r="A3169" s="23">
        <v>2951.0</v>
      </c>
      <c r="B3169" s="440">
        <v>46251.0</v>
      </c>
      <c r="C3169" s="26">
        <v>281.0</v>
      </c>
      <c r="D3169" s="507" t="s">
        <v>45</v>
      </c>
      <c r="E3169" s="28" t="s">
        <v>40</v>
      </c>
      <c r="F3169" s="600" t="s">
        <v>41</v>
      </c>
      <c r="G3169" s="28" t="s">
        <v>41</v>
      </c>
      <c r="H3169" s="28" t="s">
        <v>87</v>
      </c>
      <c r="I3169" s="494" t="s">
        <v>1547</v>
      </c>
      <c r="J3169" s="510" t="s">
        <v>4799</v>
      </c>
      <c r="K3169" s="441">
        <v>46265.0</v>
      </c>
      <c r="L3169" s="28" t="s">
        <v>73</v>
      </c>
      <c r="M3169" s="226"/>
      <c r="N3169" s="33" t="s">
        <v>54</v>
      </c>
      <c r="O3169" s="506" t="s">
        <v>3218</v>
      </c>
      <c r="P3169" s="226"/>
      <c r="Q3169" s="468"/>
      <c r="R3169" s="468"/>
      <c r="S3169" s="468"/>
      <c r="T3169" s="468"/>
      <c r="U3169" s="468"/>
      <c r="V3169" s="468"/>
      <c r="W3169" s="468"/>
      <c r="X3169" s="468"/>
      <c r="Y3169" s="468"/>
      <c r="Z3169" s="468"/>
      <c r="AA3169" s="468"/>
      <c r="AB3169" s="468"/>
      <c r="AC3169" s="468"/>
      <c r="AD3169" s="468"/>
      <c r="AE3169" s="468"/>
      <c r="AF3169" s="468"/>
      <c r="AG3169" s="468"/>
      <c r="AH3169" s="468"/>
      <c r="AI3169" s="468"/>
    </row>
    <row r="3170">
      <c r="A3170" s="23">
        <v>2952.0</v>
      </c>
      <c r="B3170" s="440">
        <v>46251.0</v>
      </c>
      <c r="C3170" s="26">
        <v>281.0</v>
      </c>
      <c r="D3170" s="507" t="s">
        <v>45</v>
      </c>
      <c r="E3170" s="28" t="s">
        <v>40</v>
      </c>
      <c r="F3170" s="600" t="s">
        <v>41</v>
      </c>
      <c r="G3170" s="28" t="s">
        <v>41</v>
      </c>
      <c r="H3170" s="28" t="s">
        <v>139</v>
      </c>
      <c r="I3170" s="485" t="s">
        <v>4800</v>
      </c>
      <c r="J3170" s="405" t="s">
        <v>4801</v>
      </c>
      <c r="K3170" s="441">
        <v>46265.0</v>
      </c>
      <c r="L3170" s="28" t="s">
        <v>73</v>
      </c>
      <c r="M3170" s="226"/>
      <c r="N3170" s="33" t="s">
        <v>54</v>
      </c>
      <c r="O3170" s="506" t="s">
        <v>3218</v>
      </c>
      <c r="P3170" s="226"/>
      <c r="Q3170" s="468"/>
      <c r="R3170" s="468"/>
      <c r="S3170" s="468"/>
      <c r="T3170" s="468"/>
      <c r="U3170" s="468"/>
      <c r="V3170" s="468"/>
      <c r="W3170" s="468"/>
      <c r="X3170" s="468"/>
      <c r="Y3170" s="468"/>
      <c r="Z3170" s="468"/>
      <c r="AA3170" s="468"/>
      <c r="AB3170" s="468"/>
      <c r="AC3170" s="468"/>
      <c r="AD3170" s="468"/>
      <c r="AE3170" s="468"/>
      <c r="AF3170" s="468"/>
      <c r="AG3170" s="468"/>
      <c r="AH3170" s="468"/>
      <c r="AI3170" s="468"/>
    </row>
    <row r="3171">
      <c r="A3171" s="23">
        <v>2953.0</v>
      </c>
      <c r="B3171" s="440">
        <v>46251.0</v>
      </c>
      <c r="C3171" s="26">
        <v>281.0</v>
      </c>
      <c r="D3171" s="507" t="s">
        <v>45</v>
      </c>
      <c r="E3171" s="28" t="s">
        <v>40</v>
      </c>
      <c r="F3171" s="600" t="s">
        <v>41</v>
      </c>
      <c r="G3171" s="28" t="s">
        <v>41</v>
      </c>
      <c r="H3171" s="28" t="s">
        <v>194</v>
      </c>
      <c r="I3171" s="494" t="s">
        <v>4802</v>
      </c>
      <c r="J3171" s="401" t="s">
        <v>4803</v>
      </c>
      <c r="K3171" s="441">
        <v>46265.0</v>
      </c>
      <c r="L3171" s="28" t="s">
        <v>73</v>
      </c>
      <c r="M3171" s="226"/>
      <c r="N3171" s="33" t="s">
        <v>54</v>
      </c>
      <c r="O3171" s="506" t="s">
        <v>3218</v>
      </c>
      <c r="P3171" s="226"/>
      <c r="Q3171" s="468"/>
      <c r="R3171" s="468"/>
      <c r="S3171" s="468"/>
      <c r="T3171" s="468"/>
      <c r="U3171" s="468"/>
      <c r="V3171" s="468"/>
      <c r="W3171" s="468"/>
      <c r="X3171" s="468"/>
      <c r="Y3171" s="468"/>
      <c r="Z3171" s="468"/>
      <c r="AA3171" s="468"/>
      <c r="AB3171" s="468"/>
      <c r="AC3171" s="468"/>
      <c r="AD3171" s="468"/>
      <c r="AE3171" s="468"/>
      <c r="AF3171" s="468"/>
      <c r="AG3171" s="468"/>
      <c r="AH3171" s="468"/>
      <c r="AI3171" s="468"/>
    </row>
    <row r="3172">
      <c r="A3172" s="23">
        <v>2954.0</v>
      </c>
      <c r="B3172" s="440">
        <v>46258.0</v>
      </c>
      <c r="C3172" s="26">
        <v>288.0</v>
      </c>
      <c r="D3172" s="507" t="s">
        <v>45</v>
      </c>
      <c r="E3172" s="28" t="s">
        <v>94</v>
      </c>
      <c r="F3172" s="600" t="s">
        <v>2121</v>
      </c>
      <c r="G3172" s="28" t="s">
        <v>2122</v>
      </c>
      <c r="H3172" s="28" t="s">
        <v>87</v>
      </c>
      <c r="I3172" s="505" t="s">
        <v>4804</v>
      </c>
      <c r="J3172" s="36" t="s">
        <v>4805</v>
      </c>
      <c r="K3172" s="441">
        <v>46283.0</v>
      </c>
      <c r="L3172" s="28" t="s">
        <v>73</v>
      </c>
      <c r="M3172" s="226"/>
      <c r="N3172" s="33" t="s">
        <v>104</v>
      </c>
      <c r="O3172" s="36" t="s">
        <v>4268</v>
      </c>
      <c r="P3172" s="226"/>
      <c r="Q3172" s="468"/>
      <c r="R3172" s="468"/>
      <c r="S3172" s="468"/>
      <c r="T3172" s="468"/>
      <c r="U3172" s="468"/>
      <c r="V3172" s="468"/>
      <c r="W3172" s="468"/>
      <c r="X3172" s="468"/>
      <c r="Y3172" s="468"/>
      <c r="Z3172" s="468"/>
      <c r="AA3172" s="468"/>
      <c r="AB3172" s="468"/>
      <c r="AC3172" s="468"/>
      <c r="AD3172" s="468"/>
      <c r="AE3172" s="468"/>
      <c r="AF3172" s="468"/>
      <c r="AG3172" s="468"/>
      <c r="AH3172" s="468"/>
      <c r="AI3172" s="468"/>
    </row>
    <row r="3173">
      <c r="A3173" s="23">
        <v>2955.0</v>
      </c>
      <c r="B3173" s="440">
        <v>46258.0</v>
      </c>
      <c r="C3173" s="26">
        <v>288.0</v>
      </c>
      <c r="D3173" s="507" t="s">
        <v>45</v>
      </c>
      <c r="E3173" s="28" t="s">
        <v>94</v>
      </c>
      <c r="F3173" s="600" t="s">
        <v>2121</v>
      </c>
      <c r="G3173" s="28" t="s">
        <v>2122</v>
      </c>
      <c r="H3173" s="28" t="s">
        <v>98</v>
      </c>
      <c r="I3173" s="505" t="s">
        <v>4806</v>
      </c>
      <c r="J3173" s="36" t="s">
        <v>4722</v>
      </c>
      <c r="K3173" s="441">
        <v>46283.0</v>
      </c>
      <c r="L3173" s="28" t="s">
        <v>73</v>
      </c>
      <c r="M3173" s="226"/>
      <c r="N3173" s="33" t="s">
        <v>104</v>
      </c>
      <c r="O3173" s="36" t="s">
        <v>4268</v>
      </c>
      <c r="P3173" s="226"/>
      <c r="Q3173" s="468"/>
      <c r="R3173" s="468"/>
      <c r="S3173" s="468"/>
      <c r="T3173" s="468"/>
      <c r="U3173" s="468"/>
      <c r="V3173" s="468"/>
      <c r="W3173" s="468"/>
      <c r="X3173" s="468"/>
      <c r="Y3173" s="468"/>
      <c r="Z3173" s="468"/>
      <c r="AA3173" s="468"/>
      <c r="AB3173" s="468"/>
      <c r="AC3173" s="468"/>
      <c r="AD3173" s="468"/>
      <c r="AE3173" s="468"/>
      <c r="AF3173" s="468"/>
      <c r="AG3173" s="468"/>
      <c r="AH3173" s="468"/>
      <c r="AI3173" s="468"/>
    </row>
    <row r="3174">
      <c r="A3174" s="23">
        <v>2956.0</v>
      </c>
      <c r="B3174" s="440">
        <v>46258.0</v>
      </c>
      <c r="C3174" s="26">
        <v>288.0</v>
      </c>
      <c r="D3174" s="507" t="s">
        <v>45</v>
      </c>
      <c r="E3174" s="28" t="s">
        <v>94</v>
      </c>
      <c r="F3174" s="600" t="s">
        <v>2121</v>
      </c>
      <c r="G3174" s="28" t="s">
        <v>2122</v>
      </c>
      <c r="H3174" s="28" t="s">
        <v>81</v>
      </c>
      <c r="I3174" s="505" t="s">
        <v>4807</v>
      </c>
      <c r="J3174" s="36" t="s">
        <v>3060</v>
      </c>
      <c r="K3174" s="441">
        <v>46283.0</v>
      </c>
      <c r="L3174" s="28" t="s">
        <v>73</v>
      </c>
      <c r="M3174" s="226"/>
      <c r="N3174" s="33" t="s">
        <v>104</v>
      </c>
      <c r="O3174" s="36" t="s">
        <v>4268</v>
      </c>
      <c r="P3174" s="226"/>
      <c r="Q3174" s="468"/>
      <c r="R3174" s="468"/>
      <c r="S3174" s="468"/>
      <c r="T3174" s="468"/>
      <c r="U3174" s="468"/>
      <c r="V3174" s="468"/>
      <c r="W3174" s="468"/>
      <c r="X3174" s="468"/>
      <c r="Y3174" s="468"/>
      <c r="Z3174" s="468"/>
      <c r="AA3174" s="468"/>
      <c r="AB3174" s="468"/>
      <c r="AC3174" s="468"/>
      <c r="AD3174" s="468"/>
      <c r="AE3174" s="468"/>
      <c r="AF3174" s="468"/>
      <c r="AG3174" s="468"/>
      <c r="AH3174" s="468"/>
      <c r="AI3174" s="468"/>
    </row>
    <row r="3175">
      <c r="A3175" s="23">
        <v>2957.0</v>
      </c>
      <c r="B3175" s="440">
        <v>46258.0</v>
      </c>
      <c r="C3175" s="26">
        <v>288.0</v>
      </c>
      <c r="D3175" s="507" t="s">
        <v>45</v>
      </c>
      <c r="E3175" s="28" t="s">
        <v>94</v>
      </c>
      <c r="F3175" s="600" t="s">
        <v>2121</v>
      </c>
      <c r="G3175" s="28" t="s">
        <v>2122</v>
      </c>
      <c r="H3175" s="28" t="s">
        <v>87</v>
      </c>
      <c r="I3175" s="505" t="s">
        <v>4808</v>
      </c>
      <c r="J3175" s="36" t="s">
        <v>4809</v>
      </c>
      <c r="K3175" s="441">
        <v>46269.0</v>
      </c>
      <c r="L3175" s="28" t="s">
        <v>73</v>
      </c>
      <c r="M3175" s="226"/>
      <c r="N3175" s="33" t="s">
        <v>104</v>
      </c>
      <c r="O3175" s="36" t="s">
        <v>4268</v>
      </c>
      <c r="P3175" s="226"/>
      <c r="Q3175" s="468"/>
      <c r="R3175" s="468"/>
      <c r="S3175" s="468"/>
      <c r="T3175" s="468"/>
      <c r="U3175" s="468"/>
      <c r="V3175" s="468"/>
      <c r="W3175" s="468"/>
      <c r="X3175" s="468"/>
      <c r="Y3175" s="468"/>
      <c r="Z3175" s="468"/>
      <c r="AA3175" s="468"/>
      <c r="AB3175" s="468"/>
      <c r="AC3175" s="468"/>
      <c r="AD3175" s="468"/>
      <c r="AE3175" s="468"/>
      <c r="AF3175" s="468"/>
      <c r="AG3175" s="468"/>
      <c r="AH3175" s="468"/>
      <c r="AI3175" s="468"/>
    </row>
    <row r="3176">
      <c r="A3176" s="23">
        <v>2958.0</v>
      </c>
      <c r="B3176" s="440">
        <v>46258.0</v>
      </c>
      <c r="C3176" s="26">
        <v>288.0</v>
      </c>
      <c r="D3176" s="507" t="s">
        <v>45</v>
      </c>
      <c r="E3176" s="28" t="s">
        <v>94</v>
      </c>
      <c r="F3176" s="600" t="s">
        <v>2121</v>
      </c>
      <c r="G3176" s="28" t="s">
        <v>2122</v>
      </c>
      <c r="H3176" s="28" t="s">
        <v>98</v>
      </c>
      <c r="I3176" s="505" t="s">
        <v>4810</v>
      </c>
      <c r="J3176" s="36" t="s">
        <v>2309</v>
      </c>
      <c r="K3176" s="441">
        <v>46269.0</v>
      </c>
      <c r="L3176" s="28" t="s">
        <v>73</v>
      </c>
      <c r="M3176" s="226"/>
      <c r="N3176" s="33" t="s">
        <v>104</v>
      </c>
      <c r="O3176" s="36" t="s">
        <v>4268</v>
      </c>
      <c r="P3176" s="226"/>
      <c r="Q3176" s="468"/>
      <c r="R3176" s="468"/>
      <c r="S3176" s="468"/>
      <c r="T3176" s="468"/>
      <c r="U3176" s="468"/>
      <c r="V3176" s="468"/>
      <c r="W3176" s="468"/>
      <c r="X3176" s="468"/>
      <c r="Y3176" s="468"/>
      <c r="Z3176" s="468"/>
      <c r="AA3176" s="468"/>
      <c r="AB3176" s="468"/>
      <c r="AC3176" s="468"/>
      <c r="AD3176" s="468"/>
      <c r="AE3176" s="468"/>
      <c r="AF3176" s="468"/>
      <c r="AG3176" s="468"/>
      <c r="AH3176" s="468"/>
      <c r="AI3176" s="468"/>
    </row>
    <row r="3177">
      <c r="A3177" s="23">
        <v>2959.0</v>
      </c>
      <c r="B3177" s="440">
        <v>46258.0</v>
      </c>
      <c r="C3177" s="26">
        <v>288.0</v>
      </c>
      <c r="D3177" s="507" t="s">
        <v>45</v>
      </c>
      <c r="E3177" s="28" t="s">
        <v>94</v>
      </c>
      <c r="F3177" s="600" t="s">
        <v>2121</v>
      </c>
      <c r="G3177" s="28" t="s">
        <v>2122</v>
      </c>
      <c r="H3177" s="28" t="s">
        <v>87</v>
      </c>
      <c r="I3177" s="505" t="s">
        <v>4811</v>
      </c>
      <c r="J3177" s="36" t="s">
        <v>1497</v>
      </c>
      <c r="K3177" s="441">
        <v>46283.0</v>
      </c>
      <c r="L3177" s="28" t="s">
        <v>73</v>
      </c>
      <c r="M3177" s="226"/>
      <c r="N3177" s="33" t="s">
        <v>104</v>
      </c>
      <c r="O3177" s="36" t="s">
        <v>4268</v>
      </c>
      <c r="P3177" s="226"/>
      <c r="Q3177" s="468"/>
      <c r="R3177" s="468"/>
      <c r="S3177" s="468"/>
      <c r="T3177" s="468"/>
      <c r="U3177" s="468"/>
      <c r="V3177" s="468"/>
      <c r="W3177" s="468"/>
      <c r="X3177" s="468"/>
      <c r="Y3177" s="468"/>
      <c r="Z3177" s="468"/>
      <c r="AA3177" s="468"/>
      <c r="AB3177" s="468"/>
      <c r="AC3177" s="468"/>
      <c r="AD3177" s="468"/>
      <c r="AE3177" s="468"/>
      <c r="AF3177" s="468"/>
      <c r="AG3177" s="468"/>
      <c r="AH3177" s="468"/>
      <c r="AI3177" s="468"/>
    </row>
    <row r="3178">
      <c r="A3178" s="23">
        <v>2960.0</v>
      </c>
      <c r="B3178" s="440">
        <v>46258.0</v>
      </c>
      <c r="C3178" s="26">
        <v>288.0</v>
      </c>
      <c r="D3178" s="507" t="s">
        <v>45</v>
      </c>
      <c r="E3178" s="28" t="s">
        <v>94</v>
      </c>
      <c r="F3178" s="600" t="s">
        <v>2121</v>
      </c>
      <c r="G3178" s="28" t="s">
        <v>2122</v>
      </c>
      <c r="H3178" s="28" t="s">
        <v>87</v>
      </c>
      <c r="I3178" s="505" t="s">
        <v>4812</v>
      </c>
      <c r="J3178" s="36" t="s">
        <v>3556</v>
      </c>
      <c r="K3178" s="441">
        <v>46269.0</v>
      </c>
      <c r="L3178" s="28" t="s">
        <v>73</v>
      </c>
      <c r="M3178" s="226"/>
      <c r="N3178" s="33" t="s">
        <v>104</v>
      </c>
      <c r="O3178" s="36" t="s">
        <v>4268</v>
      </c>
      <c r="P3178" s="226"/>
      <c r="Q3178" s="468"/>
      <c r="R3178" s="468"/>
      <c r="S3178" s="468"/>
      <c r="T3178" s="468"/>
      <c r="U3178" s="468"/>
      <c r="V3178" s="468"/>
      <c r="W3178" s="468"/>
      <c r="X3178" s="468"/>
      <c r="Y3178" s="468"/>
      <c r="Z3178" s="468"/>
      <c r="AA3178" s="468"/>
      <c r="AB3178" s="468"/>
      <c r="AC3178" s="468"/>
      <c r="AD3178" s="468"/>
      <c r="AE3178" s="468"/>
      <c r="AF3178" s="468"/>
      <c r="AG3178" s="468"/>
      <c r="AH3178" s="468"/>
      <c r="AI3178" s="468"/>
    </row>
    <row r="3179">
      <c r="A3179" s="23">
        <v>2961.0</v>
      </c>
      <c r="B3179" s="440">
        <v>46258.0</v>
      </c>
      <c r="C3179" s="26">
        <v>288.0</v>
      </c>
      <c r="D3179" s="507" t="s">
        <v>45</v>
      </c>
      <c r="E3179" s="28" t="s">
        <v>94</v>
      </c>
      <c r="F3179" s="600" t="s">
        <v>2121</v>
      </c>
      <c r="G3179" s="28" t="s">
        <v>2122</v>
      </c>
      <c r="H3179" s="28" t="s">
        <v>87</v>
      </c>
      <c r="I3179" s="505" t="s">
        <v>4813</v>
      </c>
      <c r="J3179" s="36" t="s">
        <v>3017</v>
      </c>
      <c r="K3179" s="441">
        <v>46269.0</v>
      </c>
      <c r="L3179" s="28" t="s">
        <v>73</v>
      </c>
      <c r="M3179" s="226"/>
      <c r="N3179" s="33" t="s">
        <v>104</v>
      </c>
      <c r="O3179" s="36" t="s">
        <v>4268</v>
      </c>
      <c r="P3179" s="226"/>
      <c r="Q3179" s="468"/>
      <c r="R3179" s="468"/>
      <c r="S3179" s="468"/>
      <c r="T3179" s="468"/>
      <c r="U3179" s="468"/>
      <c r="V3179" s="468"/>
      <c r="W3179" s="468"/>
      <c r="X3179" s="468"/>
      <c r="Y3179" s="468"/>
      <c r="Z3179" s="468"/>
      <c r="AA3179" s="468"/>
      <c r="AB3179" s="468"/>
      <c r="AC3179" s="468"/>
      <c r="AD3179" s="468"/>
      <c r="AE3179" s="468"/>
      <c r="AF3179" s="468"/>
      <c r="AG3179" s="468"/>
      <c r="AH3179" s="468"/>
      <c r="AI3179" s="468"/>
    </row>
    <row r="3180">
      <c r="A3180" s="23">
        <v>2962.0</v>
      </c>
      <c r="B3180" s="440">
        <v>46258.0</v>
      </c>
      <c r="C3180" s="26">
        <v>288.0</v>
      </c>
      <c r="D3180" s="507" t="s">
        <v>45</v>
      </c>
      <c r="E3180" s="28" t="s">
        <v>94</v>
      </c>
      <c r="F3180" s="600" t="s">
        <v>2121</v>
      </c>
      <c r="G3180" s="28" t="s">
        <v>2122</v>
      </c>
      <c r="H3180" s="28" t="s">
        <v>87</v>
      </c>
      <c r="I3180" s="505" t="s">
        <v>4814</v>
      </c>
      <c r="J3180" s="36" t="s">
        <v>3017</v>
      </c>
      <c r="K3180" s="441">
        <v>46269.0</v>
      </c>
      <c r="L3180" s="28" t="s">
        <v>73</v>
      </c>
      <c r="M3180" s="226"/>
      <c r="N3180" s="33" t="s">
        <v>104</v>
      </c>
      <c r="O3180" s="36" t="s">
        <v>4268</v>
      </c>
      <c r="P3180" s="226"/>
      <c r="Q3180" s="468"/>
      <c r="R3180" s="468"/>
      <c r="S3180" s="468"/>
      <c r="T3180" s="468"/>
      <c r="U3180" s="468"/>
      <c r="V3180" s="468"/>
      <c r="W3180" s="468"/>
      <c r="X3180" s="468"/>
      <c r="Y3180" s="468"/>
      <c r="Z3180" s="468"/>
      <c r="AA3180" s="468"/>
      <c r="AB3180" s="468"/>
      <c r="AC3180" s="468"/>
      <c r="AD3180" s="468"/>
      <c r="AE3180" s="468"/>
      <c r="AF3180" s="468"/>
      <c r="AG3180" s="468"/>
      <c r="AH3180" s="468"/>
      <c r="AI3180" s="468"/>
    </row>
    <row r="3181">
      <c r="A3181" s="23">
        <v>2963.0</v>
      </c>
      <c r="B3181" s="440">
        <v>46258.0</v>
      </c>
      <c r="C3181" s="26">
        <v>288.0</v>
      </c>
      <c r="D3181" s="507" t="s">
        <v>45</v>
      </c>
      <c r="E3181" s="28" t="s">
        <v>94</v>
      </c>
      <c r="F3181" s="600" t="s">
        <v>2121</v>
      </c>
      <c r="G3181" s="28" t="s">
        <v>2122</v>
      </c>
      <c r="H3181" s="28" t="s">
        <v>75</v>
      </c>
      <c r="I3181" s="505" t="s">
        <v>4815</v>
      </c>
      <c r="J3181" s="36" t="s">
        <v>1475</v>
      </c>
      <c r="K3181" s="441">
        <v>46269.0</v>
      </c>
      <c r="L3181" s="28" t="s">
        <v>73</v>
      </c>
      <c r="M3181" s="226"/>
      <c r="N3181" s="33" t="s">
        <v>104</v>
      </c>
      <c r="O3181" s="36" t="s">
        <v>4268</v>
      </c>
      <c r="P3181" s="226"/>
      <c r="Q3181" s="468"/>
      <c r="R3181" s="468"/>
      <c r="S3181" s="468"/>
      <c r="T3181" s="468"/>
      <c r="U3181" s="468"/>
      <c r="V3181" s="468"/>
      <c r="W3181" s="468"/>
      <c r="X3181" s="468"/>
      <c r="Y3181" s="468"/>
      <c r="Z3181" s="468"/>
      <c r="AA3181" s="468"/>
      <c r="AB3181" s="468"/>
      <c r="AC3181" s="468"/>
      <c r="AD3181" s="468"/>
      <c r="AE3181" s="468"/>
      <c r="AF3181" s="468"/>
      <c r="AG3181" s="468"/>
      <c r="AH3181" s="468"/>
      <c r="AI3181" s="468"/>
    </row>
    <row r="3182">
      <c r="A3182" s="23">
        <v>2964.0</v>
      </c>
      <c r="B3182" s="440">
        <v>46258.0</v>
      </c>
      <c r="C3182" s="26">
        <v>288.0</v>
      </c>
      <c r="D3182" s="507" t="s">
        <v>45</v>
      </c>
      <c r="E3182" s="28" t="s">
        <v>94</v>
      </c>
      <c r="F3182" s="600" t="s">
        <v>2121</v>
      </c>
      <c r="G3182" s="28" t="s">
        <v>2122</v>
      </c>
      <c r="H3182" s="28" t="s">
        <v>81</v>
      </c>
      <c r="I3182" s="505" t="s">
        <v>4816</v>
      </c>
      <c r="J3182" s="36" t="s">
        <v>3060</v>
      </c>
      <c r="K3182" s="441">
        <v>46283.0</v>
      </c>
      <c r="L3182" s="28" t="s">
        <v>73</v>
      </c>
      <c r="M3182" s="226"/>
      <c r="N3182" s="33" t="s">
        <v>104</v>
      </c>
      <c r="O3182" s="36" t="s">
        <v>4268</v>
      </c>
      <c r="P3182" s="226"/>
      <c r="Q3182" s="468"/>
      <c r="R3182" s="468"/>
      <c r="S3182" s="468"/>
      <c r="T3182" s="468"/>
      <c r="U3182" s="468"/>
      <c r="V3182" s="468"/>
      <c r="W3182" s="468"/>
      <c r="X3182" s="468"/>
      <c r="Y3182" s="468"/>
      <c r="Z3182" s="468"/>
      <c r="AA3182" s="468"/>
      <c r="AB3182" s="468"/>
      <c r="AC3182" s="468"/>
      <c r="AD3182" s="468"/>
      <c r="AE3182" s="468"/>
      <c r="AF3182" s="468"/>
      <c r="AG3182" s="468"/>
      <c r="AH3182" s="468"/>
      <c r="AI3182" s="468"/>
    </row>
    <row r="3183">
      <c r="A3183" s="23">
        <v>2965.0</v>
      </c>
      <c r="B3183" s="440">
        <v>46258.0</v>
      </c>
      <c r="C3183" s="26">
        <v>288.0</v>
      </c>
      <c r="D3183" s="507" t="s">
        <v>45</v>
      </c>
      <c r="E3183" s="28" t="s">
        <v>94</v>
      </c>
      <c r="F3183" s="600" t="s">
        <v>2121</v>
      </c>
      <c r="G3183" s="28" t="s">
        <v>2122</v>
      </c>
      <c r="H3183" s="28" t="s">
        <v>98</v>
      </c>
      <c r="I3183" s="505" t="s">
        <v>4817</v>
      </c>
      <c r="J3183" s="36" t="s">
        <v>4818</v>
      </c>
      <c r="K3183" s="441">
        <v>46283.0</v>
      </c>
      <c r="L3183" s="28" t="s">
        <v>73</v>
      </c>
      <c r="M3183" s="226"/>
      <c r="N3183" s="33" t="s">
        <v>104</v>
      </c>
      <c r="O3183" s="36" t="s">
        <v>4268</v>
      </c>
      <c r="P3183" s="226"/>
      <c r="Q3183" s="468"/>
      <c r="R3183" s="468"/>
      <c r="S3183" s="468"/>
      <c r="T3183" s="468"/>
      <c r="U3183" s="468"/>
      <c r="V3183" s="468"/>
      <c r="W3183" s="468"/>
      <c r="X3183" s="468"/>
      <c r="Y3183" s="468"/>
      <c r="Z3183" s="468"/>
      <c r="AA3183" s="468"/>
      <c r="AB3183" s="468"/>
      <c r="AC3183" s="468"/>
      <c r="AD3183" s="468"/>
      <c r="AE3183" s="468"/>
      <c r="AF3183" s="468"/>
      <c r="AG3183" s="468"/>
      <c r="AH3183" s="468"/>
      <c r="AI3183" s="468"/>
    </row>
    <row r="3184">
      <c r="A3184" s="23">
        <v>2966.0</v>
      </c>
      <c r="B3184" s="440">
        <v>46258.0</v>
      </c>
      <c r="C3184" s="26">
        <v>288.0</v>
      </c>
      <c r="D3184" s="507" t="s">
        <v>45</v>
      </c>
      <c r="E3184" s="28" t="s">
        <v>94</v>
      </c>
      <c r="F3184" s="600" t="s">
        <v>2121</v>
      </c>
      <c r="G3184" s="28" t="s">
        <v>2122</v>
      </c>
      <c r="H3184" s="28" t="s">
        <v>207</v>
      </c>
      <c r="I3184" s="505" t="s">
        <v>4819</v>
      </c>
      <c r="J3184" s="36" t="s">
        <v>4820</v>
      </c>
      <c r="K3184" s="441">
        <v>46269.0</v>
      </c>
      <c r="L3184" s="28" t="s">
        <v>73</v>
      </c>
      <c r="M3184" s="226"/>
      <c r="N3184" s="33" t="s">
        <v>104</v>
      </c>
      <c r="O3184" s="36" t="s">
        <v>4268</v>
      </c>
      <c r="P3184" s="226"/>
      <c r="Q3184" s="468"/>
      <c r="R3184" s="468"/>
      <c r="S3184" s="468"/>
      <c r="T3184" s="468"/>
      <c r="U3184" s="468"/>
      <c r="V3184" s="468"/>
      <c r="W3184" s="468"/>
      <c r="X3184" s="468"/>
      <c r="Y3184" s="468"/>
      <c r="Z3184" s="468"/>
      <c r="AA3184" s="468"/>
      <c r="AB3184" s="468"/>
      <c r="AC3184" s="468"/>
      <c r="AD3184" s="468"/>
      <c r="AE3184" s="468"/>
      <c r="AF3184" s="468"/>
      <c r="AG3184" s="468"/>
      <c r="AH3184" s="468"/>
      <c r="AI3184" s="468"/>
    </row>
    <row r="3185">
      <c r="A3185" s="23">
        <v>2967.0</v>
      </c>
      <c r="B3185" s="440">
        <v>46258.0</v>
      </c>
      <c r="C3185" s="26">
        <v>288.0</v>
      </c>
      <c r="D3185" s="507" t="s">
        <v>45</v>
      </c>
      <c r="E3185" s="28" t="s">
        <v>94</v>
      </c>
      <c r="F3185" s="600" t="s">
        <v>2121</v>
      </c>
      <c r="G3185" s="28" t="s">
        <v>2122</v>
      </c>
      <c r="H3185" s="28" t="s">
        <v>98</v>
      </c>
      <c r="I3185" s="505" t="s">
        <v>4821</v>
      </c>
      <c r="J3185" s="36" t="s">
        <v>4711</v>
      </c>
      <c r="K3185" s="441">
        <v>46283.0</v>
      </c>
      <c r="L3185" s="28" t="s">
        <v>73</v>
      </c>
      <c r="M3185" s="226"/>
      <c r="N3185" s="33" t="s">
        <v>104</v>
      </c>
      <c r="O3185" s="36" t="s">
        <v>4268</v>
      </c>
      <c r="P3185" s="226"/>
      <c r="Q3185" s="468"/>
      <c r="R3185" s="468"/>
      <c r="S3185" s="468"/>
      <c r="T3185" s="468"/>
      <c r="U3185" s="468"/>
      <c r="V3185" s="468"/>
      <c r="W3185" s="468"/>
      <c r="X3185" s="468"/>
      <c r="Y3185" s="468"/>
      <c r="Z3185" s="468"/>
      <c r="AA3185" s="468"/>
      <c r="AB3185" s="468"/>
      <c r="AC3185" s="468"/>
      <c r="AD3185" s="468"/>
      <c r="AE3185" s="468"/>
      <c r="AF3185" s="468"/>
      <c r="AG3185" s="468"/>
      <c r="AH3185" s="468"/>
      <c r="AI3185" s="468"/>
    </row>
    <row r="3186">
      <c r="A3186" s="23">
        <v>2968.0</v>
      </c>
      <c r="B3186" s="440">
        <v>46258.0</v>
      </c>
      <c r="C3186" s="26">
        <v>288.0</v>
      </c>
      <c r="D3186" s="507" t="s">
        <v>45</v>
      </c>
      <c r="E3186" s="28" t="s">
        <v>94</v>
      </c>
      <c r="F3186" s="600" t="s">
        <v>2121</v>
      </c>
      <c r="G3186" s="28" t="s">
        <v>2122</v>
      </c>
      <c r="H3186" s="28" t="s">
        <v>98</v>
      </c>
      <c r="I3186" s="505" t="s">
        <v>4822</v>
      </c>
      <c r="J3186" s="36" t="s">
        <v>2309</v>
      </c>
      <c r="K3186" s="441">
        <v>46283.0</v>
      </c>
      <c r="L3186" s="28" t="s">
        <v>73</v>
      </c>
      <c r="M3186" s="226"/>
      <c r="N3186" s="33" t="s">
        <v>104</v>
      </c>
      <c r="O3186" s="36" t="s">
        <v>4268</v>
      </c>
      <c r="P3186" s="226"/>
      <c r="Q3186" s="468"/>
      <c r="R3186" s="468"/>
      <c r="S3186" s="468"/>
      <c r="T3186" s="468"/>
      <c r="U3186" s="468"/>
      <c r="V3186" s="468"/>
      <c r="W3186" s="468"/>
      <c r="X3186" s="468"/>
      <c r="Y3186" s="468"/>
      <c r="Z3186" s="468"/>
      <c r="AA3186" s="468"/>
      <c r="AB3186" s="468"/>
      <c r="AC3186" s="468"/>
      <c r="AD3186" s="468"/>
      <c r="AE3186" s="468"/>
      <c r="AF3186" s="468"/>
      <c r="AG3186" s="468"/>
      <c r="AH3186" s="468"/>
      <c r="AI3186" s="468"/>
    </row>
    <row r="3187">
      <c r="A3187" s="23">
        <v>2969.0</v>
      </c>
      <c r="B3187" s="440">
        <v>46258.0</v>
      </c>
      <c r="C3187" s="26">
        <v>288.0</v>
      </c>
      <c r="D3187" s="507" t="s">
        <v>45</v>
      </c>
      <c r="E3187" s="28" t="s">
        <v>94</v>
      </c>
      <c r="F3187" s="600" t="s">
        <v>2121</v>
      </c>
      <c r="G3187" s="28" t="s">
        <v>2122</v>
      </c>
      <c r="H3187" s="28" t="s">
        <v>194</v>
      </c>
      <c r="I3187" s="505" t="s">
        <v>4823</v>
      </c>
      <c r="J3187" s="36" t="s">
        <v>4824</v>
      </c>
      <c r="K3187" s="441">
        <v>46253.0</v>
      </c>
      <c r="L3187" s="28" t="s">
        <v>50</v>
      </c>
      <c r="M3187" s="226"/>
      <c r="N3187" s="33" t="s">
        <v>104</v>
      </c>
      <c r="O3187" s="36" t="s">
        <v>4268</v>
      </c>
      <c r="P3187" s="226"/>
      <c r="Q3187" s="468"/>
      <c r="R3187" s="468"/>
      <c r="S3187" s="468"/>
      <c r="T3187" s="468"/>
      <c r="U3187" s="468"/>
      <c r="V3187" s="468"/>
      <c r="W3187" s="468"/>
      <c r="X3187" s="468"/>
      <c r="Y3187" s="468"/>
      <c r="Z3187" s="468"/>
      <c r="AA3187" s="468"/>
      <c r="AB3187" s="468"/>
      <c r="AC3187" s="468"/>
      <c r="AD3187" s="468"/>
      <c r="AE3187" s="468"/>
      <c r="AF3187" s="468"/>
      <c r="AG3187" s="468"/>
      <c r="AH3187" s="468"/>
      <c r="AI3187" s="468"/>
    </row>
    <row r="3188">
      <c r="A3188" s="23">
        <v>2970.0</v>
      </c>
      <c r="B3188" s="440">
        <v>46258.0</v>
      </c>
      <c r="C3188" s="26">
        <v>288.0</v>
      </c>
      <c r="D3188" s="507" t="s">
        <v>45</v>
      </c>
      <c r="E3188" s="28" t="s">
        <v>94</v>
      </c>
      <c r="F3188" s="600" t="s">
        <v>2121</v>
      </c>
      <c r="G3188" s="28" t="s">
        <v>2122</v>
      </c>
      <c r="H3188" s="28" t="s">
        <v>194</v>
      </c>
      <c r="I3188" s="505" t="s">
        <v>4825</v>
      </c>
      <c r="J3188" s="36" t="s">
        <v>4824</v>
      </c>
      <c r="K3188" s="441">
        <v>46253.0</v>
      </c>
      <c r="L3188" s="28" t="s">
        <v>50</v>
      </c>
      <c r="M3188" s="226"/>
      <c r="N3188" s="33" t="s">
        <v>104</v>
      </c>
      <c r="O3188" s="36" t="s">
        <v>4268</v>
      </c>
      <c r="P3188" s="226"/>
      <c r="Q3188" s="468"/>
      <c r="R3188" s="468"/>
      <c r="S3188" s="468"/>
      <c r="T3188" s="468"/>
      <c r="U3188" s="468"/>
      <c r="V3188" s="468"/>
      <c r="W3188" s="468"/>
      <c r="X3188" s="468"/>
      <c r="Y3188" s="468"/>
      <c r="Z3188" s="468"/>
      <c r="AA3188" s="468"/>
      <c r="AB3188" s="468"/>
      <c r="AC3188" s="468"/>
      <c r="AD3188" s="468"/>
      <c r="AE3188" s="468"/>
      <c r="AF3188" s="468"/>
      <c r="AG3188" s="468"/>
      <c r="AH3188" s="468"/>
      <c r="AI3188" s="468"/>
    </row>
    <row r="3189">
      <c r="A3189" s="23">
        <v>2971.0</v>
      </c>
      <c r="B3189" s="440">
        <v>46258.0</v>
      </c>
      <c r="C3189" s="26">
        <v>288.0</v>
      </c>
      <c r="D3189" s="507" t="s">
        <v>45</v>
      </c>
      <c r="E3189" s="28" t="s">
        <v>94</v>
      </c>
      <c r="F3189" s="600" t="s">
        <v>2121</v>
      </c>
      <c r="G3189" s="28" t="s">
        <v>2122</v>
      </c>
      <c r="H3189" s="28" t="s">
        <v>207</v>
      </c>
      <c r="I3189" s="505" t="s">
        <v>4826</v>
      </c>
      <c r="J3189" s="36" t="s">
        <v>4827</v>
      </c>
      <c r="K3189" s="441">
        <v>46269.0</v>
      </c>
      <c r="L3189" s="28" t="s">
        <v>73</v>
      </c>
      <c r="M3189" s="226"/>
      <c r="N3189" s="33" t="s">
        <v>104</v>
      </c>
      <c r="O3189" s="36" t="s">
        <v>4268</v>
      </c>
      <c r="P3189" s="226"/>
      <c r="Q3189" s="468"/>
      <c r="R3189" s="468"/>
      <c r="S3189" s="468"/>
      <c r="T3189" s="468"/>
      <c r="U3189" s="468"/>
      <c r="V3189" s="468"/>
      <c r="W3189" s="468"/>
      <c r="X3189" s="468"/>
      <c r="Y3189" s="468"/>
      <c r="Z3189" s="468"/>
      <c r="AA3189" s="468"/>
      <c r="AB3189" s="468"/>
      <c r="AC3189" s="468"/>
      <c r="AD3189" s="468"/>
      <c r="AE3189" s="468"/>
      <c r="AF3189" s="468"/>
      <c r="AG3189" s="468"/>
      <c r="AH3189" s="468"/>
      <c r="AI3189" s="468"/>
    </row>
    <row r="3190">
      <c r="A3190" s="23">
        <v>2972.0</v>
      </c>
      <c r="B3190" s="440">
        <v>46258.0</v>
      </c>
      <c r="C3190" s="26">
        <v>288.0</v>
      </c>
      <c r="D3190" s="507" t="s">
        <v>45</v>
      </c>
      <c r="E3190" s="28" t="s">
        <v>94</v>
      </c>
      <c r="F3190" s="600" t="s">
        <v>2121</v>
      </c>
      <c r="G3190" s="28" t="s">
        <v>2122</v>
      </c>
      <c r="H3190" s="28" t="s">
        <v>75</v>
      </c>
      <c r="I3190" s="505" t="s">
        <v>4828</v>
      </c>
      <c r="J3190" s="36" t="s">
        <v>1475</v>
      </c>
      <c r="K3190" s="441">
        <v>46283.0</v>
      </c>
      <c r="L3190" s="28" t="s">
        <v>73</v>
      </c>
      <c r="M3190" s="226"/>
      <c r="N3190" s="33" t="s">
        <v>104</v>
      </c>
      <c r="O3190" s="36" t="s">
        <v>4268</v>
      </c>
      <c r="P3190" s="226"/>
      <c r="Q3190" s="468"/>
      <c r="R3190" s="468"/>
      <c r="S3190" s="468"/>
      <c r="T3190" s="468"/>
      <c r="U3190" s="468"/>
      <c r="V3190" s="468"/>
      <c r="W3190" s="468"/>
      <c r="X3190" s="468"/>
      <c r="Y3190" s="468"/>
      <c r="Z3190" s="468"/>
      <c r="AA3190" s="468"/>
      <c r="AB3190" s="468"/>
      <c r="AC3190" s="468"/>
      <c r="AD3190" s="468"/>
      <c r="AE3190" s="468"/>
      <c r="AF3190" s="468"/>
      <c r="AG3190" s="468"/>
      <c r="AH3190" s="468"/>
      <c r="AI3190" s="468"/>
    </row>
    <row r="3191">
      <c r="A3191" s="23">
        <v>2973.0</v>
      </c>
      <c r="B3191" s="440">
        <v>46258.0</v>
      </c>
      <c r="C3191" s="26">
        <v>288.0</v>
      </c>
      <c r="D3191" s="507" t="s">
        <v>45</v>
      </c>
      <c r="E3191" s="28" t="s">
        <v>94</v>
      </c>
      <c r="F3191" s="600" t="s">
        <v>2121</v>
      </c>
      <c r="G3191" s="28" t="s">
        <v>2122</v>
      </c>
      <c r="H3191" s="28" t="s">
        <v>233</v>
      </c>
      <c r="I3191" s="505" t="s">
        <v>4715</v>
      </c>
      <c r="J3191" s="36" t="s">
        <v>4716</v>
      </c>
      <c r="K3191" s="441">
        <v>46283.0</v>
      </c>
      <c r="L3191" s="28" t="s">
        <v>73</v>
      </c>
      <c r="M3191" s="226"/>
      <c r="N3191" s="33" t="s">
        <v>104</v>
      </c>
      <c r="O3191" s="36" t="s">
        <v>4268</v>
      </c>
      <c r="P3191" s="226"/>
      <c r="Q3191" s="468"/>
      <c r="R3191" s="468"/>
      <c r="S3191" s="468"/>
      <c r="T3191" s="468"/>
      <c r="U3191" s="468"/>
      <c r="V3191" s="468"/>
      <c r="W3191" s="468"/>
      <c r="X3191" s="468"/>
      <c r="Y3191" s="468"/>
      <c r="Z3191" s="468"/>
      <c r="AA3191" s="468"/>
      <c r="AB3191" s="468"/>
      <c r="AC3191" s="468"/>
      <c r="AD3191" s="468"/>
      <c r="AE3191" s="468"/>
      <c r="AF3191" s="468"/>
      <c r="AG3191" s="468"/>
      <c r="AH3191" s="468"/>
      <c r="AI3191" s="468"/>
    </row>
    <row r="3192">
      <c r="A3192" s="23">
        <v>2974.0</v>
      </c>
      <c r="B3192" s="440">
        <v>46258.0</v>
      </c>
      <c r="C3192" s="26">
        <v>288.0</v>
      </c>
      <c r="D3192" s="507" t="s">
        <v>45</v>
      </c>
      <c r="E3192" s="28" t="s">
        <v>94</v>
      </c>
      <c r="F3192" s="600" t="s">
        <v>2121</v>
      </c>
      <c r="G3192" s="28" t="s">
        <v>2122</v>
      </c>
      <c r="H3192" s="28" t="s">
        <v>43</v>
      </c>
      <c r="I3192" s="505" t="s">
        <v>4829</v>
      </c>
      <c r="J3192" s="36" t="s">
        <v>4830</v>
      </c>
      <c r="K3192" s="441">
        <v>46283.0</v>
      </c>
      <c r="L3192" s="28" t="s">
        <v>73</v>
      </c>
      <c r="M3192" s="226"/>
      <c r="N3192" s="33" t="s">
        <v>104</v>
      </c>
      <c r="O3192" s="36" t="s">
        <v>4268</v>
      </c>
      <c r="P3192" s="226"/>
      <c r="Q3192" s="468"/>
      <c r="R3192" s="468"/>
      <c r="S3192" s="468"/>
      <c r="T3192" s="468"/>
      <c r="U3192" s="468"/>
      <c r="V3192" s="468"/>
      <c r="W3192" s="468"/>
      <c r="X3192" s="468"/>
      <c r="Y3192" s="468"/>
      <c r="Z3192" s="468"/>
      <c r="AA3192" s="468"/>
      <c r="AB3192" s="468"/>
      <c r="AC3192" s="468"/>
      <c r="AD3192" s="468"/>
      <c r="AE3192" s="468"/>
      <c r="AF3192" s="468"/>
      <c r="AG3192" s="468"/>
      <c r="AH3192" s="468"/>
      <c r="AI3192" s="468"/>
    </row>
    <row r="3193">
      <c r="A3193" s="23">
        <v>2975.0</v>
      </c>
      <c r="B3193" s="440">
        <v>46258.0</v>
      </c>
      <c r="C3193" s="26">
        <v>288.0</v>
      </c>
      <c r="D3193" s="507" t="s">
        <v>45</v>
      </c>
      <c r="E3193" s="28" t="s">
        <v>94</v>
      </c>
      <c r="F3193" s="600" t="s">
        <v>2121</v>
      </c>
      <c r="G3193" s="28" t="s">
        <v>2122</v>
      </c>
      <c r="H3193" s="28" t="s">
        <v>233</v>
      </c>
      <c r="I3193" s="505" t="s">
        <v>4831</v>
      </c>
      <c r="J3193" s="36" t="s">
        <v>4398</v>
      </c>
      <c r="K3193" s="441">
        <v>46253.0</v>
      </c>
      <c r="L3193" s="28" t="s">
        <v>50</v>
      </c>
      <c r="M3193" s="226"/>
      <c r="N3193" s="33" t="s">
        <v>104</v>
      </c>
      <c r="O3193" s="36" t="s">
        <v>4268</v>
      </c>
      <c r="P3193" s="226"/>
      <c r="Q3193" s="468"/>
      <c r="R3193" s="468"/>
      <c r="S3193" s="468"/>
      <c r="T3193" s="468"/>
      <c r="U3193" s="468"/>
      <c r="V3193" s="468"/>
      <c r="W3193" s="468"/>
      <c r="X3193" s="468"/>
      <c r="Y3193" s="468"/>
      <c r="Z3193" s="468"/>
      <c r="AA3193" s="468"/>
      <c r="AB3193" s="468"/>
      <c r="AC3193" s="468"/>
      <c r="AD3193" s="468"/>
      <c r="AE3193" s="468"/>
      <c r="AF3193" s="468"/>
      <c r="AG3193" s="468"/>
      <c r="AH3193" s="468"/>
      <c r="AI3193" s="468"/>
    </row>
    <row r="3194">
      <c r="A3194" s="23">
        <v>2976.0</v>
      </c>
      <c r="B3194" s="440">
        <v>46258.0</v>
      </c>
      <c r="C3194" s="26">
        <v>288.0</v>
      </c>
      <c r="D3194" s="507" t="s">
        <v>45</v>
      </c>
      <c r="E3194" s="28" t="s">
        <v>94</v>
      </c>
      <c r="F3194" s="600" t="s">
        <v>2121</v>
      </c>
      <c r="G3194" s="28" t="s">
        <v>2122</v>
      </c>
      <c r="H3194" s="28" t="s">
        <v>207</v>
      </c>
      <c r="I3194" s="505" t="s">
        <v>4832</v>
      </c>
      <c r="J3194" s="36" t="s">
        <v>4833</v>
      </c>
      <c r="K3194" s="441">
        <v>46269.0</v>
      </c>
      <c r="L3194" s="28" t="s">
        <v>73</v>
      </c>
      <c r="M3194" s="226"/>
      <c r="N3194" s="33" t="s">
        <v>104</v>
      </c>
      <c r="O3194" s="36" t="s">
        <v>4268</v>
      </c>
      <c r="P3194" s="226"/>
      <c r="Q3194" s="468"/>
      <c r="R3194" s="468"/>
      <c r="S3194" s="468"/>
      <c r="T3194" s="468"/>
      <c r="U3194" s="468"/>
      <c r="V3194" s="468"/>
      <c r="W3194" s="468"/>
      <c r="X3194" s="468"/>
      <c r="Y3194" s="468"/>
      <c r="Z3194" s="468"/>
      <c r="AA3194" s="468"/>
      <c r="AB3194" s="468"/>
      <c r="AC3194" s="468"/>
      <c r="AD3194" s="468"/>
      <c r="AE3194" s="468"/>
      <c r="AF3194" s="468"/>
      <c r="AG3194" s="468"/>
      <c r="AH3194" s="468"/>
      <c r="AI3194" s="468"/>
    </row>
    <row r="3195">
      <c r="A3195" s="23">
        <v>2977.0</v>
      </c>
      <c r="B3195" s="440">
        <v>46258.0</v>
      </c>
      <c r="C3195" s="26">
        <v>288.0</v>
      </c>
      <c r="D3195" s="507" t="s">
        <v>45</v>
      </c>
      <c r="E3195" s="28" t="s">
        <v>94</v>
      </c>
      <c r="F3195" s="600" t="s">
        <v>2121</v>
      </c>
      <c r="G3195" s="28" t="s">
        <v>2122</v>
      </c>
      <c r="H3195" s="28" t="s">
        <v>207</v>
      </c>
      <c r="I3195" s="505" t="s">
        <v>4834</v>
      </c>
      <c r="J3195" s="36" t="s">
        <v>4820</v>
      </c>
      <c r="K3195" s="441">
        <v>46269.0</v>
      </c>
      <c r="L3195" s="28" t="s">
        <v>73</v>
      </c>
      <c r="M3195" s="226"/>
      <c r="N3195" s="33" t="s">
        <v>104</v>
      </c>
      <c r="O3195" s="36" t="s">
        <v>4268</v>
      </c>
      <c r="P3195" s="226"/>
      <c r="Q3195" s="468"/>
      <c r="R3195" s="468"/>
      <c r="S3195" s="468"/>
      <c r="T3195" s="468"/>
      <c r="U3195" s="468"/>
      <c r="V3195" s="468"/>
      <c r="W3195" s="468"/>
      <c r="X3195" s="468"/>
      <c r="Y3195" s="468"/>
      <c r="Z3195" s="468"/>
      <c r="AA3195" s="468"/>
      <c r="AB3195" s="468"/>
      <c r="AC3195" s="468"/>
      <c r="AD3195" s="468"/>
      <c r="AE3195" s="468"/>
      <c r="AF3195" s="468"/>
      <c r="AG3195" s="468"/>
      <c r="AH3195" s="468"/>
      <c r="AI3195" s="468"/>
    </row>
    <row r="3196">
      <c r="A3196" s="23">
        <v>2978.0</v>
      </c>
      <c r="B3196" s="440">
        <v>46258.0</v>
      </c>
      <c r="C3196" s="26">
        <v>288.0</v>
      </c>
      <c r="D3196" s="507" t="s">
        <v>45</v>
      </c>
      <c r="E3196" s="28" t="s">
        <v>94</v>
      </c>
      <c r="F3196" s="600" t="s">
        <v>2121</v>
      </c>
      <c r="G3196" s="28" t="s">
        <v>2122</v>
      </c>
      <c r="H3196" s="28" t="s">
        <v>81</v>
      </c>
      <c r="I3196" s="505" t="s">
        <v>4835</v>
      </c>
      <c r="J3196" s="36" t="s">
        <v>4836</v>
      </c>
      <c r="K3196" s="441">
        <v>46283.0</v>
      </c>
      <c r="L3196" s="28" t="s">
        <v>73</v>
      </c>
      <c r="M3196" s="226"/>
      <c r="N3196" s="33" t="s">
        <v>104</v>
      </c>
      <c r="O3196" s="36" t="s">
        <v>4268</v>
      </c>
      <c r="P3196" s="226"/>
      <c r="Q3196" s="468"/>
      <c r="R3196" s="468"/>
      <c r="S3196" s="468"/>
      <c r="T3196" s="468"/>
      <c r="U3196" s="468"/>
      <c r="V3196" s="468"/>
      <c r="W3196" s="468"/>
      <c r="X3196" s="468"/>
      <c r="Y3196" s="468"/>
      <c r="Z3196" s="468"/>
      <c r="AA3196" s="468"/>
      <c r="AB3196" s="468"/>
      <c r="AC3196" s="468"/>
      <c r="AD3196" s="468"/>
      <c r="AE3196" s="468"/>
      <c r="AF3196" s="468"/>
      <c r="AG3196" s="468"/>
      <c r="AH3196" s="468"/>
      <c r="AI3196" s="468"/>
    </row>
    <row r="3197">
      <c r="A3197" s="23">
        <v>2979.0</v>
      </c>
      <c r="B3197" s="440">
        <v>46258.0</v>
      </c>
      <c r="C3197" s="26">
        <v>288.0</v>
      </c>
      <c r="D3197" s="507" t="s">
        <v>45</v>
      </c>
      <c r="E3197" s="28" t="s">
        <v>94</v>
      </c>
      <c r="F3197" s="600" t="s">
        <v>2121</v>
      </c>
      <c r="G3197" s="28" t="s">
        <v>2122</v>
      </c>
      <c r="H3197" s="28" t="s">
        <v>98</v>
      </c>
      <c r="I3197" s="505" t="s">
        <v>4837</v>
      </c>
      <c r="J3197" s="36" t="s">
        <v>2309</v>
      </c>
      <c r="K3197" s="441">
        <v>46283.0</v>
      </c>
      <c r="L3197" s="28" t="s">
        <v>73</v>
      </c>
      <c r="M3197" s="226"/>
      <c r="N3197" s="33" t="s">
        <v>104</v>
      </c>
      <c r="O3197" s="36" t="s">
        <v>4268</v>
      </c>
      <c r="P3197" s="226"/>
      <c r="Q3197" s="468"/>
      <c r="R3197" s="468"/>
      <c r="S3197" s="468"/>
      <c r="T3197" s="468"/>
      <c r="U3197" s="468"/>
      <c r="V3197" s="468"/>
      <c r="W3197" s="468"/>
      <c r="X3197" s="468"/>
      <c r="Y3197" s="468"/>
      <c r="Z3197" s="468"/>
      <c r="AA3197" s="468"/>
      <c r="AB3197" s="468"/>
      <c r="AC3197" s="468"/>
      <c r="AD3197" s="468"/>
      <c r="AE3197" s="468"/>
      <c r="AF3197" s="468"/>
      <c r="AG3197" s="468"/>
      <c r="AH3197" s="468"/>
      <c r="AI3197" s="468"/>
    </row>
    <row r="3198">
      <c r="A3198" s="23">
        <v>2980.0</v>
      </c>
      <c r="B3198" s="440">
        <v>46258.0</v>
      </c>
      <c r="C3198" s="26">
        <v>288.0</v>
      </c>
      <c r="D3198" s="507" t="s">
        <v>45</v>
      </c>
      <c r="E3198" s="28" t="s">
        <v>94</v>
      </c>
      <c r="F3198" s="600" t="s">
        <v>2121</v>
      </c>
      <c r="G3198" s="28" t="s">
        <v>2122</v>
      </c>
      <c r="H3198" s="28" t="s">
        <v>43</v>
      </c>
      <c r="I3198" s="505" t="s">
        <v>4838</v>
      </c>
      <c r="J3198" s="36" t="s">
        <v>2781</v>
      </c>
      <c r="K3198" s="441">
        <v>46269.0</v>
      </c>
      <c r="L3198" s="28" t="s">
        <v>73</v>
      </c>
      <c r="M3198" s="226"/>
      <c r="N3198" s="33" t="s">
        <v>104</v>
      </c>
      <c r="O3198" s="36" t="s">
        <v>4268</v>
      </c>
      <c r="P3198" s="226"/>
      <c r="Q3198" s="468"/>
      <c r="R3198" s="468"/>
      <c r="S3198" s="468"/>
      <c r="T3198" s="468"/>
      <c r="U3198" s="468"/>
      <c r="V3198" s="468"/>
      <c r="W3198" s="468"/>
      <c r="X3198" s="468"/>
      <c r="Y3198" s="468"/>
      <c r="Z3198" s="468"/>
      <c r="AA3198" s="468"/>
      <c r="AB3198" s="468"/>
      <c r="AC3198" s="468"/>
      <c r="AD3198" s="468"/>
      <c r="AE3198" s="468"/>
      <c r="AF3198" s="468"/>
      <c r="AG3198" s="468"/>
      <c r="AH3198" s="468"/>
      <c r="AI3198" s="468"/>
    </row>
    <row r="3199">
      <c r="A3199" s="23">
        <v>2981.0</v>
      </c>
      <c r="B3199" s="440">
        <v>46258.0</v>
      </c>
      <c r="C3199" s="26">
        <v>288.0</v>
      </c>
      <c r="D3199" s="507" t="s">
        <v>45</v>
      </c>
      <c r="E3199" s="28" t="s">
        <v>94</v>
      </c>
      <c r="F3199" s="600" t="s">
        <v>2121</v>
      </c>
      <c r="G3199" s="28" t="s">
        <v>2122</v>
      </c>
      <c r="H3199" s="28" t="s">
        <v>87</v>
      </c>
      <c r="I3199" s="505" t="s">
        <v>4839</v>
      </c>
      <c r="J3199" s="36" t="s">
        <v>3017</v>
      </c>
      <c r="K3199" s="441">
        <v>46269.0</v>
      </c>
      <c r="L3199" s="28" t="s">
        <v>73</v>
      </c>
      <c r="M3199" s="226"/>
      <c r="N3199" s="33" t="s">
        <v>104</v>
      </c>
      <c r="O3199" s="36" t="s">
        <v>4268</v>
      </c>
      <c r="P3199" s="226"/>
      <c r="Q3199" s="468"/>
      <c r="R3199" s="468"/>
      <c r="S3199" s="468"/>
      <c r="T3199" s="468"/>
      <c r="U3199" s="468"/>
      <c r="V3199" s="468"/>
      <c r="W3199" s="468"/>
      <c r="X3199" s="468"/>
      <c r="Y3199" s="468"/>
      <c r="Z3199" s="468"/>
      <c r="AA3199" s="468"/>
      <c r="AB3199" s="468"/>
      <c r="AC3199" s="468"/>
      <c r="AD3199" s="468"/>
      <c r="AE3199" s="468"/>
      <c r="AF3199" s="468"/>
      <c r="AG3199" s="468"/>
      <c r="AH3199" s="468"/>
      <c r="AI3199" s="468"/>
    </row>
    <row r="3200">
      <c r="A3200" s="23">
        <v>2982.0</v>
      </c>
      <c r="B3200" s="440">
        <v>46258.0</v>
      </c>
      <c r="C3200" s="26">
        <v>289.0</v>
      </c>
      <c r="D3200" s="507" t="s">
        <v>111</v>
      </c>
      <c r="E3200" s="28" t="s">
        <v>94</v>
      </c>
      <c r="F3200" s="600" t="s">
        <v>2121</v>
      </c>
      <c r="G3200" s="28" t="s">
        <v>2122</v>
      </c>
      <c r="H3200" s="28" t="s">
        <v>98</v>
      </c>
      <c r="I3200" s="505" t="s">
        <v>1952</v>
      </c>
      <c r="J3200" s="36" t="s">
        <v>1953</v>
      </c>
      <c r="K3200" s="441">
        <v>46283.0</v>
      </c>
      <c r="L3200" s="28" t="s">
        <v>73</v>
      </c>
      <c r="M3200" s="226"/>
      <c r="N3200" s="33" t="s">
        <v>104</v>
      </c>
      <c r="O3200" s="506" t="s">
        <v>4356</v>
      </c>
      <c r="P3200" s="226"/>
      <c r="Q3200" s="468"/>
      <c r="R3200" s="468"/>
      <c r="S3200" s="468"/>
      <c r="T3200" s="468"/>
      <c r="U3200" s="468"/>
      <c r="V3200" s="468"/>
      <c r="W3200" s="468"/>
      <c r="X3200" s="468"/>
      <c r="Y3200" s="468"/>
      <c r="Z3200" s="468"/>
      <c r="AA3200" s="468"/>
      <c r="AB3200" s="468"/>
      <c r="AC3200" s="468"/>
      <c r="AD3200" s="468"/>
      <c r="AE3200" s="468"/>
      <c r="AF3200" s="468"/>
      <c r="AG3200" s="468"/>
      <c r="AH3200" s="468"/>
      <c r="AI3200" s="468"/>
    </row>
    <row r="3201">
      <c r="A3201" s="23">
        <v>2983.0</v>
      </c>
      <c r="B3201" s="440">
        <v>46258.0</v>
      </c>
      <c r="C3201" s="26">
        <v>289.0</v>
      </c>
      <c r="D3201" s="507" t="s">
        <v>111</v>
      </c>
      <c r="E3201" s="28" t="s">
        <v>94</v>
      </c>
      <c r="F3201" s="600" t="s">
        <v>2121</v>
      </c>
      <c r="G3201" s="28" t="s">
        <v>2122</v>
      </c>
      <c r="H3201" s="28" t="s">
        <v>87</v>
      </c>
      <c r="I3201" s="505" t="s">
        <v>2144</v>
      </c>
      <c r="J3201" s="36" t="s">
        <v>2145</v>
      </c>
      <c r="K3201" s="441">
        <v>46283.0</v>
      </c>
      <c r="L3201" s="28" t="s">
        <v>73</v>
      </c>
      <c r="M3201" s="226"/>
      <c r="N3201" s="33" t="s">
        <v>104</v>
      </c>
      <c r="O3201" s="506" t="s">
        <v>4356</v>
      </c>
      <c r="P3201" s="226"/>
      <c r="Q3201" s="468"/>
      <c r="R3201" s="468"/>
      <c r="S3201" s="468"/>
      <c r="T3201" s="468"/>
      <c r="U3201" s="468"/>
      <c r="V3201" s="468"/>
      <c r="W3201" s="468"/>
      <c r="X3201" s="468"/>
      <c r="Y3201" s="468"/>
      <c r="Z3201" s="468"/>
      <c r="AA3201" s="468"/>
      <c r="AB3201" s="468"/>
      <c r="AC3201" s="468"/>
      <c r="AD3201" s="468"/>
      <c r="AE3201" s="468"/>
      <c r="AF3201" s="468"/>
      <c r="AG3201" s="468"/>
      <c r="AH3201" s="468"/>
      <c r="AI3201" s="468"/>
    </row>
    <row r="3202">
      <c r="A3202" s="23">
        <v>2984.0</v>
      </c>
      <c r="B3202" s="440">
        <v>46258.0</v>
      </c>
      <c r="C3202" s="26">
        <v>289.0</v>
      </c>
      <c r="D3202" s="507" t="s">
        <v>111</v>
      </c>
      <c r="E3202" s="28" t="s">
        <v>94</v>
      </c>
      <c r="F3202" s="600" t="s">
        <v>2121</v>
      </c>
      <c r="G3202" s="28" t="s">
        <v>2122</v>
      </c>
      <c r="H3202" s="28" t="s">
        <v>87</v>
      </c>
      <c r="I3202" s="505" t="s">
        <v>4840</v>
      </c>
      <c r="J3202" s="36" t="s">
        <v>1500</v>
      </c>
      <c r="K3202" s="441">
        <v>46283.0</v>
      </c>
      <c r="L3202" s="28" t="s">
        <v>73</v>
      </c>
      <c r="M3202" s="226"/>
      <c r="N3202" s="33" t="s">
        <v>104</v>
      </c>
      <c r="O3202" s="506" t="s">
        <v>4356</v>
      </c>
      <c r="P3202" s="226"/>
      <c r="Q3202" s="468"/>
      <c r="R3202" s="468"/>
      <c r="S3202" s="468"/>
      <c r="T3202" s="468"/>
      <c r="U3202" s="468"/>
      <c r="V3202" s="468"/>
      <c r="W3202" s="468"/>
      <c r="X3202" s="468"/>
      <c r="Y3202" s="468"/>
      <c r="Z3202" s="468"/>
      <c r="AA3202" s="468"/>
      <c r="AB3202" s="468"/>
      <c r="AC3202" s="468"/>
      <c r="AD3202" s="468"/>
      <c r="AE3202" s="468"/>
      <c r="AF3202" s="468"/>
      <c r="AG3202" s="468"/>
      <c r="AH3202" s="468"/>
      <c r="AI3202" s="468"/>
    </row>
    <row r="3203">
      <c r="A3203" s="23">
        <v>2985.0</v>
      </c>
      <c r="B3203" s="440">
        <v>46258.0</v>
      </c>
      <c r="C3203" s="26">
        <v>289.0</v>
      </c>
      <c r="D3203" s="507" t="s">
        <v>111</v>
      </c>
      <c r="E3203" s="28" t="s">
        <v>94</v>
      </c>
      <c r="F3203" s="600" t="s">
        <v>2121</v>
      </c>
      <c r="G3203" s="28" t="s">
        <v>2122</v>
      </c>
      <c r="H3203" s="28" t="s">
        <v>75</v>
      </c>
      <c r="I3203" s="505" t="s">
        <v>4841</v>
      </c>
      <c r="J3203" s="36" t="s">
        <v>2065</v>
      </c>
      <c r="K3203" s="441">
        <v>46295.0</v>
      </c>
      <c r="L3203" s="28" t="s">
        <v>73</v>
      </c>
      <c r="M3203" s="226"/>
      <c r="N3203" s="33" t="s">
        <v>104</v>
      </c>
      <c r="O3203" s="506" t="s">
        <v>4356</v>
      </c>
      <c r="P3203" s="226"/>
      <c r="Q3203" s="468"/>
      <c r="R3203" s="468"/>
      <c r="S3203" s="468"/>
      <c r="T3203" s="468"/>
      <c r="U3203" s="468"/>
      <c r="V3203" s="468"/>
      <c r="W3203" s="468"/>
      <c r="X3203" s="468"/>
      <c r="Y3203" s="468"/>
      <c r="Z3203" s="468"/>
      <c r="AA3203" s="468"/>
      <c r="AB3203" s="468"/>
      <c r="AC3203" s="468"/>
      <c r="AD3203" s="468"/>
      <c r="AE3203" s="468"/>
      <c r="AF3203" s="468"/>
      <c r="AG3203" s="468"/>
      <c r="AH3203" s="468"/>
      <c r="AI3203" s="468"/>
    </row>
    <row r="3204">
      <c r="A3204" s="23">
        <v>2986.0</v>
      </c>
      <c r="B3204" s="440">
        <v>46258.0</v>
      </c>
      <c r="C3204" s="26">
        <v>289.0</v>
      </c>
      <c r="D3204" s="507" t="s">
        <v>111</v>
      </c>
      <c r="E3204" s="28" t="s">
        <v>94</v>
      </c>
      <c r="F3204" s="600" t="s">
        <v>2121</v>
      </c>
      <c r="G3204" s="28" t="s">
        <v>2122</v>
      </c>
      <c r="H3204" s="28" t="s">
        <v>75</v>
      </c>
      <c r="I3204" s="505" t="s">
        <v>2139</v>
      </c>
      <c r="J3204" s="36" t="s">
        <v>1504</v>
      </c>
      <c r="K3204" s="441">
        <v>46295.0</v>
      </c>
      <c r="L3204" s="28" t="s">
        <v>73</v>
      </c>
      <c r="M3204" s="226"/>
      <c r="N3204" s="33" t="s">
        <v>104</v>
      </c>
      <c r="O3204" s="506" t="s">
        <v>4356</v>
      </c>
      <c r="P3204" s="226"/>
      <c r="Q3204" s="468"/>
      <c r="R3204" s="468"/>
      <c r="S3204" s="468"/>
      <c r="T3204" s="468"/>
      <c r="U3204" s="468"/>
      <c r="V3204" s="468"/>
      <c r="W3204" s="468"/>
      <c r="X3204" s="468"/>
      <c r="Y3204" s="468"/>
      <c r="Z3204" s="468"/>
      <c r="AA3204" s="468"/>
      <c r="AB3204" s="468"/>
      <c r="AC3204" s="468"/>
      <c r="AD3204" s="468"/>
      <c r="AE3204" s="468"/>
      <c r="AF3204" s="468"/>
      <c r="AG3204" s="468"/>
      <c r="AH3204" s="468"/>
      <c r="AI3204" s="468"/>
    </row>
    <row r="3205">
      <c r="A3205" s="23">
        <v>2987.0</v>
      </c>
      <c r="B3205" s="440">
        <v>46258.0</v>
      </c>
      <c r="C3205" s="26">
        <v>289.0</v>
      </c>
      <c r="D3205" s="507" t="s">
        <v>111</v>
      </c>
      <c r="E3205" s="28" t="s">
        <v>94</v>
      </c>
      <c r="F3205" s="600" t="s">
        <v>2121</v>
      </c>
      <c r="G3205" s="28" t="s">
        <v>2122</v>
      </c>
      <c r="H3205" s="28" t="s">
        <v>75</v>
      </c>
      <c r="I3205" s="505" t="s">
        <v>2063</v>
      </c>
      <c r="J3205" s="36" t="s">
        <v>1951</v>
      </c>
      <c r="K3205" s="441">
        <v>46295.0</v>
      </c>
      <c r="L3205" s="28" t="s">
        <v>73</v>
      </c>
      <c r="M3205" s="226"/>
      <c r="N3205" s="33" t="s">
        <v>104</v>
      </c>
      <c r="O3205" s="506" t="s">
        <v>4356</v>
      </c>
      <c r="P3205" s="226"/>
      <c r="Q3205" s="468"/>
      <c r="R3205" s="468"/>
      <c r="S3205" s="468"/>
      <c r="T3205" s="468"/>
      <c r="U3205" s="468"/>
      <c r="V3205" s="468"/>
      <c r="W3205" s="468"/>
      <c r="X3205" s="468"/>
      <c r="Y3205" s="468"/>
      <c r="Z3205" s="468"/>
      <c r="AA3205" s="468"/>
      <c r="AB3205" s="468"/>
      <c r="AC3205" s="468"/>
      <c r="AD3205" s="468"/>
      <c r="AE3205" s="468"/>
      <c r="AF3205" s="468"/>
      <c r="AG3205" s="468"/>
      <c r="AH3205" s="468"/>
      <c r="AI3205" s="468"/>
    </row>
    <row r="3206">
      <c r="A3206" s="23">
        <v>2988.0</v>
      </c>
      <c r="B3206" s="440">
        <v>46258.0</v>
      </c>
      <c r="C3206" s="26">
        <v>289.0</v>
      </c>
      <c r="D3206" s="507" t="s">
        <v>111</v>
      </c>
      <c r="E3206" s="28" t="s">
        <v>94</v>
      </c>
      <c r="F3206" s="600" t="s">
        <v>2121</v>
      </c>
      <c r="G3206" s="28" t="s">
        <v>2122</v>
      </c>
      <c r="H3206" s="28" t="s">
        <v>75</v>
      </c>
      <c r="I3206" s="505" t="s">
        <v>2140</v>
      </c>
      <c r="J3206" s="36" t="s">
        <v>2141</v>
      </c>
      <c r="K3206" s="441">
        <v>46295.0</v>
      </c>
      <c r="L3206" s="28" t="s">
        <v>73</v>
      </c>
      <c r="M3206" s="226"/>
      <c r="N3206" s="33" t="s">
        <v>104</v>
      </c>
      <c r="O3206" s="506" t="s">
        <v>4356</v>
      </c>
      <c r="P3206" s="226"/>
      <c r="Q3206" s="468"/>
      <c r="R3206" s="468"/>
      <c r="S3206" s="468"/>
      <c r="T3206" s="468"/>
      <c r="U3206" s="468"/>
      <c r="V3206" s="468"/>
      <c r="W3206" s="468"/>
      <c r="X3206" s="468"/>
      <c r="Y3206" s="468"/>
      <c r="Z3206" s="468"/>
      <c r="AA3206" s="468"/>
      <c r="AB3206" s="468"/>
      <c r="AC3206" s="468"/>
      <c r="AD3206" s="468"/>
      <c r="AE3206" s="468"/>
      <c r="AF3206" s="468"/>
      <c r="AG3206" s="468"/>
      <c r="AH3206" s="468"/>
      <c r="AI3206" s="468"/>
    </row>
    <row r="3207">
      <c r="A3207" s="23">
        <v>2989.0</v>
      </c>
      <c r="B3207" s="440">
        <v>46258.0</v>
      </c>
      <c r="C3207" s="26">
        <v>289.0</v>
      </c>
      <c r="D3207" s="507" t="s">
        <v>111</v>
      </c>
      <c r="E3207" s="28" t="s">
        <v>94</v>
      </c>
      <c r="F3207" s="600" t="s">
        <v>2121</v>
      </c>
      <c r="G3207" s="28" t="s">
        <v>2122</v>
      </c>
      <c r="H3207" s="28" t="s">
        <v>87</v>
      </c>
      <c r="I3207" s="505" t="s">
        <v>2142</v>
      </c>
      <c r="J3207" s="36" t="s">
        <v>2143</v>
      </c>
      <c r="K3207" s="441">
        <v>46295.0</v>
      </c>
      <c r="L3207" s="28" t="s">
        <v>73</v>
      </c>
      <c r="M3207" s="226"/>
      <c r="N3207" s="33" t="s">
        <v>104</v>
      </c>
      <c r="O3207" s="506" t="s">
        <v>4356</v>
      </c>
      <c r="P3207" s="226"/>
      <c r="Q3207" s="468"/>
      <c r="R3207" s="468"/>
      <c r="S3207" s="468"/>
      <c r="T3207" s="468"/>
      <c r="U3207" s="468"/>
      <c r="V3207" s="468"/>
      <c r="W3207" s="468"/>
      <c r="X3207" s="468"/>
      <c r="Y3207" s="468"/>
      <c r="Z3207" s="468"/>
      <c r="AA3207" s="468"/>
      <c r="AB3207" s="468"/>
      <c r="AC3207" s="468"/>
      <c r="AD3207" s="468"/>
      <c r="AE3207" s="468"/>
      <c r="AF3207" s="468"/>
      <c r="AG3207" s="468"/>
      <c r="AH3207" s="468"/>
      <c r="AI3207" s="468"/>
    </row>
    <row r="3208">
      <c r="A3208" s="23">
        <v>2990.0</v>
      </c>
      <c r="B3208" s="440">
        <v>46258.0</v>
      </c>
      <c r="C3208" s="26">
        <v>289.0</v>
      </c>
      <c r="D3208" s="507" t="s">
        <v>111</v>
      </c>
      <c r="E3208" s="28" t="s">
        <v>94</v>
      </c>
      <c r="F3208" s="600" t="s">
        <v>2121</v>
      </c>
      <c r="G3208" s="28" t="s">
        <v>2122</v>
      </c>
      <c r="H3208" s="28" t="s">
        <v>139</v>
      </c>
      <c r="I3208" s="505" t="s">
        <v>4342</v>
      </c>
      <c r="J3208" s="36" t="s">
        <v>4343</v>
      </c>
      <c r="K3208" s="29" t="s">
        <v>4344</v>
      </c>
      <c r="L3208" s="28" t="s">
        <v>73</v>
      </c>
      <c r="M3208" s="226"/>
      <c r="N3208" s="33" t="s">
        <v>104</v>
      </c>
      <c r="O3208" s="506" t="s">
        <v>4356</v>
      </c>
      <c r="P3208" s="226"/>
      <c r="Q3208" s="468"/>
      <c r="R3208" s="468"/>
      <c r="S3208" s="468"/>
      <c r="T3208" s="468"/>
      <c r="U3208" s="468"/>
      <c r="V3208" s="468"/>
      <c r="W3208" s="468"/>
      <c r="X3208" s="468"/>
      <c r="Y3208" s="468"/>
      <c r="Z3208" s="468"/>
      <c r="AA3208" s="468"/>
      <c r="AB3208" s="468"/>
      <c r="AC3208" s="468"/>
      <c r="AD3208" s="468"/>
      <c r="AE3208" s="468"/>
      <c r="AF3208" s="468"/>
      <c r="AG3208" s="468"/>
      <c r="AH3208" s="468"/>
      <c r="AI3208" s="468"/>
    </row>
    <row r="3209">
      <c r="A3209" s="23">
        <v>2991.0</v>
      </c>
      <c r="B3209" s="440">
        <v>46258.0</v>
      </c>
      <c r="C3209" s="26">
        <v>289.0</v>
      </c>
      <c r="D3209" s="507" t="s">
        <v>111</v>
      </c>
      <c r="E3209" s="28" t="s">
        <v>94</v>
      </c>
      <c r="F3209" s="600" t="s">
        <v>2121</v>
      </c>
      <c r="G3209" s="28" t="s">
        <v>2122</v>
      </c>
      <c r="H3209" s="28" t="s">
        <v>87</v>
      </c>
      <c r="I3209" s="505" t="s">
        <v>4808</v>
      </c>
      <c r="J3209" s="36" t="s">
        <v>4809</v>
      </c>
      <c r="K3209" s="441">
        <v>46269.0</v>
      </c>
      <c r="L3209" s="28" t="s">
        <v>73</v>
      </c>
      <c r="M3209" s="226"/>
      <c r="N3209" s="33" t="s">
        <v>104</v>
      </c>
      <c r="O3209" s="506" t="s">
        <v>4356</v>
      </c>
      <c r="P3209" s="226"/>
      <c r="Q3209" s="468"/>
      <c r="R3209" s="468"/>
      <c r="S3209" s="468"/>
      <c r="T3209" s="468"/>
      <c r="U3209" s="468"/>
      <c r="V3209" s="468"/>
      <c r="W3209" s="468"/>
      <c r="X3209" s="468"/>
      <c r="Y3209" s="468"/>
      <c r="Z3209" s="468"/>
      <c r="AA3209" s="468"/>
      <c r="AB3209" s="468"/>
      <c r="AC3209" s="468"/>
      <c r="AD3209" s="468"/>
      <c r="AE3209" s="468"/>
      <c r="AF3209" s="468"/>
      <c r="AG3209" s="468"/>
      <c r="AH3209" s="468"/>
      <c r="AI3209" s="468"/>
    </row>
    <row r="3210">
      <c r="A3210" s="23">
        <v>2992.0</v>
      </c>
      <c r="B3210" s="440">
        <v>46258.0</v>
      </c>
      <c r="C3210" s="26">
        <v>289.0</v>
      </c>
      <c r="D3210" s="507" t="s">
        <v>111</v>
      </c>
      <c r="E3210" s="28" t="s">
        <v>94</v>
      </c>
      <c r="F3210" s="600" t="s">
        <v>2121</v>
      </c>
      <c r="G3210" s="28" t="s">
        <v>2122</v>
      </c>
      <c r="H3210" s="28" t="s">
        <v>139</v>
      </c>
      <c r="I3210" s="505" t="s">
        <v>1187</v>
      </c>
      <c r="J3210" s="36" t="s">
        <v>1188</v>
      </c>
      <c r="K3210" s="441">
        <v>46295.0</v>
      </c>
      <c r="L3210" s="28" t="s">
        <v>73</v>
      </c>
      <c r="M3210" s="226"/>
      <c r="N3210" s="33" t="s">
        <v>104</v>
      </c>
      <c r="O3210" s="506" t="s">
        <v>4356</v>
      </c>
      <c r="P3210" s="226"/>
      <c r="Q3210" s="468"/>
      <c r="R3210" s="468"/>
      <c r="S3210" s="468"/>
      <c r="T3210" s="468"/>
      <c r="U3210" s="468"/>
      <c r="V3210" s="468"/>
      <c r="W3210" s="468"/>
      <c r="X3210" s="468"/>
      <c r="Y3210" s="468"/>
      <c r="Z3210" s="468"/>
      <c r="AA3210" s="468"/>
      <c r="AB3210" s="468"/>
      <c r="AC3210" s="468"/>
      <c r="AD3210" s="468"/>
      <c r="AE3210" s="468"/>
      <c r="AF3210" s="468"/>
      <c r="AG3210" s="468"/>
      <c r="AH3210" s="468"/>
      <c r="AI3210" s="468"/>
    </row>
    <row r="3211">
      <c r="A3211" s="23">
        <v>2993.0</v>
      </c>
      <c r="B3211" s="440">
        <v>46258.0</v>
      </c>
      <c r="C3211" s="26">
        <v>289.0</v>
      </c>
      <c r="D3211" s="507" t="s">
        <v>111</v>
      </c>
      <c r="E3211" s="28" t="s">
        <v>94</v>
      </c>
      <c r="F3211" s="600" t="s">
        <v>2121</v>
      </c>
      <c r="G3211" s="28" t="s">
        <v>2122</v>
      </c>
      <c r="H3211" s="28" t="s">
        <v>81</v>
      </c>
      <c r="I3211" s="505" t="s">
        <v>2148</v>
      </c>
      <c r="J3211" s="36" t="s">
        <v>2814</v>
      </c>
      <c r="K3211" s="441">
        <v>46295.0</v>
      </c>
      <c r="L3211" s="28" t="s">
        <v>73</v>
      </c>
      <c r="M3211" s="226"/>
      <c r="N3211" s="33" t="s">
        <v>104</v>
      </c>
      <c r="O3211" s="506" t="s">
        <v>4356</v>
      </c>
      <c r="P3211" s="226"/>
      <c r="Q3211" s="468"/>
      <c r="R3211" s="468"/>
      <c r="S3211" s="468"/>
      <c r="T3211" s="468"/>
      <c r="U3211" s="468"/>
      <c r="V3211" s="468"/>
      <c r="W3211" s="468"/>
      <c r="X3211" s="468"/>
      <c r="Y3211" s="468"/>
      <c r="Z3211" s="468"/>
      <c r="AA3211" s="468"/>
      <c r="AB3211" s="468"/>
      <c r="AC3211" s="468"/>
      <c r="AD3211" s="468"/>
      <c r="AE3211" s="468"/>
      <c r="AF3211" s="468"/>
      <c r="AG3211" s="468"/>
      <c r="AH3211" s="468"/>
      <c r="AI3211" s="468"/>
    </row>
    <row r="3212">
      <c r="A3212" s="43"/>
      <c r="B3212" s="635"/>
      <c r="C3212" s="636"/>
      <c r="D3212" s="507"/>
      <c r="E3212" s="394"/>
      <c r="F3212" s="394"/>
      <c r="G3212" s="394"/>
      <c r="H3212" s="28"/>
      <c r="I3212" s="637"/>
      <c r="J3212" s="420"/>
      <c r="K3212" s="627"/>
      <c r="L3212" s="28"/>
      <c r="M3212" s="226"/>
      <c r="N3212" s="638"/>
      <c r="O3212" s="270"/>
      <c r="P3212" s="226"/>
      <c r="Q3212" s="468"/>
      <c r="R3212" s="468"/>
      <c r="S3212" s="468"/>
      <c r="T3212" s="468"/>
      <c r="U3212" s="468"/>
      <c r="V3212" s="468"/>
      <c r="W3212" s="468"/>
      <c r="X3212" s="468"/>
      <c r="Y3212" s="468"/>
      <c r="Z3212" s="468"/>
      <c r="AA3212" s="468"/>
      <c r="AB3212" s="468"/>
      <c r="AC3212" s="468"/>
      <c r="AD3212" s="468"/>
      <c r="AE3212" s="468"/>
      <c r="AF3212" s="468"/>
      <c r="AG3212" s="468"/>
      <c r="AH3212" s="468"/>
      <c r="AI3212" s="468"/>
    </row>
    <row r="3213">
      <c r="A3213" s="43"/>
      <c r="B3213" s="635"/>
      <c r="C3213" s="636"/>
      <c r="D3213" s="507"/>
      <c r="E3213" s="394"/>
      <c r="F3213" s="394"/>
      <c r="G3213" s="394"/>
      <c r="H3213" s="28"/>
      <c r="I3213" s="637"/>
      <c r="J3213" s="420"/>
      <c r="K3213" s="627"/>
      <c r="L3213" s="28"/>
      <c r="M3213" s="226"/>
      <c r="N3213" s="638"/>
      <c r="O3213" s="270"/>
      <c r="P3213" s="226"/>
      <c r="Q3213" s="468"/>
      <c r="R3213" s="468"/>
      <c r="S3213" s="468"/>
      <c r="T3213" s="468"/>
      <c r="U3213" s="468"/>
      <c r="V3213" s="468"/>
      <c r="W3213" s="468"/>
      <c r="X3213" s="468"/>
      <c r="Y3213" s="468"/>
      <c r="Z3213" s="468"/>
      <c r="AA3213" s="468"/>
      <c r="AB3213" s="468"/>
      <c r="AC3213" s="468"/>
      <c r="AD3213" s="468"/>
      <c r="AE3213" s="468"/>
      <c r="AF3213" s="468"/>
      <c r="AG3213" s="468"/>
      <c r="AH3213" s="468"/>
      <c r="AI3213" s="468"/>
    </row>
    <row r="3214">
      <c r="A3214" s="43"/>
      <c r="B3214" s="635"/>
      <c r="C3214" s="636"/>
      <c r="D3214" s="507"/>
      <c r="E3214" s="394"/>
      <c r="F3214" s="394"/>
      <c r="G3214" s="394"/>
      <c r="H3214" s="28"/>
      <c r="I3214" s="637"/>
      <c r="J3214" s="420"/>
      <c r="K3214" s="627"/>
      <c r="L3214" s="28"/>
      <c r="M3214" s="226"/>
      <c r="N3214" s="638"/>
      <c r="O3214" s="270"/>
      <c r="P3214" s="226"/>
      <c r="Q3214" s="468"/>
      <c r="R3214" s="468"/>
      <c r="S3214" s="468"/>
      <c r="T3214" s="468"/>
      <c r="U3214" s="468"/>
      <c r="V3214" s="468"/>
      <c r="W3214" s="468"/>
      <c r="X3214" s="468"/>
      <c r="Y3214" s="468"/>
      <c r="Z3214" s="468"/>
      <c r="AA3214" s="468"/>
      <c r="AB3214" s="468"/>
      <c r="AC3214" s="468"/>
      <c r="AD3214" s="468"/>
      <c r="AE3214" s="468"/>
      <c r="AF3214" s="468"/>
      <c r="AG3214" s="468"/>
      <c r="AH3214" s="468"/>
      <c r="AI3214" s="468"/>
    </row>
    <row r="3215">
      <c r="A3215" s="43"/>
      <c r="B3215" s="635"/>
      <c r="C3215" s="636"/>
      <c r="D3215" s="507"/>
      <c r="E3215" s="394"/>
      <c r="F3215" s="394"/>
      <c r="G3215" s="394"/>
      <c r="H3215" s="28"/>
      <c r="I3215" s="637"/>
      <c r="J3215" s="420"/>
      <c r="K3215" s="627"/>
      <c r="L3215" s="28"/>
      <c r="M3215" s="226"/>
      <c r="N3215" s="638"/>
      <c r="O3215" s="270"/>
      <c r="P3215" s="226"/>
      <c r="Q3215" s="468"/>
      <c r="R3215" s="468"/>
      <c r="S3215" s="468"/>
      <c r="T3215" s="468"/>
      <c r="U3215" s="468"/>
      <c r="V3215" s="468"/>
      <c r="W3215" s="468"/>
      <c r="X3215" s="468"/>
      <c r="Y3215" s="468"/>
      <c r="Z3215" s="468"/>
      <c r="AA3215" s="468"/>
      <c r="AB3215" s="468"/>
      <c r="AC3215" s="468"/>
      <c r="AD3215" s="468"/>
      <c r="AE3215" s="468"/>
      <c r="AF3215" s="468"/>
      <c r="AG3215" s="468"/>
      <c r="AH3215" s="468"/>
      <c r="AI3215" s="468"/>
    </row>
    <row r="3216">
      <c r="A3216" s="43"/>
      <c r="B3216" s="635"/>
      <c r="C3216" s="636"/>
      <c r="D3216" s="507"/>
      <c r="E3216" s="394"/>
      <c r="F3216" s="394"/>
      <c r="G3216" s="394"/>
      <c r="H3216" s="28"/>
      <c r="I3216" s="637"/>
      <c r="J3216" s="420"/>
      <c r="K3216" s="627"/>
      <c r="L3216" s="28"/>
      <c r="M3216" s="226"/>
      <c r="N3216" s="638"/>
      <c r="O3216" s="270"/>
      <c r="P3216" s="226"/>
      <c r="Q3216" s="468"/>
      <c r="R3216" s="468"/>
      <c r="S3216" s="468"/>
      <c r="T3216" s="468"/>
      <c r="U3216" s="468"/>
      <c r="V3216" s="468"/>
      <c r="W3216" s="468"/>
      <c r="X3216" s="468"/>
      <c r="Y3216" s="468"/>
      <c r="Z3216" s="468"/>
      <c r="AA3216" s="468"/>
      <c r="AB3216" s="468"/>
      <c r="AC3216" s="468"/>
      <c r="AD3216" s="468"/>
      <c r="AE3216" s="468"/>
      <c r="AF3216" s="468"/>
      <c r="AG3216" s="468"/>
      <c r="AH3216" s="468"/>
      <c r="AI3216" s="468"/>
    </row>
    <row r="3217">
      <c r="A3217" s="43"/>
      <c r="B3217" s="635"/>
      <c r="C3217" s="636"/>
      <c r="D3217" s="507"/>
      <c r="E3217" s="394"/>
      <c r="F3217" s="394"/>
      <c r="G3217" s="394"/>
      <c r="H3217" s="28"/>
      <c r="I3217" s="637"/>
      <c r="J3217" s="420"/>
      <c r="K3217" s="627"/>
      <c r="L3217" s="28"/>
      <c r="M3217" s="226"/>
      <c r="N3217" s="638"/>
      <c r="O3217" s="270"/>
      <c r="P3217" s="226"/>
      <c r="Q3217" s="468"/>
      <c r="R3217" s="468"/>
      <c r="S3217" s="468"/>
      <c r="T3217" s="468"/>
      <c r="U3217" s="468"/>
      <c r="V3217" s="468"/>
      <c r="W3217" s="468"/>
      <c r="X3217" s="468"/>
      <c r="Y3217" s="468"/>
      <c r="Z3217" s="468"/>
      <c r="AA3217" s="468"/>
      <c r="AB3217" s="468"/>
      <c r="AC3217" s="468"/>
      <c r="AD3217" s="468"/>
      <c r="AE3217" s="468"/>
      <c r="AF3217" s="468"/>
      <c r="AG3217" s="468"/>
      <c r="AH3217" s="468"/>
      <c r="AI3217" s="468"/>
    </row>
    <row r="3218">
      <c r="A3218" s="43"/>
      <c r="B3218" s="635"/>
      <c r="C3218" s="636"/>
      <c r="D3218" s="507"/>
      <c r="E3218" s="394"/>
      <c r="F3218" s="394"/>
      <c r="G3218" s="394"/>
      <c r="H3218" s="28"/>
      <c r="I3218" s="637"/>
      <c r="J3218" s="420"/>
      <c r="K3218" s="627"/>
      <c r="L3218" s="28"/>
      <c r="M3218" s="226"/>
      <c r="N3218" s="638"/>
      <c r="O3218" s="270"/>
      <c r="P3218" s="226"/>
      <c r="Q3218" s="468"/>
      <c r="R3218" s="468"/>
      <c r="S3218" s="468"/>
      <c r="T3218" s="468"/>
      <c r="U3218" s="468"/>
      <c r="V3218" s="468"/>
      <c r="W3218" s="468"/>
      <c r="X3218" s="468"/>
      <c r="Y3218" s="468"/>
      <c r="Z3218" s="468"/>
      <c r="AA3218" s="468"/>
      <c r="AB3218" s="468"/>
      <c r="AC3218" s="468"/>
      <c r="AD3218" s="468"/>
      <c r="AE3218" s="468"/>
      <c r="AF3218" s="468"/>
      <c r="AG3218" s="468"/>
      <c r="AH3218" s="468"/>
      <c r="AI3218" s="468"/>
    </row>
    <row r="3219">
      <c r="A3219" s="43"/>
      <c r="B3219" s="635"/>
      <c r="C3219" s="636"/>
      <c r="D3219" s="507"/>
      <c r="E3219" s="394"/>
      <c r="F3219" s="394"/>
      <c r="G3219" s="394"/>
      <c r="H3219" s="28"/>
      <c r="I3219" s="637"/>
      <c r="J3219" s="420"/>
      <c r="K3219" s="627"/>
      <c r="L3219" s="28"/>
      <c r="M3219" s="226"/>
      <c r="N3219" s="638"/>
      <c r="O3219" s="270"/>
      <c r="P3219" s="226"/>
      <c r="Q3219" s="468"/>
      <c r="R3219" s="468"/>
      <c r="S3219" s="468"/>
      <c r="T3219" s="468"/>
      <c r="U3219" s="468"/>
      <c r="V3219" s="468"/>
      <c r="W3219" s="468"/>
      <c r="X3219" s="468"/>
      <c r="Y3219" s="468"/>
      <c r="Z3219" s="468"/>
      <c r="AA3219" s="468"/>
      <c r="AB3219" s="468"/>
      <c r="AC3219" s="468"/>
      <c r="AD3219" s="468"/>
      <c r="AE3219" s="468"/>
      <c r="AF3219" s="468"/>
      <c r="AG3219" s="468"/>
      <c r="AH3219" s="468"/>
      <c r="AI3219" s="468"/>
    </row>
    <row r="3220">
      <c r="A3220" s="43"/>
      <c r="B3220" s="635"/>
      <c r="C3220" s="636"/>
      <c r="D3220" s="507"/>
      <c r="E3220" s="394"/>
      <c r="F3220" s="394"/>
      <c r="G3220" s="394"/>
      <c r="H3220" s="28"/>
      <c r="I3220" s="637"/>
      <c r="J3220" s="420"/>
      <c r="K3220" s="627"/>
      <c r="L3220" s="28"/>
      <c r="M3220" s="226"/>
      <c r="N3220" s="638"/>
      <c r="O3220" s="270"/>
      <c r="P3220" s="226"/>
      <c r="Q3220" s="468"/>
      <c r="R3220" s="468"/>
      <c r="S3220" s="468"/>
      <c r="T3220" s="468"/>
      <c r="U3220" s="468"/>
      <c r="V3220" s="468"/>
      <c r="W3220" s="468"/>
      <c r="X3220" s="468"/>
      <c r="Y3220" s="468"/>
      <c r="Z3220" s="468"/>
      <c r="AA3220" s="468"/>
      <c r="AB3220" s="468"/>
      <c r="AC3220" s="468"/>
      <c r="AD3220" s="468"/>
      <c r="AE3220" s="468"/>
      <c r="AF3220" s="468"/>
      <c r="AG3220" s="468"/>
      <c r="AH3220" s="468"/>
      <c r="AI3220" s="468"/>
    </row>
    <row r="3221">
      <c r="A3221" s="43"/>
      <c r="B3221" s="635"/>
      <c r="C3221" s="636"/>
      <c r="D3221" s="507"/>
      <c r="E3221" s="394"/>
      <c r="F3221" s="394"/>
      <c r="G3221" s="394"/>
      <c r="H3221" s="28"/>
      <c r="I3221" s="637"/>
      <c r="J3221" s="420"/>
      <c r="K3221" s="627"/>
      <c r="L3221" s="28"/>
      <c r="M3221" s="226"/>
      <c r="N3221" s="638"/>
      <c r="O3221" s="270"/>
      <c r="P3221" s="226"/>
      <c r="Q3221" s="468"/>
      <c r="R3221" s="468"/>
      <c r="S3221" s="468"/>
      <c r="T3221" s="468"/>
      <c r="U3221" s="468"/>
      <c r="V3221" s="468"/>
      <c r="W3221" s="468"/>
      <c r="X3221" s="468"/>
      <c r="Y3221" s="468"/>
      <c r="Z3221" s="468"/>
      <c r="AA3221" s="468"/>
      <c r="AB3221" s="468"/>
      <c r="AC3221" s="468"/>
      <c r="AD3221" s="468"/>
      <c r="AE3221" s="468"/>
      <c r="AF3221" s="468"/>
      <c r="AG3221" s="468"/>
      <c r="AH3221" s="468"/>
      <c r="AI3221" s="468"/>
    </row>
    <row r="3222">
      <c r="A3222" s="43"/>
      <c r="B3222" s="635"/>
      <c r="C3222" s="636"/>
      <c r="D3222" s="507"/>
      <c r="E3222" s="394"/>
      <c r="F3222" s="394"/>
      <c r="G3222" s="394"/>
      <c r="H3222" s="28"/>
      <c r="I3222" s="637"/>
      <c r="J3222" s="420"/>
      <c r="K3222" s="627"/>
      <c r="L3222" s="28"/>
      <c r="M3222" s="226"/>
      <c r="N3222" s="638"/>
      <c r="O3222" s="270"/>
      <c r="P3222" s="226"/>
      <c r="Q3222" s="468"/>
      <c r="R3222" s="468"/>
      <c r="S3222" s="468"/>
      <c r="T3222" s="468"/>
      <c r="U3222" s="468"/>
      <c r="V3222" s="468"/>
      <c r="W3222" s="468"/>
      <c r="X3222" s="468"/>
      <c r="Y3222" s="468"/>
      <c r="Z3222" s="468"/>
      <c r="AA3222" s="468"/>
      <c r="AB3222" s="468"/>
      <c r="AC3222" s="468"/>
      <c r="AD3222" s="468"/>
      <c r="AE3222" s="468"/>
      <c r="AF3222" s="468"/>
      <c r="AG3222" s="468"/>
      <c r="AH3222" s="468"/>
      <c r="AI3222" s="468"/>
    </row>
    <row r="3223">
      <c r="A3223" s="43"/>
      <c r="B3223" s="635"/>
      <c r="C3223" s="636"/>
      <c r="D3223" s="507"/>
      <c r="E3223" s="394"/>
      <c r="F3223" s="394"/>
      <c r="G3223" s="394"/>
      <c r="H3223" s="28"/>
      <c r="I3223" s="637"/>
      <c r="J3223" s="420"/>
      <c r="K3223" s="627"/>
      <c r="L3223" s="28"/>
      <c r="M3223" s="226"/>
      <c r="N3223" s="638"/>
      <c r="O3223" s="270"/>
      <c r="P3223" s="226"/>
      <c r="Q3223" s="468"/>
      <c r="R3223" s="468"/>
      <c r="S3223" s="468"/>
      <c r="T3223" s="468"/>
      <c r="U3223" s="468"/>
      <c r="V3223" s="468"/>
      <c r="W3223" s="468"/>
      <c r="X3223" s="468"/>
      <c r="Y3223" s="468"/>
      <c r="Z3223" s="468"/>
      <c r="AA3223" s="468"/>
      <c r="AB3223" s="468"/>
      <c r="AC3223" s="468"/>
      <c r="AD3223" s="468"/>
      <c r="AE3223" s="468"/>
      <c r="AF3223" s="468"/>
      <c r="AG3223" s="468"/>
      <c r="AH3223" s="468"/>
      <c r="AI3223" s="468"/>
    </row>
    <row r="3224">
      <c r="A3224" s="43"/>
      <c r="B3224" s="635"/>
      <c r="C3224" s="636"/>
      <c r="D3224" s="507"/>
      <c r="E3224" s="394"/>
      <c r="F3224" s="394"/>
      <c r="G3224" s="394"/>
      <c r="H3224" s="28"/>
      <c r="I3224" s="637"/>
      <c r="J3224" s="420"/>
      <c r="K3224" s="627"/>
      <c r="L3224" s="28"/>
      <c r="M3224" s="226"/>
      <c r="N3224" s="638"/>
      <c r="O3224" s="270"/>
      <c r="P3224" s="226"/>
      <c r="Q3224" s="468"/>
      <c r="R3224" s="468"/>
      <c r="S3224" s="468"/>
      <c r="T3224" s="468"/>
      <c r="U3224" s="468"/>
      <c r="V3224" s="468"/>
      <c r="W3224" s="468"/>
      <c r="X3224" s="468"/>
      <c r="Y3224" s="468"/>
      <c r="Z3224" s="468"/>
      <c r="AA3224" s="468"/>
      <c r="AB3224" s="468"/>
      <c r="AC3224" s="468"/>
      <c r="AD3224" s="468"/>
      <c r="AE3224" s="468"/>
      <c r="AF3224" s="468"/>
      <c r="AG3224" s="468"/>
      <c r="AH3224" s="468"/>
      <c r="AI3224" s="468"/>
    </row>
    <row r="3225">
      <c r="A3225" s="43"/>
      <c r="B3225" s="635"/>
      <c r="C3225" s="636"/>
      <c r="D3225" s="507"/>
      <c r="E3225" s="394"/>
      <c r="F3225" s="394"/>
      <c r="G3225" s="394"/>
      <c r="H3225" s="28"/>
      <c r="I3225" s="637"/>
      <c r="J3225" s="420"/>
      <c r="K3225" s="627"/>
      <c r="L3225" s="28"/>
      <c r="M3225" s="226"/>
      <c r="N3225" s="638"/>
      <c r="O3225" s="270"/>
      <c r="P3225" s="226"/>
      <c r="Q3225" s="468"/>
      <c r="R3225" s="468"/>
      <c r="S3225" s="468"/>
      <c r="T3225" s="468"/>
      <c r="U3225" s="468"/>
      <c r="V3225" s="468"/>
      <c r="W3225" s="468"/>
      <c r="X3225" s="468"/>
      <c r="Y3225" s="468"/>
      <c r="Z3225" s="468"/>
      <c r="AA3225" s="468"/>
      <c r="AB3225" s="468"/>
      <c r="AC3225" s="468"/>
      <c r="AD3225" s="468"/>
      <c r="AE3225" s="468"/>
      <c r="AF3225" s="468"/>
      <c r="AG3225" s="468"/>
      <c r="AH3225" s="468"/>
      <c r="AI3225" s="468"/>
    </row>
    <row r="3226">
      <c r="A3226" s="43"/>
      <c r="B3226" s="635"/>
      <c r="C3226" s="636"/>
      <c r="D3226" s="507"/>
      <c r="E3226" s="394"/>
      <c r="F3226" s="394"/>
      <c r="G3226" s="394"/>
      <c r="H3226" s="28"/>
      <c r="I3226" s="637"/>
      <c r="J3226" s="420"/>
      <c r="K3226" s="627"/>
      <c r="L3226" s="28"/>
      <c r="M3226" s="226"/>
      <c r="N3226" s="638"/>
      <c r="O3226" s="270"/>
      <c r="P3226" s="226"/>
      <c r="Q3226" s="468"/>
      <c r="R3226" s="468"/>
      <c r="S3226" s="468"/>
      <c r="T3226" s="468"/>
      <c r="U3226" s="468"/>
      <c r="V3226" s="468"/>
      <c r="W3226" s="468"/>
      <c r="X3226" s="468"/>
      <c r="Y3226" s="468"/>
      <c r="Z3226" s="468"/>
      <c r="AA3226" s="468"/>
      <c r="AB3226" s="468"/>
      <c r="AC3226" s="468"/>
      <c r="AD3226" s="468"/>
      <c r="AE3226" s="468"/>
      <c r="AF3226" s="468"/>
      <c r="AG3226" s="468"/>
      <c r="AH3226" s="468"/>
      <c r="AI3226" s="468"/>
    </row>
    <row r="3227">
      <c r="A3227" s="43"/>
      <c r="B3227" s="635"/>
      <c r="C3227" s="636"/>
      <c r="D3227" s="507"/>
      <c r="E3227" s="394"/>
      <c r="F3227" s="394"/>
      <c r="G3227" s="394"/>
      <c r="H3227" s="28"/>
      <c r="I3227" s="637"/>
      <c r="J3227" s="420"/>
      <c r="K3227" s="627"/>
      <c r="L3227" s="28"/>
      <c r="M3227" s="226"/>
      <c r="N3227" s="638"/>
      <c r="O3227" s="270"/>
      <c r="P3227" s="226"/>
      <c r="Q3227" s="468"/>
      <c r="R3227" s="468"/>
      <c r="S3227" s="468"/>
      <c r="T3227" s="468"/>
      <c r="U3227" s="468"/>
      <c r="V3227" s="468"/>
      <c r="W3227" s="468"/>
      <c r="X3227" s="468"/>
      <c r="Y3227" s="468"/>
      <c r="Z3227" s="468"/>
      <c r="AA3227" s="468"/>
      <c r="AB3227" s="468"/>
      <c r="AC3227" s="468"/>
      <c r="AD3227" s="468"/>
      <c r="AE3227" s="468"/>
      <c r="AF3227" s="468"/>
      <c r="AG3227" s="468"/>
      <c r="AH3227" s="468"/>
      <c r="AI3227" s="468"/>
    </row>
    <row r="3228">
      <c r="A3228" s="43"/>
      <c r="B3228" s="635"/>
      <c r="C3228" s="636"/>
      <c r="D3228" s="507"/>
      <c r="E3228" s="394"/>
      <c r="F3228" s="394"/>
      <c r="G3228" s="394"/>
      <c r="H3228" s="28"/>
      <c r="I3228" s="637"/>
      <c r="J3228" s="420"/>
      <c r="K3228" s="627"/>
      <c r="L3228" s="28"/>
      <c r="M3228" s="226"/>
      <c r="N3228" s="638"/>
      <c r="O3228" s="270"/>
      <c r="P3228" s="226"/>
      <c r="Q3228" s="468"/>
      <c r="R3228" s="468"/>
      <c r="S3228" s="468"/>
      <c r="T3228" s="468"/>
      <c r="U3228" s="468"/>
      <c r="V3228" s="468"/>
      <c r="W3228" s="468"/>
      <c r="X3228" s="468"/>
      <c r="Y3228" s="468"/>
      <c r="Z3228" s="468"/>
      <c r="AA3228" s="468"/>
      <c r="AB3228" s="468"/>
      <c r="AC3228" s="468"/>
      <c r="AD3228" s="468"/>
      <c r="AE3228" s="468"/>
      <c r="AF3228" s="468"/>
      <c r="AG3228" s="468"/>
      <c r="AH3228" s="468"/>
      <c r="AI3228" s="468"/>
    </row>
    <row r="3229">
      <c r="A3229" s="43"/>
      <c r="B3229" s="635"/>
      <c r="C3229" s="636"/>
      <c r="D3229" s="507"/>
      <c r="E3229" s="394"/>
      <c r="F3229" s="394"/>
      <c r="G3229" s="394"/>
      <c r="H3229" s="28"/>
      <c r="I3229" s="637"/>
      <c r="J3229" s="420"/>
      <c r="K3229" s="627"/>
      <c r="L3229" s="28"/>
      <c r="M3229" s="226"/>
      <c r="N3229" s="638"/>
      <c r="O3229" s="270"/>
      <c r="P3229" s="226"/>
      <c r="Q3229" s="468"/>
      <c r="R3229" s="468"/>
      <c r="S3229" s="468"/>
      <c r="T3229" s="468"/>
      <c r="U3229" s="468"/>
      <c r="V3229" s="468"/>
      <c r="W3229" s="468"/>
      <c r="X3229" s="468"/>
      <c r="Y3229" s="468"/>
      <c r="Z3229" s="468"/>
      <c r="AA3229" s="468"/>
      <c r="AB3229" s="468"/>
      <c r="AC3229" s="468"/>
      <c r="AD3229" s="468"/>
      <c r="AE3229" s="468"/>
      <c r="AF3229" s="468"/>
      <c r="AG3229" s="468"/>
      <c r="AH3229" s="468"/>
      <c r="AI3229" s="468"/>
    </row>
    <row r="3230">
      <c r="A3230" s="43"/>
      <c r="B3230" s="635"/>
      <c r="C3230" s="636"/>
      <c r="D3230" s="507"/>
      <c r="E3230" s="394"/>
      <c r="F3230" s="394"/>
      <c r="G3230" s="394"/>
      <c r="H3230" s="28"/>
      <c r="I3230" s="637"/>
      <c r="J3230" s="420"/>
      <c r="K3230" s="627"/>
      <c r="L3230" s="28"/>
      <c r="M3230" s="226"/>
      <c r="N3230" s="638"/>
      <c r="O3230" s="270"/>
      <c r="P3230" s="226"/>
      <c r="Q3230" s="468"/>
      <c r="R3230" s="468"/>
      <c r="S3230" s="468"/>
      <c r="T3230" s="468"/>
      <c r="U3230" s="468"/>
      <c r="V3230" s="468"/>
      <c r="W3230" s="468"/>
      <c r="X3230" s="468"/>
      <c r="Y3230" s="468"/>
      <c r="Z3230" s="468"/>
      <c r="AA3230" s="468"/>
      <c r="AB3230" s="468"/>
      <c r="AC3230" s="468"/>
      <c r="AD3230" s="468"/>
      <c r="AE3230" s="468"/>
      <c r="AF3230" s="468"/>
      <c r="AG3230" s="468"/>
      <c r="AH3230" s="468"/>
      <c r="AI3230" s="468"/>
    </row>
    <row r="3231">
      <c r="A3231" s="43"/>
      <c r="B3231" s="635"/>
      <c r="C3231" s="636"/>
      <c r="D3231" s="507"/>
      <c r="E3231" s="394"/>
      <c r="F3231" s="394"/>
      <c r="G3231" s="394"/>
      <c r="H3231" s="28"/>
      <c r="I3231" s="637"/>
      <c r="J3231" s="420"/>
      <c r="K3231" s="627"/>
      <c r="L3231" s="28"/>
      <c r="M3231" s="226"/>
      <c r="N3231" s="638"/>
      <c r="O3231" s="270"/>
      <c r="P3231" s="226"/>
      <c r="Q3231" s="468"/>
      <c r="R3231" s="468"/>
      <c r="S3231" s="468"/>
      <c r="T3231" s="468"/>
      <c r="U3231" s="468"/>
      <c r="V3231" s="468"/>
      <c r="W3231" s="468"/>
      <c r="X3231" s="468"/>
      <c r="Y3231" s="468"/>
      <c r="Z3231" s="468"/>
      <c r="AA3231" s="468"/>
      <c r="AB3231" s="468"/>
      <c r="AC3231" s="468"/>
      <c r="AD3231" s="468"/>
      <c r="AE3231" s="468"/>
      <c r="AF3231" s="468"/>
      <c r="AG3231" s="468"/>
      <c r="AH3231" s="468"/>
      <c r="AI3231" s="468"/>
    </row>
    <row r="3232">
      <c r="A3232" s="43"/>
      <c r="B3232" s="635"/>
      <c r="C3232" s="636"/>
      <c r="D3232" s="507"/>
      <c r="E3232" s="394"/>
      <c r="F3232" s="394"/>
      <c r="G3232" s="394"/>
      <c r="H3232" s="28"/>
      <c r="I3232" s="637"/>
      <c r="J3232" s="420"/>
      <c r="K3232" s="627"/>
      <c r="L3232" s="28"/>
      <c r="M3232" s="226"/>
      <c r="N3232" s="638"/>
      <c r="O3232" s="270"/>
      <c r="P3232" s="226"/>
      <c r="Q3232" s="468"/>
      <c r="R3232" s="468"/>
      <c r="S3232" s="468"/>
      <c r="T3232" s="468"/>
      <c r="U3232" s="468"/>
      <c r="V3232" s="468"/>
      <c r="W3232" s="468"/>
      <c r="X3232" s="468"/>
      <c r="Y3232" s="468"/>
      <c r="Z3232" s="468"/>
      <c r="AA3232" s="468"/>
      <c r="AB3232" s="468"/>
      <c r="AC3232" s="468"/>
      <c r="AD3232" s="468"/>
      <c r="AE3232" s="468"/>
      <c r="AF3232" s="468"/>
      <c r="AG3232" s="468"/>
      <c r="AH3232" s="468"/>
      <c r="AI3232" s="468"/>
    </row>
    <row r="3233">
      <c r="A3233" s="43"/>
      <c r="B3233" s="635"/>
      <c r="C3233" s="636"/>
      <c r="D3233" s="507"/>
      <c r="E3233" s="394"/>
      <c r="F3233" s="394"/>
      <c r="G3233" s="394"/>
      <c r="H3233" s="28"/>
      <c r="I3233" s="637"/>
      <c r="J3233" s="420"/>
      <c r="K3233" s="627"/>
      <c r="L3233" s="28"/>
      <c r="M3233" s="226"/>
      <c r="N3233" s="638"/>
      <c r="O3233" s="270"/>
      <c r="P3233" s="226"/>
      <c r="Q3233" s="468"/>
      <c r="R3233" s="468"/>
      <c r="S3233" s="468"/>
      <c r="T3233" s="468"/>
      <c r="U3233" s="468"/>
      <c r="V3233" s="468"/>
      <c r="W3233" s="468"/>
      <c r="X3233" s="468"/>
      <c r="Y3233" s="468"/>
      <c r="Z3233" s="468"/>
      <c r="AA3233" s="468"/>
      <c r="AB3233" s="468"/>
      <c r="AC3233" s="468"/>
      <c r="AD3233" s="468"/>
      <c r="AE3233" s="468"/>
      <c r="AF3233" s="468"/>
      <c r="AG3233" s="468"/>
      <c r="AH3233" s="468"/>
      <c r="AI3233" s="468"/>
    </row>
    <row r="3234">
      <c r="A3234" s="43"/>
      <c r="B3234" s="635"/>
      <c r="C3234" s="636"/>
      <c r="D3234" s="507"/>
      <c r="E3234" s="394"/>
      <c r="F3234" s="394"/>
      <c r="G3234" s="394"/>
      <c r="H3234" s="28"/>
      <c r="I3234" s="637"/>
      <c r="J3234" s="420"/>
      <c r="K3234" s="627"/>
      <c r="L3234" s="28"/>
      <c r="M3234" s="226"/>
      <c r="N3234" s="638"/>
      <c r="O3234" s="270"/>
      <c r="P3234" s="226"/>
      <c r="Q3234" s="468"/>
      <c r="R3234" s="468"/>
      <c r="S3234" s="468"/>
      <c r="T3234" s="468"/>
      <c r="U3234" s="468"/>
      <c r="V3234" s="468"/>
      <c r="W3234" s="468"/>
      <c r="X3234" s="468"/>
      <c r="Y3234" s="468"/>
      <c r="Z3234" s="468"/>
      <c r="AA3234" s="468"/>
      <c r="AB3234" s="468"/>
      <c r="AC3234" s="468"/>
      <c r="AD3234" s="468"/>
      <c r="AE3234" s="468"/>
      <c r="AF3234" s="468"/>
      <c r="AG3234" s="468"/>
      <c r="AH3234" s="468"/>
      <c r="AI3234" s="468"/>
    </row>
    <row r="3235">
      <c r="A3235" s="43"/>
      <c r="B3235" s="635"/>
      <c r="C3235" s="636"/>
      <c r="D3235" s="507"/>
      <c r="E3235" s="394"/>
      <c r="F3235" s="394"/>
      <c r="G3235" s="394"/>
      <c r="H3235" s="28"/>
      <c r="I3235" s="637"/>
      <c r="J3235" s="420"/>
      <c r="K3235" s="627"/>
      <c r="L3235" s="28"/>
      <c r="M3235" s="226"/>
      <c r="N3235" s="638"/>
      <c r="O3235" s="270"/>
      <c r="P3235" s="226"/>
      <c r="Q3235" s="468"/>
      <c r="R3235" s="468"/>
      <c r="S3235" s="468"/>
      <c r="T3235" s="468"/>
      <c r="U3235" s="468"/>
      <c r="V3235" s="468"/>
      <c r="W3235" s="468"/>
      <c r="X3235" s="468"/>
      <c r="Y3235" s="468"/>
      <c r="Z3235" s="468"/>
      <c r="AA3235" s="468"/>
      <c r="AB3235" s="468"/>
      <c r="AC3235" s="468"/>
      <c r="AD3235" s="468"/>
      <c r="AE3235" s="468"/>
      <c r="AF3235" s="468"/>
      <c r="AG3235" s="468"/>
      <c r="AH3235" s="468"/>
      <c r="AI3235" s="468"/>
    </row>
    <row r="3236">
      <c r="A3236" s="43"/>
      <c r="B3236" s="635"/>
      <c r="C3236" s="636"/>
      <c r="D3236" s="507"/>
      <c r="E3236" s="394"/>
      <c r="F3236" s="394"/>
      <c r="G3236" s="394"/>
      <c r="H3236" s="28"/>
      <c r="I3236" s="637"/>
      <c r="J3236" s="420"/>
      <c r="K3236" s="627"/>
      <c r="L3236" s="28"/>
      <c r="M3236" s="226"/>
      <c r="N3236" s="638"/>
      <c r="O3236" s="270"/>
      <c r="P3236" s="226"/>
      <c r="Q3236" s="468"/>
      <c r="R3236" s="468"/>
      <c r="S3236" s="468"/>
      <c r="T3236" s="468"/>
      <c r="U3236" s="468"/>
      <c r="V3236" s="468"/>
      <c r="W3236" s="468"/>
      <c r="X3236" s="468"/>
      <c r="Y3236" s="468"/>
      <c r="Z3236" s="468"/>
      <c r="AA3236" s="468"/>
      <c r="AB3236" s="468"/>
      <c r="AC3236" s="468"/>
      <c r="AD3236" s="468"/>
      <c r="AE3236" s="468"/>
      <c r="AF3236" s="468"/>
      <c r="AG3236" s="468"/>
      <c r="AH3236" s="468"/>
      <c r="AI3236" s="468"/>
    </row>
    <row r="3237">
      <c r="A3237" s="43"/>
      <c r="B3237" s="635"/>
      <c r="C3237" s="636"/>
      <c r="D3237" s="507"/>
      <c r="E3237" s="394"/>
      <c r="F3237" s="394"/>
      <c r="G3237" s="394"/>
      <c r="H3237" s="28"/>
      <c r="I3237" s="637"/>
      <c r="J3237" s="420"/>
      <c r="K3237" s="627"/>
      <c r="L3237" s="28"/>
      <c r="M3237" s="226"/>
      <c r="N3237" s="638"/>
      <c r="O3237" s="270"/>
      <c r="P3237" s="226"/>
      <c r="Q3237" s="468"/>
      <c r="R3237" s="468"/>
      <c r="S3237" s="468"/>
      <c r="T3237" s="468"/>
      <c r="U3237" s="468"/>
      <c r="V3237" s="468"/>
      <c r="W3237" s="468"/>
      <c r="X3237" s="468"/>
      <c r="Y3237" s="468"/>
      <c r="Z3237" s="468"/>
      <c r="AA3237" s="468"/>
      <c r="AB3237" s="468"/>
      <c r="AC3237" s="468"/>
      <c r="AD3237" s="468"/>
      <c r="AE3237" s="468"/>
      <c r="AF3237" s="468"/>
      <c r="AG3237" s="468"/>
      <c r="AH3237" s="468"/>
      <c r="AI3237" s="468"/>
    </row>
    <row r="3238">
      <c r="A3238" s="43"/>
      <c r="B3238" s="635"/>
      <c r="C3238" s="636"/>
      <c r="D3238" s="507"/>
      <c r="E3238" s="394"/>
      <c r="F3238" s="394"/>
      <c r="G3238" s="394"/>
      <c r="H3238" s="28"/>
      <c r="I3238" s="637"/>
      <c r="J3238" s="420"/>
      <c r="K3238" s="627"/>
      <c r="L3238" s="28"/>
      <c r="M3238" s="226"/>
      <c r="N3238" s="638"/>
      <c r="O3238" s="270"/>
      <c r="P3238" s="226"/>
      <c r="Q3238" s="468"/>
      <c r="R3238" s="468"/>
      <c r="S3238" s="468"/>
      <c r="T3238" s="468"/>
      <c r="U3238" s="468"/>
      <c r="V3238" s="468"/>
      <c r="W3238" s="468"/>
      <c r="X3238" s="468"/>
      <c r="Y3238" s="468"/>
      <c r="Z3238" s="468"/>
      <c r="AA3238" s="468"/>
      <c r="AB3238" s="468"/>
      <c r="AC3238" s="468"/>
      <c r="AD3238" s="468"/>
      <c r="AE3238" s="468"/>
      <c r="AF3238" s="468"/>
      <c r="AG3238" s="468"/>
      <c r="AH3238" s="468"/>
      <c r="AI3238" s="468"/>
    </row>
    <row r="3239">
      <c r="A3239" s="43"/>
      <c r="B3239" s="635"/>
      <c r="C3239" s="636"/>
      <c r="D3239" s="507"/>
      <c r="E3239" s="394"/>
      <c r="F3239" s="394"/>
      <c r="G3239" s="394"/>
      <c r="H3239" s="28"/>
      <c r="I3239" s="637"/>
      <c r="J3239" s="420"/>
      <c r="K3239" s="627"/>
      <c r="L3239" s="28"/>
      <c r="M3239" s="226"/>
      <c r="N3239" s="638"/>
      <c r="O3239" s="270"/>
      <c r="P3239" s="226"/>
      <c r="Q3239" s="468"/>
      <c r="R3239" s="468"/>
      <c r="S3239" s="468"/>
      <c r="T3239" s="468"/>
      <c r="U3239" s="468"/>
      <c r="V3239" s="468"/>
      <c r="W3239" s="468"/>
      <c r="X3239" s="468"/>
      <c r="Y3239" s="468"/>
      <c r="Z3239" s="468"/>
      <c r="AA3239" s="468"/>
      <c r="AB3239" s="468"/>
      <c r="AC3239" s="468"/>
      <c r="AD3239" s="468"/>
      <c r="AE3239" s="468"/>
      <c r="AF3239" s="468"/>
      <c r="AG3239" s="468"/>
      <c r="AH3239" s="468"/>
      <c r="AI3239" s="468"/>
    </row>
    <row r="3240">
      <c r="A3240" s="43"/>
      <c r="B3240" s="635"/>
      <c r="C3240" s="636"/>
      <c r="D3240" s="507"/>
      <c r="E3240" s="394"/>
      <c r="F3240" s="394"/>
      <c r="G3240" s="394"/>
      <c r="H3240" s="28"/>
      <c r="I3240" s="637"/>
      <c r="J3240" s="420"/>
      <c r="K3240" s="627"/>
      <c r="L3240" s="28"/>
      <c r="M3240" s="226"/>
      <c r="N3240" s="638"/>
      <c r="O3240" s="270"/>
      <c r="P3240" s="226"/>
      <c r="Q3240" s="468"/>
      <c r="R3240" s="468"/>
      <c r="S3240" s="468"/>
      <c r="T3240" s="468"/>
      <c r="U3240" s="468"/>
      <c r="V3240" s="468"/>
      <c r="W3240" s="468"/>
      <c r="X3240" s="468"/>
      <c r="Y3240" s="468"/>
      <c r="Z3240" s="468"/>
      <c r="AA3240" s="468"/>
      <c r="AB3240" s="468"/>
      <c r="AC3240" s="468"/>
      <c r="AD3240" s="468"/>
      <c r="AE3240" s="468"/>
      <c r="AF3240" s="468"/>
      <c r="AG3240" s="468"/>
      <c r="AH3240" s="468"/>
      <c r="AI3240" s="468"/>
    </row>
    <row r="3241">
      <c r="A3241" s="43"/>
      <c r="B3241" s="635"/>
      <c r="C3241" s="636"/>
      <c r="D3241" s="507"/>
      <c r="E3241" s="394"/>
      <c r="F3241" s="394"/>
      <c r="G3241" s="394"/>
      <c r="H3241" s="28"/>
      <c r="I3241" s="637"/>
      <c r="J3241" s="420"/>
      <c r="K3241" s="627"/>
      <c r="L3241" s="28"/>
      <c r="M3241" s="226"/>
      <c r="N3241" s="638"/>
      <c r="O3241" s="270"/>
      <c r="P3241" s="226"/>
      <c r="Q3241" s="468"/>
      <c r="R3241" s="468"/>
      <c r="S3241" s="468"/>
      <c r="T3241" s="468"/>
      <c r="U3241" s="468"/>
      <c r="V3241" s="468"/>
      <c r="W3241" s="468"/>
      <c r="X3241" s="468"/>
      <c r="Y3241" s="468"/>
      <c r="Z3241" s="468"/>
      <c r="AA3241" s="468"/>
      <c r="AB3241" s="468"/>
      <c r="AC3241" s="468"/>
      <c r="AD3241" s="468"/>
      <c r="AE3241" s="468"/>
      <c r="AF3241" s="468"/>
      <c r="AG3241" s="468"/>
      <c r="AH3241" s="468"/>
      <c r="AI3241" s="468"/>
    </row>
    <row r="3242">
      <c r="A3242" s="43"/>
      <c r="B3242" s="635"/>
      <c r="C3242" s="636"/>
      <c r="D3242" s="507"/>
      <c r="E3242" s="394"/>
      <c r="F3242" s="394"/>
      <c r="G3242" s="394"/>
      <c r="H3242" s="28"/>
      <c r="I3242" s="637"/>
      <c r="J3242" s="420"/>
      <c r="K3242" s="627"/>
      <c r="L3242" s="28"/>
      <c r="M3242" s="226"/>
      <c r="N3242" s="638"/>
      <c r="O3242" s="270"/>
      <c r="P3242" s="226"/>
      <c r="Q3242" s="468"/>
      <c r="R3242" s="468"/>
      <c r="S3242" s="468"/>
      <c r="T3242" s="468"/>
      <c r="U3242" s="468"/>
      <c r="V3242" s="468"/>
      <c r="W3242" s="468"/>
      <c r="X3242" s="468"/>
      <c r="Y3242" s="468"/>
      <c r="Z3242" s="468"/>
      <c r="AA3242" s="468"/>
      <c r="AB3242" s="468"/>
      <c r="AC3242" s="468"/>
      <c r="AD3242" s="468"/>
      <c r="AE3242" s="468"/>
      <c r="AF3242" s="468"/>
      <c r="AG3242" s="468"/>
      <c r="AH3242" s="468"/>
      <c r="AI3242" s="468"/>
    </row>
    <row r="3243">
      <c r="A3243" s="43"/>
      <c r="B3243" s="635"/>
      <c r="C3243" s="636"/>
      <c r="D3243" s="507"/>
      <c r="E3243" s="394"/>
      <c r="F3243" s="394"/>
      <c r="G3243" s="394"/>
      <c r="H3243" s="28"/>
      <c r="I3243" s="637"/>
      <c r="J3243" s="420"/>
      <c r="K3243" s="627"/>
      <c r="L3243" s="28"/>
      <c r="M3243" s="226"/>
      <c r="N3243" s="638"/>
      <c r="O3243" s="270"/>
      <c r="P3243" s="226"/>
      <c r="Q3243" s="468"/>
      <c r="R3243" s="468"/>
      <c r="S3243" s="468"/>
      <c r="T3243" s="468"/>
      <c r="U3243" s="468"/>
      <c r="V3243" s="468"/>
      <c r="W3243" s="468"/>
      <c r="X3243" s="468"/>
      <c r="Y3243" s="468"/>
      <c r="Z3243" s="468"/>
      <c r="AA3243" s="468"/>
      <c r="AB3243" s="468"/>
      <c r="AC3243" s="468"/>
      <c r="AD3243" s="468"/>
      <c r="AE3243" s="468"/>
      <c r="AF3243" s="468"/>
      <c r="AG3243" s="468"/>
      <c r="AH3243" s="468"/>
      <c r="AI3243" s="468"/>
    </row>
    <row r="3244">
      <c r="A3244" s="43"/>
      <c r="B3244" s="635"/>
      <c r="C3244" s="636"/>
      <c r="D3244" s="507"/>
      <c r="E3244" s="394"/>
      <c r="F3244" s="394"/>
      <c r="G3244" s="394"/>
      <c r="H3244" s="28"/>
      <c r="I3244" s="637"/>
      <c r="J3244" s="420"/>
      <c r="K3244" s="627"/>
      <c r="L3244" s="28"/>
      <c r="M3244" s="226"/>
      <c r="N3244" s="638"/>
      <c r="O3244" s="270"/>
      <c r="P3244" s="226"/>
      <c r="Q3244" s="468"/>
      <c r="R3244" s="468"/>
      <c r="S3244" s="468"/>
      <c r="T3244" s="468"/>
      <c r="U3244" s="468"/>
      <c r="V3244" s="468"/>
      <c r="W3244" s="468"/>
      <c r="X3244" s="468"/>
      <c r="Y3244" s="468"/>
      <c r="Z3244" s="468"/>
      <c r="AA3244" s="468"/>
      <c r="AB3244" s="468"/>
      <c r="AC3244" s="468"/>
      <c r="AD3244" s="468"/>
      <c r="AE3244" s="468"/>
      <c r="AF3244" s="468"/>
      <c r="AG3244" s="468"/>
      <c r="AH3244" s="468"/>
      <c r="AI3244" s="468"/>
    </row>
    <row r="3245">
      <c r="A3245" s="43"/>
      <c r="B3245" s="635"/>
      <c r="C3245" s="636"/>
      <c r="D3245" s="507"/>
      <c r="E3245" s="394"/>
      <c r="F3245" s="394"/>
      <c r="G3245" s="394"/>
      <c r="H3245" s="28"/>
      <c r="I3245" s="637"/>
      <c r="J3245" s="420"/>
      <c r="K3245" s="627"/>
      <c r="L3245" s="28"/>
      <c r="M3245" s="226"/>
      <c r="N3245" s="638"/>
      <c r="O3245" s="270"/>
      <c r="P3245" s="226"/>
      <c r="Q3245" s="468"/>
      <c r="R3245" s="468"/>
      <c r="S3245" s="468"/>
      <c r="T3245" s="468"/>
      <c r="U3245" s="468"/>
      <c r="V3245" s="468"/>
      <c r="W3245" s="468"/>
      <c r="X3245" s="468"/>
      <c r="Y3245" s="468"/>
      <c r="Z3245" s="468"/>
      <c r="AA3245" s="468"/>
      <c r="AB3245" s="468"/>
      <c r="AC3245" s="468"/>
      <c r="AD3245" s="468"/>
      <c r="AE3245" s="468"/>
      <c r="AF3245" s="468"/>
      <c r="AG3245" s="468"/>
      <c r="AH3245" s="468"/>
      <c r="AI3245" s="468"/>
    </row>
    <row r="3246">
      <c r="A3246" s="43"/>
      <c r="B3246" s="635"/>
      <c r="C3246" s="636"/>
      <c r="D3246" s="507"/>
      <c r="E3246" s="394"/>
      <c r="F3246" s="394"/>
      <c r="G3246" s="394"/>
      <c r="H3246" s="28"/>
      <c r="I3246" s="637"/>
      <c r="J3246" s="420"/>
      <c r="K3246" s="627"/>
      <c r="L3246" s="28"/>
      <c r="M3246" s="226"/>
      <c r="N3246" s="638"/>
      <c r="O3246" s="270"/>
      <c r="P3246" s="226"/>
      <c r="Q3246" s="468"/>
      <c r="R3246" s="468"/>
      <c r="S3246" s="468"/>
      <c r="T3246" s="468"/>
      <c r="U3246" s="468"/>
      <c r="V3246" s="468"/>
      <c r="W3246" s="468"/>
      <c r="X3246" s="468"/>
      <c r="Y3246" s="468"/>
      <c r="Z3246" s="468"/>
      <c r="AA3246" s="468"/>
      <c r="AB3246" s="468"/>
      <c r="AC3246" s="468"/>
      <c r="AD3246" s="468"/>
      <c r="AE3246" s="468"/>
      <c r="AF3246" s="468"/>
      <c r="AG3246" s="468"/>
      <c r="AH3246" s="468"/>
      <c r="AI3246" s="468"/>
    </row>
    <row r="3247">
      <c r="A3247" s="43"/>
      <c r="B3247" s="635"/>
      <c r="C3247" s="636"/>
      <c r="D3247" s="507"/>
      <c r="E3247" s="394"/>
      <c r="F3247" s="394"/>
      <c r="G3247" s="394"/>
      <c r="H3247" s="28"/>
      <c r="I3247" s="637"/>
      <c r="J3247" s="420"/>
      <c r="K3247" s="627"/>
      <c r="L3247" s="28"/>
      <c r="M3247" s="226"/>
      <c r="N3247" s="638"/>
      <c r="O3247" s="270"/>
      <c r="P3247" s="226"/>
      <c r="Q3247" s="468"/>
      <c r="R3247" s="468"/>
      <c r="S3247" s="468"/>
      <c r="T3247" s="468"/>
      <c r="U3247" s="468"/>
      <c r="V3247" s="468"/>
      <c r="W3247" s="468"/>
      <c r="X3247" s="468"/>
      <c r="Y3247" s="468"/>
      <c r="Z3247" s="468"/>
      <c r="AA3247" s="468"/>
      <c r="AB3247" s="468"/>
      <c r="AC3247" s="468"/>
      <c r="AD3247" s="468"/>
      <c r="AE3247" s="468"/>
      <c r="AF3247" s="468"/>
      <c r="AG3247" s="468"/>
      <c r="AH3247" s="468"/>
      <c r="AI3247" s="468"/>
    </row>
    <row r="3248">
      <c r="A3248" s="43"/>
      <c r="B3248" s="635"/>
      <c r="C3248" s="636"/>
      <c r="D3248" s="507"/>
      <c r="E3248" s="394"/>
      <c r="F3248" s="394"/>
      <c r="G3248" s="394"/>
      <c r="H3248" s="28"/>
      <c r="I3248" s="637"/>
      <c r="J3248" s="420"/>
      <c r="K3248" s="627"/>
      <c r="L3248" s="28"/>
      <c r="M3248" s="226"/>
      <c r="N3248" s="638"/>
      <c r="O3248" s="270"/>
      <c r="P3248" s="226"/>
      <c r="Q3248" s="468"/>
      <c r="R3248" s="468"/>
      <c r="S3248" s="468"/>
      <c r="T3248" s="468"/>
      <c r="U3248" s="468"/>
      <c r="V3248" s="468"/>
      <c r="W3248" s="468"/>
      <c r="X3248" s="468"/>
      <c r="Y3248" s="468"/>
      <c r="Z3248" s="468"/>
      <c r="AA3248" s="468"/>
      <c r="AB3248" s="468"/>
      <c r="AC3248" s="468"/>
      <c r="AD3248" s="468"/>
      <c r="AE3248" s="468"/>
      <c r="AF3248" s="468"/>
      <c r="AG3248" s="468"/>
      <c r="AH3248" s="468"/>
      <c r="AI3248" s="468"/>
    </row>
    <row r="3249">
      <c r="A3249" s="43"/>
      <c r="B3249" s="635"/>
      <c r="C3249" s="636"/>
      <c r="D3249" s="507"/>
      <c r="E3249" s="394"/>
      <c r="F3249" s="394"/>
      <c r="G3249" s="394"/>
      <c r="H3249" s="28"/>
      <c r="I3249" s="637"/>
      <c r="J3249" s="420"/>
      <c r="K3249" s="627"/>
      <c r="L3249" s="28"/>
      <c r="M3249" s="226"/>
      <c r="N3249" s="638"/>
      <c r="O3249" s="270"/>
      <c r="P3249" s="226"/>
      <c r="Q3249" s="468"/>
      <c r="R3249" s="468"/>
      <c r="S3249" s="468"/>
      <c r="T3249" s="468"/>
      <c r="U3249" s="468"/>
      <c r="V3249" s="468"/>
      <c r="W3249" s="468"/>
      <c r="X3249" s="468"/>
      <c r="Y3249" s="468"/>
      <c r="Z3249" s="468"/>
      <c r="AA3249" s="468"/>
      <c r="AB3249" s="468"/>
      <c r="AC3249" s="468"/>
      <c r="AD3249" s="468"/>
      <c r="AE3249" s="468"/>
      <c r="AF3249" s="468"/>
      <c r="AG3249" s="468"/>
      <c r="AH3249" s="468"/>
      <c r="AI3249" s="468"/>
    </row>
    <row r="3250">
      <c r="A3250" s="43"/>
      <c r="B3250" s="635"/>
      <c r="C3250" s="636"/>
      <c r="D3250" s="507"/>
      <c r="E3250" s="394"/>
      <c r="F3250" s="394"/>
      <c r="G3250" s="394"/>
      <c r="H3250" s="28"/>
      <c r="I3250" s="637"/>
      <c r="J3250" s="420"/>
      <c r="K3250" s="627"/>
      <c r="L3250" s="28"/>
      <c r="M3250" s="226"/>
      <c r="N3250" s="638"/>
      <c r="O3250" s="270"/>
      <c r="P3250" s="226"/>
      <c r="Q3250" s="468"/>
      <c r="R3250" s="468"/>
      <c r="S3250" s="468"/>
      <c r="T3250" s="468"/>
      <c r="U3250" s="468"/>
      <c r="V3250" s="468"/>
      <c r="W3250" s="468"/>
      <c r="X3250" s="468"/>
      <c r="Y3250" s="468"/>
      <c r="Z3250" s="468"/>
      <c r="AA3250" s="468"/>
      <c r="AB3250" s="468"/>
      <c r="AC3250" s="468"/>
      <c r="AD3250" s="468"/>
      <c r="AE3250" s="468"/>
      <c r="AF3250" s="468"/>
      <c r="AG3250" s="468"/>
      <c r="AH3250" s="468"/>
      <c r="AI3250" s="468"/>
    </row>
    <row r="3251">
      <c r="A3251" s="43"/>
      <c r="B3251" s="635"/>
      <c r="C3251" s="636"/>
      <c r="D3251" s="507"/>
      <c r="E3251" s="394"/>
      <c r="F3251" s="394"/>
      <c r="G3251" s="394"/>
      <c r="H3251" s="28"/>
      <c r="I3251" s="637"/>
      <c r="J3251" s="420"/>
      <c r="K3251" s="627"/>
      <c r="L3251" s="28"/>
      <c r="M3251" s="226"/>
      <c r="N3251" s="638"/>
      <c r="O3251" s="270"/>
      <c r="P3251" s="226"/>
      <c r="Q3251" s="468"/>
      <c r="R3251" s="468"/>
      <c r="S3251" s="468"/>
      <c r="T3251" s="468"/>
      <c r="U3251" s="468"/>
      <c r="V3251" s="468"/>
      <c r="W3251" s="468"/>
      <c r="X3251" s="468"/>
      <c r="Y3251" s="468"/>
      <c r="Z3251" s="468"/>
      <c r="AA3251" s="468"/>
      <c r="AB3251" s="468"/>
      <c r="AC3251" s="468"/>
      <c r="AD3251" s="468"/>
      <c r="AE3251" s="468"/>
      <c r="AF3251" s="468"/>
      <c r="AG3251" s="468"/>
      <c r="AH3251" s="468"/>
      <c r="AI3251" s="468"/>
    </row>
    <row r="3252">
      <c r="A3252" s="43"/>
      <c r="B3252" s="635"/>
      <c r="C3252" s="636"/>
      <c r="D3252" s="507"/>
      <c r="E3252" s="394"/>
      <c r="F3252" s="394"/>
      <c r="G3252" s="394"/>
      <c r="H3252" s="28"/>
      <c r="I3252" s="637"/>
      <c r="J3252" s="420"/>
      <c r="K3252" s="627"/>
      <c r="L3252" s="28"/>
      <c r="M3252" s="226"/>
      <c r="N3252" s="638"/>
      <c r="O3252" s="270"/>
      <c r="P3252" s="226"/>
      <c r="Q3252" s="468"/>
      <c r="R3252" s="468"/>
      <c r="S3252" s="468"/>
      <c r="T3252" s="468"/>
      <c r="U3252" s="468"/>
      <c r="V3252" s="468"/>
      <c r="W3252" s="468"/>
      <c r="X3252" s="468"/>
      <c r="Y3252" s="468"/>
      <c r="Z3252" s="468"/>
      <c r="AA3252" s="468"/>
      <c r="AB3252" s="468"/>
      <c r="AC3252" s="468"/>
      <c r="AD3252" s="468"/>
      <c r="AE3252" s="468"/>
      <c r="AF3252" s="468"/>
      <c r="AG3252" s="468"/>
      <c r="AH3252" s="468"/>
      <c r="AI3252" s="468"/>
    </row>
    <row r="3253">
      <c r="A3253" s="43"/>
      <c r="B3253" s="635"/>
      <c r="C3253" s="636"/>
      <c r="D3253" s="507"/>
      <c r="E3253" s="394"/>
      <c r="F3253" s="394"/>
      <c r="G3253" s="394"/>
      <c r="H3253" s="28"/>
      <c r="I3253" s="637"/>
      <c r="J3253" s="420"/>
      <c r="K3253" s="627"/>
      <c r="L3253" s="28"/>
      <c r="M3253" s="226"/>
      <c r="N3253" s="638"/>
      <c r="O3253" s="270"/>
      <c r="P3253" s="226"/>
      <c r="Q3253" s="468"/>
      <c r="R3253" s="468"/>
      <c r="S3253" s="468"/>
      <c r="T3253" s="468"/>
      <c r="U3253" s="468"/>
      <c r="V3253" s="468"/>
      <c r="W3253" s="468"/>
      <c r="X3253" s="468"/>
      <c r="Y3253" s="468"/>
      <c r="Z3253" s="468"/>
      <c r="AA3253" s="468"/>
      <c r="AB3253" s="468"/>
      <c r="AC3253" s="468"/>
      <c r="AD3253" s="468"/>
      <c r="AE3253" s="468"/>
      <c r="AF3253" s="468"/>
      <c r="AG3253" s="468"/>
      <c r="AH3253" s="468"/>
      <c r="AI3253" s="468"/>
    </row>
    <row r="3254">
      <c r="A3254" s="43"/>
      <c r="B3254" s="635"/>
      <c r="C3254" s="636"/>
      <c r="D3254" s="507"/>
      <c r="E3254" s="394"/>
      <c r="F3254" s="394"/>
      <c r="G3254" s="394"/>
      <c r="H3254" s="28"/>
      <c r="I3254" s="637"/>
      <c r="J3254" s="420"/>
      <c r="K3254" s="627"/>
      <c r="L3254" s="28"/>
      <c r="M3254" s="226"/>
      <c r="N3254" s="638"/>
      <c r="O3254" s="270"/>
      <c r="P3254" s="226"/>
      <c r="Q3254" s="468"/>
      <c r="R3254" s="468"/>
      <c r="S3254" s="468"/>
      <c r="T3254" s="468"/>
      <c r="U3254" s="468"/>
      <c r="V3254" s="468"/>
      <c r="W3254" s="468"/>
      <c r="X3254" s="468"/>
      <c r="Y3254" s="468"/>
      <c r="Z3254" s="468"/>
      <c r="AA3254" s="468"/>
      <c r="AB3254" s="468"/>
      <c r="AC3254" s="468"/>
      <c r="AD3254" s="468"/>
      <c r="AE3254" s="468"/>
      <c r="AF3254" s="468"/>
      <c r="AG3254" s="468"/>
      <c r="AH3254" s="468"/>
      <c r="AI3254" s="468"/>
    </row>
    <row r="3255">
      <c r="A3255" s="43"/>
      <c r="B3255" s="635"/>
      <c r="C3255" s="636"/>
      <c r="D3255" s="507"/>
      <c r="E3255" s="394"/>
      <c r="F3255" s="394"/>
      <c r="G3255" s="394"/>
      <c r="H3255" s="28"/>
      <c r="I3255" s="637"/>
      <c r="J3255" s="420"/>
      <c r="K3255" s="627"/>
      <c r="L3255" s="28"/>
      <c r="M3255" s="226"/>
      <c r="N3255" s="638"/>
      <c r="O3255" s="270"/>
      <c r="P3255" s="226"/>
      <c r="Q3255" s="468"/>
      <c r="R3255" s="468"/>
      <c r="S3255" s="468"/>
      <c r="T3255" s="468"/>
      <c r="U3255" s="468"/>
      <c r="V3255" s="468"/>
      <c r="W3255" s="468"/>
      <c r="X3255" s="468"/>
      <c r="Y3255" s="468"/>
      <c r="Z3255" s="468"/>
      <c r="AA3255" s="468"/>
      <c r="AB3255" s="468"/>
      <c r="AC3255" s="468"/>
      <c r="AD3255" s="468"/>
      <c r="AE3255" s="468"/>
      <c r="AF3255" s="468"/>
      <c r="AG3255" s="468"/>
      <c r="AH3255" s="468"/>
      <c r="AI3255" s="468"/>
    </row>
    <row r="3256">
      <c r="A3256" s="43"/>
      <c r="B3256" s="635"/>
      <c r="C3256" s="636"/>
      <c r="D3256" s="507"/>
      <c r="E3256" s="394"/>
      <c r="F3256" s="394"/>
      <c r="G3256" s="394"/>
      <c r="H3256" s="28"/>
      <c r="I3256" s="637"/>
      <c r="J3256" s="420"/>
      <c r="K3256" s="627"/>
      <c r="L3256" s="28"/>
      <c r="M3256" s="226"/>
      <c r="N3256" s="638"/>
      <c r="O3256" s="270"/>
      <c r="P3256" s="226"/>
      <c r="Q3256" s="468"/>
      <c r="R3256" s="468"/>
      <c r="S3256" s="468"/>
      <c r="T3256" s="468"/>
      <c r="U3256" s="468"/>
      <c r="V3256" s="468"/>
      <c r="W3256" s="468"/>
      <c r="X3256" s="468"/>
      <c r="Y3256" s="468"/>
      <c r="Z3256" s="468"/>
      <c r="AA3256" s="468"/>
      <c r="AB3256" s="468"/>
      <c r="AC3256" s="468"/>
      <c r="AD3256" s="468"/>
      <c r="AE3256" s="468"/>
      <c r="AF3256" s="468"/>
      <c r="AG3256" s="468"/>
      <c r="AH3256" s="468"/>
      <c r="AI3256" s="468"/>
    </row>
    <row r="3257">
      <c r="A3257" s="43"/>
      <c r="B3257" s="635"/>
      <c r="C3257" s="636"/>
      <c r="D3257" s="507"/>
      <c r="E3257" s="394"/>
      <c r="F3257" s="394"/>
      <c r="G3257" s="394"/>
      <c r="H3257" s="28"/>
      <c r="I3257" s="637"/>
      <c r="J3257" s="420"/>
      <c r="K3257" s="627"/>
      <c r="L3257" s="28"/>
      <c r="M3257" s="226"/>
      <c r="N3257" s="638"/>
      <c r="O3257" s="270"/>
      <c r="P3257" s="226"/>
      <c r="Q3257" s="468"/>
      <c r="R3257" s="468"/>
      <c r="S3257" s="468"/>
      <c r="T3257" s="468"/>
      <c r="U3257" s="468"/>
      <c r="V3257" s="468"/>
      <c r="W3257" s="468"/>
      <c r="X3257" s="468"/>
      <c r="Y3257" s="468"/>
      <c r="Z3257" s="468"/>
      <c r="AA3257" s="468"/>
      <c r="AB3257" s="468"/>
      <c r="AC3257" s="468"/>
      <c r="AD3257" s="468"/>
      <c r="AE3257" s="468"/>
      <c r="AF3257" s="468"/>
      <c r="AG3257" s="468"/>
      <c r="AH3257" s="468"/>
      <c r="AI3257" s="468"/>
    </row>
    <row r="3258">
      <c r="A3258" s="43"/>
      <c r="B3258" s="635"/>
      <c r="C3258" s="636"/>
      <c r="D3258" s="507"/>
      <c r="E3258" s="394"/>
      <c r="F3258" s="394"/>
      <c r="G3258" s="394"/>
      <c r="H3258" s="28"/>
      <c r="I3258" s="637"/>
      <c r="J3258" s="420"/>
      <c r="K3258" s="627"/>
      <c r="L3258" s="28"/>
      <c r="M3258" s="226"/>
      <c r="N3258" s="638"/>
      <c r="O3258" s="270"/>
      <c r="P3258" s="226"/>
      <c r="Q3258" s="468"/>
      <c r="R3258" s="468"/>
      <c r="S3258" s="468"/>
      <c r="T3258" s="468"/>
      <c r="U3258" s="468"/>
      <c r="V3258" s="468"/>
      <c r="W3258" s="468"/>
      <c r="X3258" s="468"/>
      <c r="Y3258" s="468"/>
      <c r="Z3258" s="468"/>
      <c r="AA3258" s="468"/>
      <c r="AB3258" s="468"/>
      <c r="AC3258" s="468"/>
      <c r="AD3258" s="468"/>
      <c r="AE3258" s="468"/>
      <c r="AF3258" s="468"/>
      <c r="AG3258" s="468"/>
      <c r="AH3258" s="468"/>
      <c r="AI3258" s="468"/>
    </row>
    <row r="3259">
      <c r="A3259" s="43"/>
      <c r="B3259" s="635"/>
      <c r="C3259" s="636"/>
      <c r="D3259" s="507"/>
      <c r="E3259" s="394"/>
      <c r="F3259" s="394"/>
      <c r="G3259" s="394"/>
      <c r="H3259" s="28"/>
      <c r="I3259" s="637"/>
      <c r="J3259" s="420"/>
      <c r="K3259" s="627"/>
      <c r="L3259" s="28"/>
      <c r="M3259" s="226"/>
      <c r="N3259" s="638"/>
      <c r="O3259" s="270"/>
      <c r="P3259" s="226"/>
      <c r="Q3259" s="468"/>
      <c r="R3259" s="468"/>
      <c r="S3259" s="468"/>
      <c r="T3259" s="468"/>
      <c r="U3259" s="468"/>
      <c r="V3259" s="468"/>
      <c r="W3259" s="468"/>
      <c r="X3259" s="468"/>
      <c r="Y3259" s="468"/>
      <c r="Z3259" s="468"/>
      <c r="AA3259" s="468"/>
      <c r="AB3259" s="468"/>
      <c r="AC3259" s="468"/>
      <c r="AD3259" s="468"/>
      <c r="AE3259" s="468"/>
      <c r="AF3259" s="468"/>
      <c r="AG3259" s="468"/>
      <c r="AH3259" s="468"/>
      <c r="AI3259" s="468"/>
    </row>
    <row r="3260">
      <c r="A3260" s="43"/>
      <c r="B3260" s="635"/>
      <c r="C3260" s="636"/>
      <c r="D3260" s="507"/>
      <c r="E3260" s="394"/>
      <c r="F3260" s="394"/>
      <c r="G3260" s="394"/>
      <c r="H3260" s="28"/>
      <c r="I3260" s="637"/>
      <c r="J3260" s="420"/>
      <c r="K3260" s="627"/>
      <c r="L3260" s="28"/>
      <c r="M3260" s="226"/>
      <c r="N3260" s="638"/>
      <c r="O3260" s="270"/>
      <c r="P3260" s="226"/>
      <c r="Q3260" s="468"/>
      <c r="R3260" s="468"/>
      <c r="S3260" s="468"/>
      <c r="T3260" s="468"/>
      <c r="U3260" s="468"/>
      <c r="V3260" s="468"/>
      <c r="W3260" s="468"/>
      <c r="X3260" s="468"/>
      <c r="Y3260" s="468"/>
      <c r="Z3260" s="468"/>
      <c r="AA3260" s="468"/>
      <c r="AB3260" s="468"/>
      <c r="AC3260" s="468"/>
      <c r="AD3260" s="468"/>
      <c r="AE3260" s="468"/>
      <c r="AF3260" s="468"/>
      <c r="AG3260" s="468"/>
      <c r="AH3260" s="468"/>
      <c r="AI3260" s="468"/>
    </row>
    <row r="3261">
      <c r="A3261" s="43"/>
      <c r="B3261" s="635"/>
      <c r="C3261" s="636"/>
      <c r="D3261" s="507"/>
      <c r="E3261" s="394"/>
      <c r="F3261" s="394"/>
      <c r="G3261" s="394"/>
      <c r="H3261" s="28"/>
      <c r="I3261" s="637"/>
      <c r="J3261" s="420"/>
      <c r="K3261" s="627"/>
      <c r="L3261" s="28"/>
      <c r="M3261" s="226"/>
      <c r="N3261" s="638"/>
      <c r="O3261" s="270"/>
      <c r="P3261" s="226"/>
      <c r="Q3261" s="468"/>
      <c r="R3261" s="468"/>
      <c r="S3261" s="468"/>
      <c r="T3261" s="468"/>
      <c r="U3261" s="468"/>
      <c r="V3261" s="468"/>
      <c r="W3261" s="468"/>
      <c r="X3261" s="468"/>
      <c r="Y3261" s="468"/>
      <c r="Z3261" s="468"/>
      <c r="AA3261" s="468"/>
      <c r="AB3261" s="468"/>
      <c r="AC3261" s="468"/>
      <c r="AD3261" s="468"/>
      <c r="AE3261" s="468"/>
      <c r="AF3261" s="468"/>
      <c r="AG3261" s="468"/>
      <c r="AH3261" s="468"/>
      <c r="AI3261" s="468"/>
    </row>
    <row r="3262">
      <c r="A3262" s="43"/>
      <c r="B3262" s="635"/>
      <c r="C3262" s="636"/>
      <c r="D3262" s="507"/>
      <c r="E3262" s="394"/>
      <c r="F3262" s="394"/>
      <c r="G3262" s="394"/>
      <c r="H3262" s="28"/>
      <c r="I3262" s="637"/>
      <c r="J3262" s="420"/>
      <c r="K3262" s="627"/>
      <c r="L3262" s="28"/>
      <c r="M3262" s="226"/>
      <c r="N3262" s="638"/>
      <c r="O3262" s="270"/>
      <c r="P3262" s="226"/>
      <c r="Q3262" s="468"/>
      <c r="R3262" s="468"/>
      <c r="S3262" s="468"/>
      <c r="T3262" s="468"/>
      <c r="U3262" s="468"/>
      <c r="V3262" s="468"/>
      <c r="W3262" s="468"/>
      <c r="X3262" s="468"/>
      <c r="Y3262" s="468"/>
      <c r="Z3262" s="468"/>
      <c r="AA3262" s="468"/>
      <c r="AB3262" s="468"/>
      <c r="AC3262" s="468"/>
      <c r="AD3262" s="468"/>
      <c r="AE3262" s="468"/>
      <c r="AF3262" s="468"/>
      <c r="AG3262" s="468"/>
      <c r="AH3262" s="468"/>
      <c r="AI3262" s="468"/>
    </row>
    <row r="3263">
      <c r="A3263" s="43"/>
      <c r="B3263" s="635"/>
      <c r="C3263" s="636"/>
      <c r="D3263" s="507"/>
      <c r="E3263" s="394"/>
      <c r="F3263" s="394"/>
      <c r="G3263" s="394"/>
      <c r="H3263" s="28"/>
      <c r="I3263" s="637"/>
      <c r="J3263" s="420"/>
      <c r="K3263" s="627"/>
      <c r="L3263" s="28"/>
      <c r="M3263" s="226"/>
      <c r="N3263" s="638"/>
      <c r="O3263" s="270"/>
      <c r="P3263" s="226"/>
      <c r="Q3263" s="468"/>
      <c r="R3263" s="468"/>
      <c r="S3263" s="468"/>
      <c r="T3263" s="468"/>
      <c r="U3263" s="468"/>
      <c r="V3263" s="468"/>
      <c r="W3263" s="468"/>
      <c r="X3263" s="468"/>
      <c r="Y3263" s="468"/>
      <c r="Z3263" s="468"/>
      <c r="AA3263" s="468"/>
      <c r="AB3263" s="468"/>
      <c r="AC3263" s="468"/>
      <c r="AD3263" s="468"/>
      <c r="AE3263" s="468"/>
      <c r="AF3263" s="468"/>
      <c r="AG3263" s="468"/>
      <c r="AH3263" s="468"/>
      <c r="AI3263" s="468"/>
    </row>
    <row r="3264">
      <c r="A3264" s="43"/>
      <c r="B3264" s="635"/>
      <c r="C3264" s="636"/>
      <c r="D3264" s="507"/>
      <c r="E3264" s="394"/>
      <c r="F3264" s="394"/>
      <c r="G3264" s="394"/>
      <c r="H3264" s="28"/>
      <c r="I3264" s="637"/>
      <c r="J3264" s="420"/>
      <c r="K3264" s="627"/>
      <c r="L3264" s="28"/>
      <c r="M3264" s="226"/>
      <c r="N3264" s="638"/>
      <c r="O3264" s="270"/>
      <c r="P3264" s="226"/>
      <c r="Q3264" s="468"/>
      <c r="R3264" s="468"/>
      <c r="S3264" s="468"/>
      <c r="T3264" s="468"/>
      <c r="U3264" s="468"/>
      <c r="V3264" s="468"/>
      <c r="W3264" s="468"/>
      <c r="X3264" s="468"/>
      <c r="Y3264" s="468"/>
      <c r="Z3264" s="468"/>
      <c r="AA3264" s="468"/>
      <c r="AB3264" s="468"/>
      <c r="AC3264" s="468"/>
      <c r="AD3264" s="468"/>
      <c r="AE3264" s="468"/>
      <c r="AF3264" s="468"/>
      <c r="AG3264" s="468"/>
      <c r="AH3264" s="468"/>
      <c r="AI3264" s="468"/>
    </row>
    <row r="3265">
      <c r="A3265" s="43"/>
      <c r="B3265" s="635"/>
      <c r="C3265" s="636"/>
      <c r="D3265" s="507"/>
      <c r="E3265" s="394"/>
      <c r="F3265" s="394"/>
      <c r="G3265" s="394"/>
      <c r="H3265" s="28"/>
      <c r="I3265" s="637"/>
      <c r="J3265" s="420"/>
      <c r="K3265" s="627"/>
      <c r="L3265" s="28"/>
      <c r="M3265" s="226"/>
      <c r="N3265" s="638"/>
      <c r="O3265" s="270"/>
      <c r="P3265" s="226"/>
      <c r="Q3265" s="468"/>
      <c r="R3265" s="468"/>
      <c r="S3265" s="468"/>
      <c r="T3265" s="468"/>
      <c r="U3265" s="468"/>
      <c r="V3265" s="468"/>
      <c r="W3265" s="468"/>
      <c r="X3265" s="468"/>
      <c r="Y3265" s="468"/>
      <c r="Z3265" s="468"/>
      <c r="AA3265" s="468"/>
      <c r="AB3265" s="468"/>
      <c r="AC3265" s="468"/>
      <c r="AD3265" s="468"/>
      <c r="AE3265" s="468"/>
      <c r="AF3265" s="468"/>
      <c r="AG3265" s="468"/>
      <c r="AH3265" s="468"/>
      <c r="AI3265" s="468"/>
    </row>
    <row r="3266">
      <c r="A3266" s="43"/>
      <c r="B3266" s="635"/>
      <c r="C3266" s="636"/>
      <c r="D3266" s="507"/>
      <c r="E3266" s="394"/>
      <c r="F3266" s="394"/>
      <c r="G3266" s="394"/>
      <c r="H3266" s="28"/>
      <c r="I3266" s="637"/>
      <c r="J3266" s="420"/>
      <c r="K3266" s="627"/>
      <c r="L3266" s="28"/>
      <c r="M3266" s="226"/>
      <c r="N3266" s="638"/>
      <c r="O3266" s="270"/>
      <c r="P3266" s="226"/>
      <c r="Q3266" s="468"/>
      <c r="R3266" s="468"/>
      <c r="S3266" s="468"/>
      <c r="T3266" s="468"/>
      <c r="U3266" s="468"/>
      <c r="V3266" s="468"/>
      <c r="W3266" s="468"/>
      <c r="X3266" s="468"/>
      <c r="Y3266" s="468"/>
      <c r="Z3266" s="468"/>
      <c r="AA3266" s="468"/>
      <c r="AB3266" s="468"/>
      <c r="AC3266" s="468"/>
      <c r="AD3266" s="468"/>
      <c r="AE3266" s="468"/>
      <c r="AF3266" s="468"/>
      <c r="AG3266" s="468"/>
      <c r="AH3266" s="468"/>
      <c r="AI3266" s="468"/>
    </row>
    <row r="3267">
      <c r="A3267" s="43"/>
      <c r="B3267" s="635"/>
      <c r="C3267" s="636"/>
      <c r="D3267" s="507"/>
      <c r="E3267" s="394"/>
      <c r="F3267" s="394"/>
      <c r="G3267" s="394"/>
      <c r="H3267" s="28"/>
      <c r="I3267" s="637"/>
      <c r="J3267" s="420"/>
      <c r="K3267" s="627"/>
      <c r="L3267" s="28"/>
      <c r="M3267" s="226"/>
      <c r="N3267" s="638"/>
      <c r="O3267" s="270"/>
      <c r="P3267" s="226"/>
      <c r="Q3267" s="468"/>
      <c r="R3267" s="468"/>
      <c r="S3267" s="468"/>
      <c r="T3267" s="468"/>
      <c r="U3267" s="468"/>
      <c r="V3267" s="468"/>
      <c r="W3267" s="468"/>
      <c r="X3267" s="468"/>
      <c r="Y3267" s="468"/>
      <c r="Z3267" s="468"/>
      <c r="AA3267" s="468"/>
      <c r="AB3267" s="468"/>
      <c r="AC3267" s="468"/>
      <c r="AD3267" s="468"/>
      <c r="AE3267" s="468"/>
      <c r="AF3267" s="468"/>
      <c r="AG3267" s="468"/>
      <c r="AH3267" s="468"/>
      <c r="AI3267" s="468"/>
    </row>
    <row r="3268">
      <c r="A3268" s="43"/>
      <c r="B3268" s="635"/>
      <c r="C3268" s="636"/>
      <c r="D3268" s="507"/>
      <c r="E3268" s="394"/>
      <c r="F3268" s="394"/>
      <c r="G3268" s="394"/>
      <c r="H3268" s="28"/>
      <c r="I3268" s="637"/>
      <c r="J3268" s="420"/>
      <c r="K3268" s="627"/>
      <c r="L3268" s="28"/>
      <c r="M3268" s="226"/>
      <c r="N3268" s="638"/>
      <c r="O3268" s="270"/>
      <c r="P3268" s="226"/>
      <c r="Q3268" s="468"/>
      <c r="R3268" s="468"/>
      <c r="S3268" s="468"/>
      <c r="T3268" s="468"/>
      <c r="U3268" s="468"/>
      <c r="V3268" s="468"/>
      <c r="W3268" s="468"/>
      <c r="X3268" s="468"/>
      <c r="Y3268" s="468"/>
      <c r="Z3268" s="468"/>
      <c r="AA3268" s="468"/>
      <c r="AB3268" s="468"/>
      <c r="AC3268" s="468"/>
      <c r="AD3268" s="468"/>
      <c r="AE3268" s="468"/>
      <c r="AF3268" s="468"/>
      <c r="AG3268" s="468"/>
      <c r="AH3268" s="468"/>
      <c r="AI3268" s="468"/>
    </row>
    <row r="3269">
      <c r="A3269" s="43"/>
      <c r="B3269" s="635"/>
      <c r="C3269" s="636"/>
      <c r="D3269" s="507"/>
      <c r="E3269" s="394"/>
      <c r="F3269" s="394"/>
      <c r="G3269" s="394"/>
      <c r="H3269" s="28"/>
      <c r="I3269" s="637"/>
      <c r="J3269" s="420"/>
      <c r="K3269" s="627"/>
      <c r="L3269" s="28"/>
      <c r="M3269" s="226"/>
      <c r="N3269" s="638"/>
      <c r="O3269" s="270"/>
      <c r="P3269" s="226"/>
      <c r="Q3269" s="468"/>
      <c r="R3269" s="468"/>
      <c r="S3269" s="468"/>
      <c r="T3269" s="468"/>
      <c r="U3269" s="468"/>
      <c r="V3269" s="468"/>
      <c r="W3269" s="468"/>
      <c r="X3269" s="468"/>
      <c r="Y3269" s="468"/>
      <c r="Z3269" s="468"/>
      <c r="AA3269" s="468"/>
      <c r="AB3269" s="468"/>
      <c r="AC3269" s="468"/>
      <c r="AD3269" s="468"/>
      <c r="AE3269" s="468"/>
      <c r="AF3269" s="468"/>
      <c r="AG3269" s="468"/>
      <c r="AH3269" s="468"/>
      <c r="AI3269" s="468"/>
    </row>
    <row r="3270">
      <c r="A3270" s="43"/>
      <c r="B3270" s="635"/>
      <c r="C3270" s="636"/>
      <c r="D3270" s="507"/>
      <c r="E3270" s="394"/>
      <c r="F3270" s="394"/>
      <c r="G3270" s="394"/>
      <c r="H3270" s="28"/>
      <c r="I3270" s="637"/>
      <c r="J3270" s="420"/>
      <c r="K3270" s="627"/>
      <c r="L3270" s="28"/>
      <c r="M3270" s="226"/>
      <c r="N3270" s="638"/>
      <c r="O3270" s="270"/>
      <c r="P3270" s="226"/>
      <c r="Q3270" s="468"/>
      <c r="R3270" s="468"/>
      <c r="S3270" s="468"/>
      <c r="T3270" s="468"/>
      <c r="U3270" s="468"/>
      <c r="V3270" s="468"/>
      <c r="W3270" s="468"/>
      <c r="X3270" s="468"/>
      <c r="Y3270" s="468"/>
      <c r="Z3270" s="468"/>
      <c r="AA3270" s="468"/>
      <c r="AB3270" s="468"/>
      <c r="AC3270" s="468"/>
      <c r="AD3270" s="468"/>
      <c r="AE3270" s="468"/>
      <c r="AF3270" s="468"/>
      <c r="AG3270" s="468"/>
      <c r="AH3270" s="468"/>
      <c r="AI3270" s="468"/>
    </row>
    <row r="3271">
      <c r="A3271" s="43"/>
      <c r="B3271" s="635"/>
      <c r="C3271" s="636"/>
      <c r="D3271" s="507"/>
      <c r="E3271" s="394"/>
      <c r="F3271" s="394"/>
      <c r="G3271" s="394"/>
      <c r="H3271" s="28"/>
      <c r="I3271" s="637"/>
      <c r="J3271" s="420"/>
      <c r="K3271" s="627"/>
      <c r="L3271" s="28"/>
      <c r="M3271" s="226"/>
      <c r="N3271" s="638"/>
      <c r="O3271" s="270"/>
      <c r="P3271" s="226"/>
      <c r="Q3271" s="468"/>
      <c r="R3271" s="468"/>
      <c r="S3271" s="468"/>
      <c r="T3271" s="468"/>
      <c r="U3271" s="468"/>
      <c r="V3271" s="468"/>
      <c r="W3271" s="468"/>
      <c r="X3271" s="468"/>
      <c r="Y3271" s="468"/>
      <c r="Z3271" s="468"/>
      <c r="AA3271" s="468"/>
      <c r="AB3271" s="468"/>
      <c r="AC3271" s="468"/>
      <c r="AD3271" s="468"/>
      <c r="AE3271" s="468"/>
      <c r="AF3271" s="468"/>
      <c r="AG3271" s="468"/>
      <c r="AH3271" s="468"/>
      <c r="AI3271" s="468"/>
    </row>
    <row r="3272">
      <c r="A3272" s="43"/>
      <c r="B3272" s="635"/>
      <c r="C3272" s="636"/>
      <c r="D3272" s="507"/>
      <c r="E3272" s="394"/>
      <c r="F3272" s="394"/>
      <c r="G3272" s="394"/>
      <c r="H3272" s="28"/>
      <c r="I3272" s="637"/>
      <c r="J3272" s="420"/>
      <c r="K3272" s="627"/>
      <c r="L3272" s="28"/>
      <c r="M3272" s="226"/>
      <c r="N3272" s="638"/>
      <c r="O3272" s="270"/>
      <c r="P3272" s="226"/>
      <c r="Q3272" s="468"/>
      <c r="R3272" s="468"/>
      <c r="S3272" s="468"/>
      <c r="T3272" s="468"/>
      <c r="U3272" s="468"/>
      <c r="V3272" s="468"/>
      <c r="W3272" s="468"/>
      <c r="X3272" s="468"/>
      <c r="Y3272" s="468"/>
      <c r="Z3272" s="468"/>
      <c r="AA3272" s="468"/>
      <c r="AB3272" s="468"/>
      <c r="AC3272" s="468"/>
      <c r="AD3272" s="468"/>
      <c r="AE3272" s="468"/>
      <c r="AF3272" s="468"/>
      <c r="AG3272" s="468"/>
      <c r="AH3272" s="468"/>
      <c r="AI3272" s="468"/>
    </row>
    <row r="3273">
      <c r="A3273" s="43"/>
      <c r="B3273" s="635"/>
      <c r="C3273" s="636"/>
      <c r="D3273" s="507"/>
      <c r="E3273" s="394"/>
      <c r="F3273" s="394"/>
      <c r="G3273" s="394"/>
      <c r="H3273" s="28"/>
      <c r="I3273" s="637"/>
      <c r="J3273" s="420"/>
      <c r="K3273" s="627"/>
      <c r="L3273" s="28"/>
      <c r="M3273" s="226"/>
      <c r="N3273" s="638"/>
      <c r="O3273" s="270"/>
      <c r="P3273" s="226"/>
      <c r="Q3273" s="468"/>
      <c r="R3273" s="468"/>
      <c r="S3273" s="468"/>
      <c r="T3273" s="468"/>
      <c r="U3273" s="468"/>
      <c r="V3273" s="468"/>
      <c r="W3273" s="468"/>
      <c r="X3273" s="468"/>
      <c r="Y3273" s="468"/>
      <c r="Z3273" s="468"/>
      <c r="AA3273" s="468"/>
      <c r="AB3273" s="468"/>
      <c r="AC3273" s="468"/>
      <c r="AD3273" s="468"/>
      <c r="AE3273" s="468"/>
      <c r="AF3273" s="468"/>
      <c r="AG3273" s="468"/>
      <c r="AH3273" s="468"/>
      <c r="AI3273" s="468"/>
    </row>
    <row r="3274">
      <c r="A3274" s="43"/>
      <c r="B3274" s="635"/>
      <c r="C3274" s="636"/>
      <c r="D3274" s="507"/>
      <c r="E3274" s="394"/>
      <c r="F3274" s="394"/>
      <c r="G3274" s="394"/>
      <c r="H3274" s="28"/>
      <c r="I3274" s="637"/>
      <c r="J3274" s="420"/>
      <c r="K3274" s="627"/>
      <c r="L3274" s="28"/>
      <c r="M3274" s="226"/>
      <c r="N3274" s="638"/>
      <c r="O3274" s="270"/>
      <c r="P3274" s="226"/>
      <c r="Q3274" s="468"/>
      <c r="R3274" s="468"/>
      <c r="S3274" s="468"/>
      <c r="T3274" s="468"/>
      <c r="U3274" s="468"/>
      <c r="V3274" s="468"/>
      <c r="W3274" s="468"/>
      <c r="X3274" s="468"/>
      <c r="Y3274" s="468"/>
      <c r="Z3274" s="468"/>
      <c r="AA3274" s="468"/>
      <c r="AB3274" s="468"/>
      <c r="AC3274" s="468"/>
      <c r="AD3274" s="468"/>
      <c r="AE3274" s="468"/>
      <c r="AF3274" s="468"/>
      <c r="AG3274" s="468"/>
      <c r="AH3274" s="468"/>
      <c r="AI3274" s="468"/>
    </row>
    <row r="3275">
      <c r="A3275" s="43"/>
      <c r="B3275" s="635"/>
      <c r="C3275" s="636"/>
      <c r="D3275" s="507"/>
      <c r="E3275" s="394"/>
      <c r="F3275" s="394"/>
      <c r="G3275" s="394"/>
      <c r="H3275" s="28"/>
      <c r="I3275" s="637"/>
      <c r="J3275" s="420"/>
      <c r="K3275" s="627"/>
      <c r="L3275" s="28"/>
      <c r="M3275" s="226"/>
      <c r="N3275" s="638"/>
      <c r="O3275" s="270"/>
      <c r="P3275" s="226"/>
      <c r="Q3275" s="468"/>
      <c r="R3275" s="468"/>
      <c r="S3275" s="468"/>
      <c r="T3275" s="468"/>
      <c r="U3275" s="468"/>
      <c r="V3275" s="468"/>
      <c r="W3275" s="468"/>
      <c r="X3275" s="468"/>
      <c r="Y3275" s="468"/>
      <c r="Z3275" s="468"/>
      <c r="AA3275" s="468"/>
      <c r="AB3275" s="468"/>
      <c r="AC3275" s="468"/>
      <c r="AD3275" s="468"/>
      <c r="AE3275" s="468"/>
      <c r="AF3275" s="468"/>
      <c r="AG3275" s="468"/>
      <c r="AH3275" s="468"/>
      <c r="AI3275" s="468"/>
    </row>
    <row r="3276">
      <c r="A3276" s="43"/>
      <c r="B3276" s="635"/>
      <c r="C3276" s="636"/>
      <c r="D3276" s="507"/>
      <c r="E3276" s="394"/>
      <c r="F3276" s="394"/>
      <c r="G3276" s="394"/>
      <c r="H3276" s="28"/>
      <c r="I3276" s="637"/>
      <c r="J3276" s="420"/>
      <c r="K3276" s="627"/>
      <c r="L3276" s="28"/>
      <c r="M3276" s="226"/>
      <c r="N3276" s="638"/>
      <c r="O3276" s="270"/>
      <c r="P3276" s="226"/>
      <c r="Q3276" s="468"/>
      <c r="R3276" s="468"/>
      <c r="S3276" s="468"/>
      <c r="T3276" s="468"/>
      <c r="U3276" s="468"/>
      <c r="V3276" s="468"/>
      <c r="W3276" s="468"/>
      <c r="X3276" s="468"/>
      <c r="Y3276" s="468"/>
      <c r="Z3276" s="468"/>
      <c r="AA3276" s="468"/>
      <c r="AB3276" s="468"/>
      <c r="AC3276" s="468"/>
      <c r="AD3276" s="468"/>
      <c r="AE3276" s="468"/>
      <c r="AF3276" s="468"/>
      <c r="AG3276" s="468"/>
      <c r="AH3276" s="468"/>
      <c r="AI3276" s="468"/>
    </row>
    <row r="3277">
      <c r="A3277" s="43"/>
      <c r="B3277" s="635"/>
      <c r="C3277" s="636"/>
      <c r="D3277" s="507"/>
      <c r="E3277" s="394"/>
      <c r="F3277" s="394"/>
      <c r="G3277" s="394"/>
      <c r="H3277" s="28"/>
      <c r="I3277" s="637"/>
      <c r="J3277" s="420"/>
      <c r="K3277" s="627"/>
      <c r="L3277" s="28"/>
      <c r="M3277" s="226"/>
      <c r="N3277" s="638"/>
      <c r="O3277" s="270"/>
      <c r="P3277" s="226"/>
      <c r="Q3277" s="468"/>
      <c r="R3277" s="468"/>
      <c r="S3277" s="468"/>
      <c r="T3277" s="468"/>
      <c r="U3277" s="468"/>
      <c r="V3277" s="468"/>
      <c r="W3277" s="468"/>
      <c r="X3277" s="468"/>
      <c r="Y3277" s="468"/>
      <c r="Z3277" s="468"/>
      <c r="AA3277" s="468"/>
      <c r="AB3277" s="468"/>
      <c r="AC3277" s="468"/>
      <c r="AD3277" s="468"/>
      <c r="AE3277" s="468"/>
      <c r="AF3277" s="468"/>
      <c r="AG3277" s="468"/>
      <c r="AH3277" s="468"/>
      <c r="AI3277" s="468"/>
    </row>
    <row r="3278">
      <c r="A3278" s="43"/>
      <c r="B3278" s="635"/>
      <c r="C3278" s="636"/>
      <c r="D3278" s="507"/>
      <c r="E3278" s="394"/>
      <c r="F3278" s="394"/>
      <c r="G3278" s="394"/>
      <c r="H3278" s="28"/>
      <c r="I3278" s="637"/>
      <c r="J3278" s="420"/>
      <c r="K3278" s="627"/>
      <c r="L3278" s="28"/>
      <c r="M3278" s="226"/>
      <c r="N3278" s="638"/>
      <c r="O3278" s="270"/>
      <c r="P3278" s="226"/>
      <c r="Q3278" s="468"/>
      <c r="R3278" s="468"/>
      <c r="S3278" s="468"/>
      <c r="T3278" s="468"/>
      <c r="U3278" s="468"/>
      <c r="V3278" s="468"/>
      <c r="W3278" s="468"/>
      <c r="X3278" s="468"/>
      <c r="Y3278" s="468"/>
      <c r="Z3278" s="468"/>
      <c r="AA3278" s="468"/>
      <c r="AB3278" s="468"/>
      <c r="AC3278" s="468"/>
      <c r="AD3278" s="468"/>
      <c r="AE3278" s="468"/>
      <c r="AF3278" s="468"/>
      <c r="AG3278" s="468"/>
      <c r="AH3278" s="468"/>
      <c r="AI3278" s="468"/>
    </row>
    <row r="3279">
      <c r="A3279" s="43"/>
      <c r="B3279" s="635"/>
      <c r="C3279" s="636"/>
      <c r="D3279" s="507"/>
      <c r="E3279" s="394"/>
      <c r="F3279" s="394"/>
      <c r="G3279" s="394"/>
      <c r="H3279" s="28"/>
      <c r="I3279" s="637"/>
      <c r="J3279" s="420"/>
      <c r="K3279" s="627"/>
      <c r="L3279" s="28"/>
      <c r="M3279" s="226"/>
      <c r="N3279" s="638"/>
      <c r="O3279" s="270"/>
      <c r="P3279" s="226"/>
      <c r="Q3279" s="468"/>
      <c r="R3279" s="468"/>
      <c r="S3279" s="468"/>
      <c r="T3279" s="468"/>
      <c r="U3279" s="468"/>
      <c r="V3279" s="468"/>
      <c r="W3279" s="468"/>
      <c r="X3279" s="468"/>
      <c r="Y3279" s="468"/>
      <c r="Z3279" s="468"/>
      <c r="AA3279" s="468"/>
      <c r="AB3279" s="468"/>
      <c r="AC3279" s="468"/>
      <c r="AD3279" s="468"/>
      <c r="AE3279" s="468"/>
      <c r="AF3279" s="468"/>
      <c r="AG3279" s="468"/>
      <c r="AH3279" s="468"/>
      <c r="AI3279" s="468"/>
    </row>
    <row r="3280">
      <c r="A3280" s="43"/>
      <c r="B3280" s="635"/>
      <c r="C3280" s="636"/>
      <c r="D3280" s="507"/>
      <c r="E3280" s="394"/>
      <c r="F3280" s="394"/>
      <c r="G3280" s="394"/>
      <c r="H3280" s="28"/>
      <c r="I3280" s="637"/>
      <c r="J3280" s="420"/>
      <c r="K3280" s="627"/>
      <c r="L3280" s="28"/>
      <c r="M3280" s="226"/>
      <c r="N3280" s="638"/>
      <c r="O3280" s="270"/>
      <c r="P3280" s="226"/>
      <c r="Q3280" s="468"/>
      <c r="R3280" s="468"/>
      <c r="S3280" s="468"/>
      <c r="T3280" s="468"/>
      <c r="U3280" s="468"/>
      <c r="V3280" s="468"/>
      <c r="W3280" s="468"/>
      <c r="X3280" s="468"/>
      <c r="Y3280" s="468"/>
      <c r="Z3280" s="468"/>
      <c r="AA3280" s="468"/>
      <c r="AB3280" s="468"/>
      <c r="AC3280" s="468"/>
      <c r="AD3280" s="468"/>
      <c r="AE3280" s="468"/>
      <c r="AF3280" s="468"/>
      <c r="AG3280" s="468"/>
      <c r="AH3280" s="468"/>
      <c r="AI3280" s="468"/>
    </row>
    <row r="3281">
      <c r="A3281" s="43"/>
      <c r="B3281" s="635"/>
      <c r="C3281" s="636"/>
      <c r="D3281" s="507"/>
      <c r="E3281" s="394"/>
      <c r="F3281" s="394"/>
      <c r="G3281" s="394"/>
      <c r="H3281" s="28"/>
      <c r="I3281" s="637"/>
      <c r="J3281" s="420"/>
      <c r="K3281" s="627"/>
      <c r="L3281" s="28"/>
      <c r="M3281" s="226"/>
      <c r="N3281" s="638"/>
      <c r="O3281" s="270"/>
      <c r="P3281" s="226"/>
      <c r="Q3281" s="468"/>
      <c r="R3281" s="468"/>
      <c r="S3281" s="468"/>
      <c r="T3281" s="468"/>
      <c r="U3281" s="468"/>
      <c r="V3281" s="468"/>
      <c r="W3281" s="468"/>
      <c r="X3281" s="468"/>
      <c r="Y3281" s="468"/>
      <c r="Z3281" s="468"/>
      <c r="AA3281" s="468"/>
      <c r="AB3281" s="468"/>
      <c r="AC3281" s="468"/>
      <c r="AD3281" s="468"/>
      <c r="AE3281" s="468"/>
      <c r="AF3281" s="468"/>
      <c r="AG3281" s="468"/>
      <c r="AH3281" s="468"/>
      <c r="AI3281" s="468"/>
    </row>
    <row r="3282">
      <c r="A3282" s="43"/>
      <c r="B3282" s="635"/>
      <c r="C3282" s="636"/>
      <c r="D3282" s="507"/>
      <c r="E3282" s="394"/>
      <c r="F3282" s="394"/>
      <c r="G3282" s="394"/>
      <c r="H3282" s="28"/>
      <c r="I3282" s="637"/>
      <c r="J3282" s="420"/>
      <c r="K3282" s="627"/>
      <c r="L3282" s="28"/>
      <c r="M3282" s="226"/>
      <c r="N3282" s="638"/>
      <c r="O3282" s="270"/>
      <c r="P3282" s="226"/>
      <c r="Q3282" s="468"/>
      <c r="R3282" s="468"/>
      <c r="S3282" s="468"/>
      <c r="T3282" s="468"/>
      <c r="U3282" s="468"/>
      <c r="V3282" s="468"/>
      <c r="W3282" s="468"/>
      <c r="X3282" s="468"/>
      <c r="Y3282" s="468"/>
      <c r="Z3282" s="468"/>
      <c r="AA3282" s="468"/>
      <c r="AB3282" s="468"/>
      <c r="AC3282" s="468"/>
      <c r="AD3282" s="468"/>
      <c r="AE3282" s="468"/>
      <c r="AF3282" s="468"/>
      <c r="AG3282" s="468"/>
      <c r="AH3282" s="468"/>
      <c r="AI3282" s="468"/>
    </row>
    <row r="3283">
      <c r="A3283" s="43"/>
      <c r="B3283" s="635"/>
      <c r="C3283" s="636"/>
      <c r="D3283" s="507"/>
      <c r="E3283" s="394"/>
      <c r="F3283" s="394"/>
      <c r="G3283" s="394"/>
      <c r="H3283" s="28"/>
      <c r="I3283" s="637"/>
      <c r="J3283" s="420"/>
      <c r="K3283" s="627"/>
      <c r="L3283" s="28"/>
      <c r="M3283" s="226"/>
      <c r="N3283" s="638"/>
      <c r="O3283" s="270"/>
      <c r="P3283" s="226"/>
      <c r="Q3283" s="468"/>
      <c r="R3283" s="468"/>
      <c r="S3283" s="468"/>
      <c r="T3283" s="468"/>
      <c r="U3283" s="468"/>
      <c r="V3283" s="468"/>
      <c r="W3283" s="468"/>
      <c r="X3283" s="468"/>
      <c r="Y3283" s="468"/>
      <c r="Z3283" s="468"/>
      <c r="AA3283" s="468"/>
      <c r="AB3283" s="468"/>
      <c r="AC3283" s="468"/>
      <c r="AD3283" s="468"/>
      <c r="AE3283" s="468"/>
      <c r="AF3283" s="468"/>
      <c r="AG3283" s="468"/>
      <c r="AH3283" s="468"/>
      <c r="AI3283" s="468"/>
    </row>
    <row r="3284">
      <c r="A3284" s="43"/>
      <c r="B3284" s="635"/>
      <c r="C3284" s="636"/>
      <c r="D3284" s="507"/>
      <c r="E3284" s="394"/>
      <c r="F3284" s="394"/>
      <c r="G3284" s="394"/>
      <c r="H3284" s="28"/>
      <c r="I3284" s="637"/>
      <c r="J3284" s="420"/>
      <c r="K3284" s="627"/>
      <c r="L3284" s="28"/>
      <c r="M3284" s="226"/>
      <c r="N3284" s="638"/>
      <c r="O3284" s="270"/>
      <c r="P3284" s="226"/>
      <c r="Q3284" s="468"/>
      <c r="R3284" s="468"/>
      <c r="S3284" s="468"/>
      <c r="T3284" s="468"/>
      <c r="U3284" s="468"/>
      <c r="V3284" s="468"/>
      <c r="W3284" s="468"/>
      <c r="X3284" s="468"/>
      <c r="Y3284" s="468"/>
      <c r="Z3284" s="468"/>
      <c r="AA3284" s="468"/>
      <c r="AB3284" s="468"/>
      <c r="AC3284" s="468"/>
      <c r="AD3284" s="468"/>
      <c r="AE3284" s="468"/>
      <c r="AF3284" s="468"/>
      <c r="AG3284" s="468"/>
      <c r="AH3284" s="468"/>
      <c r="AI3284" s="468"/>
    </row>
    <row r="3285">
      <c r="A3285" s="43"/>
      <c r="B3285" s="635"/>
      <c r="C3285" s="636"/>
      <c r="D3285" s="507"/>
      <c r="E3285" s="394"/>
      <c r="F3285" s="394"/>
      <c r="G3285" s="394"/>
      <c r="H3285" s="28"/>
      <c r="I3285" s="637"/>
      <c r="J3285" s="420"/>
      <c r="K3285" s="627"/>
      <c r="L3285" s="28"/>
      <c r="M3285" s="226"/>
      <c r="N3285" s="638"/>
      <c r="O3285" s="270"/>
      <c r="P3285" s="226"/>
      <c r="Q3285" s="468"/>
      <c r="R3285" s="468"/>
      <c r="S3285" s="468"/>
      <c r="T3285" s="468"/>
      <c r="U3285" s="468"/>
      <c r="V3285" s="468"/>
      <c r="W3285" s="468"/>
      <c r="X3285" s="468"/>
      <c r="Y3285" s="468"/>
      <c r="Z3285" s="468"/>
      <c r="AA3285" s="468"/>
      <c r="AB3285" s="468"/>
      <c r="AC3285" s="468"/>
      <c r="AD3285" s="468"/>
      <c r="AE3285" s="468"/>
      <c r="AF3285" s="468"/>
      <c r="AG3285" s="468"/>
      <c r="AH3285" s="468"/>
      <c r="AI3285" s="468"/>
    </row>
    <row r="3286">
      <c r="A3286" s="43"/>
      <c r="B3286" s="635"/>
      <c r="C3286" s="636"/>
      <c r="D3286" s="507"/>
      <c r="E3286" s="394"/>
      <c r="F3286" s="394"/>
      <c r="G3286" s="394"/>
      <c r="H3286" s="28"/>
      <c r="I3286" s="637"/>
      <c r="J3286" s="420"/>
      <c r="K3286" s="627"/>
      <c r="L3286" s="28"/>
      <c r="M3286" s="226"/>
      <c r="N3286" s="638"/>
      <c r="O3286" s="270"/>
      <c r="P3286" s="226"/>
      <c r="Q3286" s="468"/>
      <c r="R3286" s="468"/>
      <c r="S3286" s="468"/>
      <c r="T3286" s="468"/>
      <c r="U3286" s="468"/>
      <c r="V3286" s="468"/>
      <c r="W3286" s="468"/>
      <c r="X3286" s="468"/>
      <c r="Y3286" s="468"/>
      <c r="Z3286" s="468"/>
      <c r="AA3286" s="468"/>
      <c r="AB3286" s="468"/>
      <c r="AC3286" s="468"/>
      <c r="AD3286" s="468"/>
      <c r="AE3286" s="468"/>
      <c r="AF3286" s="468"/>
      <c r="AG3286" s="468"/>
      <c r="AH3286" s="468"/>
      <c r="AI3286" s="468"/>
    </row>
    <row r="3287">
      <c r="A3287" s="43"/>
      <c r="B3287" s="635"/>
      <c r="C3287" s="636"/>
      <c r="D3287" s="507"/>
      <c r="E3287" s="394"/>
      <c r="F3287" s="394"/>
      <c r="G3287" s="394"/>
      <c r="H3287" s="28"/>
      <c r="I3287" s="637"/>
      <c r="J3287" s="420"/>
      <c r="K3287" s="627"/>
      <c r="L3287" s="28"/>
      <c r="M3287" s="226"/>
      <c r="N3287" s="638"/>
      <c r="O3287" s="270"/>
      <c r="P3287" s="226"/>
      <c r="Q3287" s="468"/>
      <c r="R3287" s="468"/>
      <c r="S3287" s="468"/>
      <c r="T3287" s="468"/>
      <c r="U3287" s="468"/>
      <c r="V3287" s="468"/>
      <c r="W3287" s="468"/>
      <c r="X3287" s="468"/>
      <c r="Y3287" s="468"/>
      <c r="Z3287" s="468"/>
      <c r="AA3287" s="468"/>
      <c r="AB3287" s="468"/>
      <c r="AC3287" s="468"/>
      <c r="AD3287" s="468"/>
      <c r="AE3287" s="468"/>
      <c r="AF3287" s="468"/>
      <c r="AG3287" s="468"/>
      <c r="AH3287" s="468"/>
      <c r="AI3287" s="468"/>
    </row>
    <row r="3288">
      <c r="A3288" s="43"/>
      <c r="B3288" s="635"/>
      <c r="C3288" s="636"/>
      <c r="D3288" s="507"/>
      <c r="E3288" s="394"/>
      <c r="F3288" s="394"/>
      <c r="G3288" s="394"/>
      <c r="H3288" s="28"/>
      <c r="I3288" s="637"/>
      <c r="J3288" s="420"/>
      <c r="K3288" s="627"/>
      <c r="L3288" s="28"/>
      <c r="M3288" s="226"/>
      <c r="N3288" s="638"/>
      <c r="O3288" s="270"/>
      <c r="P3288" s="226"/>
      <c r="Q3288" s="468"/>
      <c r="R3288" s="468"/>
      <c r="S3288" s="468"/>
      <c r="T3288" s="468"/>
      <c r="U3288" s="468"/>
      <c r="V3288" s="468"/>
      <c r="W3288" s="468"/>
      <c r="X3288" s="468"/>
      <c r="Y3288" s="468"/>
      <c r="Z3288" s="468"/>
      <c r="AA3288" s="468"/>
      <c r="AB3288" s="468"/>
      <c r="AC3288" s="468"/>
      <c r="AD3288" s="468"/>
      <c r="AE3288" s="468"/>
      <c r="AF3288" s="468"/>
      <c r="AG3288" s="468"/>
      <c r="AH3288" s="468"/>
      <c r="AI3288" s="468"/>
    </row>
    <row r="3289">
      <c r="A3289" s="43"/>
      <c r="B3289" s="635"/>
      <c r="C3289" s="636"/>
      <c r="D3289" s="507"/>
      <c r="E3289" s="394"/>
      <c r="F3289" s="394"/>
      <c r="G3289" s="394"/>
      <c r="H3289" s="28"/>
      <c r="I3289" s="637"/>
      <c r="J3289" s="420"/>
      <c r="K3289" s="627"/>
      <c r="L3289" s="28"/>
      <c r="M3289" s="226"/>
      <c r="N3289" s="638"/>
      <c r="O3289" s="270"/>
      <c r="P3289" s="226"/>
      <c r="Q3289" s="468"/>
      <c r="R3289" s="468"/>
      <c r="S3289" s="468"/>
      <c r="T3289" s="468"/>
      <c r="U3289" s="468"/>
      <c r="V3289" s="468"/>
      <c r="W3289" s="468"/>
      <c r="X3289" s="468"/>
      <c r="Y3289" s="468"/>
      <c r="Z3289" s="468"/>
      <c r="AA3289" s="468"/>
      <c r="AB3289" s="468"/>
      <c r="AC3289" s="468"/>
      <c r="AD3289" s="468"/>
      <c r="AE3289" s="468"/>
      <c r="AF3289" s="468"/>
      <c r="AG3289" s="468"/>
      <c r="AH3289" s="468"/>
      <c r="AI3289" s="468"/>
    </row>
    <row r="3290">
      <c r="A3290" s="43"/>
      <c r="B3290" s="635"/>
      <c r="C3290" s="636"/>
      <c r="D3290" s="507"/>
      <c r="E3290" s="394"/>
      <c r="F3290" s="394"/>
      <c r="G3290" s="394"/>
      <c r="H3290" s="28"/>
      <c r="I3290" s="637"/>
      <c r="J3290" s="420"/>
      <c r="K3290" s="627"/>
      <c r="L3290" s="28"/>
      <c r="M3290" s="226"/>
      <c r="N3290" s="638"/>
      <c r="O3290" s="270"/>
      <c r="P3290" s="226"/>
      <c r="Q3290" s="468"/>
      <c r="R3290" s="468"/>
      <c r="S3290" s="468"/>
      <c r="T3290" s="468"/>
      <c r="U3290" s="468"/>
      <c r="V3290" s="468"/>
      <c r="W3290" s="468"/>
      <c r="X3290" s="468"/>
      <c r="Y3290" s="468"/>
      <c r="Z3290" s="468"/>
      <c r="AA3290" s="468"/>
      <c r="AB3290" s="468"/>
      <c r="AC3290" s="468"/>
      <c r="AD3290" s="468"/>
      <c r="AE3290" s="468"/>
      <c r="AF3290" s="468"/>
      <c r="AG3290" s="468"/>
      <c r="AH3290" s="468"/>
      <c r="AI3290" s="468"/>
    </row>
    <row r="3291">
      <c r="A3291" s="43"/>
      <c r="B3291" s="635"/>
      <c r="C3291" s="636"/>
      <c r="D3291" s="507"/>
      <c r="E3291" s="394"/>
      <c r="F3291" s="394"/>
      <c r="G3291" s="394"/>
      <c r="H3291" s="28"/>
      <c r="I3291" s="637"/>
      <c r="J3291" s="420"/>
      <c r="K3291" s="627"/>
      <c r="L3291" s="28"/>
      <c r="M3291" s="226"/>
      <c r="N3291" s="638"/>
      <c r="O3291" s="270"/>
      <c r="P3291" s="226"/>
      <c r="Q3291" s="468"/>
      <c r="R3291" s="468"/>
      <c r="S3291" s="468"/>
      <c r="T3291" s="468"/>
      <c r="U3291" s="468"/>
      <c r="V3291" s="468"/>
      <c r="W3291" s="468"/>
      <c r="X3291" s="468"/>
      <c r="Y3291" s="468"/>
      <c r="Z3291" s="468"/>
      <c r="AA3291" s="468"/>
      <c r="AB3291" s="468"/>
      <c r="AC3291" s="468"/>
      <c r="AD3291" s="468"/>
      <c r="AE3291" s="468"/>
      <c r="AF3291" s="468"/>
      <c r="AG3291" s="468"/>
      <c r="AH3291" s="468"/>
      <c r="AI3291" s="468"/>
    </row>
    <row r="3292">
      <c r="A3292" s="43"/>
      <c r="B3292" s="635"/>
      <c r="C3292" s="636"/>
      <c r="D3292" s="507"/>
      <c r="E3292" s="394"/>
      <c r="F3292" s="394"/>
      <c r="G3292" s="394"/>
      <c r="H3292" s="28"/>
      <c r="I3292" s="637"/>
      <c r="J3292" s="420"/>
      <c r="K3292" s="627"/>
      <c r="L3292" s="28"/>
      <c r="M3292" s="226"/>
      <c r="N3292" s="638"/>
      <c r="O3292" s="270"/>
      <c r="P3292" s="226"/>
      <c r="Q3292" s="468"/>
      <c r="R3292" s="468"/>
      <c r="S3292" s="468"/>
      <c r="T3292" s="468"/>
      <c r="U3292" s="468"/>
      <c r="V3292" s="468"/>
      <c r="W3292" s="468"/>
      <c r="X3292" s="468"/>
      <c r="Y3292" s="468"/>
      <c r="Z3292" s="468"/>
      <c r="AA3292" s="468"/>
      <c r="AB3292" s="468"/>
      <c r="AC3292" s="468"/>
      <c r="AD3292" s="468"/>
      <c r="AE3292" s="468"/>
      <c r="AF3292" s="468"/>
      <c r="AG3292" s="468"/>
      <c r="AH3292" s="468"/>
      <c r="AI3292" s="468"/>
    </row>
    <row r="3293">
      <c r="A3293" s="43"/>
      <c r="B3293" s="635"/>
      <c r="C3293" s="636"/>
      <c r="D3293" s="507"/>
      <c r="E3293" s="394"/>
      <c r="F3293" s="394"/>
      <c r="G3293" s="394"/>
      <c r="H3293" s="28"/>
      <c r="I3293" s="637"/>
      <c r="J3293" s="420"/>
      <c r="K3293" s="627"/>
      <c r="L3293" s="28"/>
      <c r="M3293" s="226"/>
      <c r="N3293" s="638"/>
      <c r="O3293" s="270"/>
      <c r="P3293" s="226"/>
      <c r="Q3293" s="468"/>
      <c r="R3293" s="468"/>
      <c r="S3293" s="468"/>
      <c r="T3293" s="468"/>
      <c r="U3293" s="468"/>
      <c r="V3293" s="468"/>
      <c r="W3293" s="468"/>
      <c r="X3293" s="468"/>
      <c r="Y3293" s="468"/>
      <c r="Z3293" s="468"/>
      <c r="AA3293" s="468"/>
      <c r="AB3293" s="468"/>
      <c r="AC3293" s="468"/>
      <c r="AD3293" s="468"/>
      <c r="AE3293" s="468"/>
      <c r="AF3293" s="468"/>
      <c r="AG3293" s="468"/>
      <c r="AH3293" s="468"/>
      <c r="AI3293" s="468"/>
    </row>
    <row r="3294">
      <c r="A3294" s="43"/>
      <c r="B3294" s="635"/>
      <c r="C3294" s="636"/>
      <c r="D3294" s="507"/>
      <c r="E3294" s="394"/>
      <c r="F3294" s="394"/>
      <c r="G3294" s="394"/>
      <c r="H3294" s="28"/>
      <c r="I3294" s="637"/>
      <c r="J3294" s="420"/>
      <c r="K3294" s="627"/>
      <c r="L3294" s="28"/>
      <c r="M3294" s="226"/>
      <c r="N3294" s="638"/>
      <c r="O3294" s="270"/>
      <c r="P3294" s="226"/>
      <c r="Q3294" s="468"/>
      <c r="R3294" s="468"/>
      <c r="S3294" s="468"/>
      <c r="T3294" s="468"/>
      <c r="U3294" s="468"/>
      <c r="V3294" s="468"/>
      <c r="W3294" s="468"/>
      <c r="X3294" s="468"/>
      <c r="Y3294" s="468"/>
      <c r="Z3294" s="468"/>
      <c r="AA3294" s="468"/>
      <c r="AB3294" s="468"/>
      <c r="AC3294" s="468"/>
      <c r="AD3294" s="468"/>
      <c r="AE3294" s="468"/>
      <c r="AF3294" s="468"/>
      <c r="AG3294" s="468"/>
      <c r="AH3294" s="468"/>
      <c r="AI3294" s="468"/>
    </row>
    <row r="3295">
      <c r="A3295" s="43"/>
      <c r="B3295" s="635"/>
      <c r="C3295" s="636"/>
      <c r="D3295" s="507"/>
      <c r="E3295" s="394"/>
      <c r="F3295" s="394"/>
      <c r="G3295" s="394"/>
      <c r="H3295" s="28"/>
      <c r="I3295" s="637"/>
      <c r="J3295" s="420"/>
      <c r="K3295" s="627"/>
      <c r="L3295" s="28"/>
      <c r="M3295" s="226"/>
      <c r="N3295" s="638"/>
      <c r="O3295" s="270"/>
      <c r="P3295" s="226"/>
      <c r="Q3295" s="468"/>
      <c r="R3295" s="468"/>
      <c r="S3295" s="468"/>
      <c r="T3295" s="468"/>
      <c r="U3295" s="468"/>
      <c r="V3295" s="468"/>
      <c r="W3295" s="468"/>
      <c r="X3295" s="468"/>
      <c r="Y3295" s="468"/>
      <c r="Z3295" s="468"/>
      <c r="AA3295" s="468"/>
      <c r="AB3295" s="468"/>
      <c r="AC3295" s="468"/>
      <c r="AD3295" s="468"/>
      <c r="AE3295" s="468"/>
      <c r="AF3295" s="468"/>
      <c r="AG3295" s="468"/>
      <c r="AH3295" s="468"/>
      <c r="AI3295" s="468"/>
    </row>
    <row r="3296">
      <c r="A3296" s="43"/>
      <c r="B3296" s="635"/>
      <c r="C3296" s="636"/>
      <c r="D3296" s="507"/>
      <c r="E3296" s="394"/>
      <c r="F3296" s="394"/>
      <c r="G3296" s="394"/>
      <c r="H3296" s="28"/>
      <c r="I3296" s="637"/>
      <c r="J3296" s="420"/>
      <c r="K3296" s="627"/>
      <c r="L3296" s="28"/>
      <c r="M3296" s="226"/>
      <c r="N3296" s="638"/>
      <c r="O3296" s="270"/>
      <c r="P3296" s="226"/>
      <c r="Q3296" s="468"/>
      <c r="R3296" s="468"/>
      <c r="S3296" s="468"/>
      <c r="T3296" s="468"/>
      <c r="U3296" s="468"/>
      <c r="V3296" s="468"/>
      <c r="W3296" s="468"/>
      <c r="X3296" s="468"/>
      <c r="Y3296" s="468"/>
      <c r="Z3296" s="468"/>
      <c r="AA3296" s="468"/>
      <c r="AB3296" s="468"/>
      <c r="AC3296" s="468"/>
      <c r="AD3296" s="468"/>
      <c r="AE3296" s="468"/>
      <c r="AF3296" s="468"/>
      <c r="AG3296" s="468"/>
      <c r="AH3296" s="468"/>
      <c r="AI3296" s="468"/>
    </row>
    <row r="3297">
      <c r="A3297" s="43"/>
      <c r="B3297" s="635"/>
      <c r="C3297" s="636"/>
      <c r="D3297" s="507"/>
      <c r="E3297" s="394"/>
      <c r="F3297" s="394"/>
      <c r="G3297" s="394"/>
      <c r="H3297" s="28"/>
      <c r="I3297" s="637"/>
      <c r="J3297" s="420"/>
      <c r="K3297" s="627"/>
      <c r="L3297" s="28"/>
      <c r="M3297" s="226"/>
      <c r="N3297" s="638"/>
      <c r="O3297" s="270"/>
      <c r="P3297" s="226"/>
      <c r="Q3297" s="468"/>
      <c r="R3297" s="468"/>
      <c r="S3297" s="468"/>
      <c r="T3297" s="468"/>
      <c r="U3297" s="468"/>
      <c r="V3297" s="468"/>
      <c r="W3297" s="468"/>
      <c r="X3297" s="468"/>
      <c r="Y3297" s="468"/>
      <c r="Z3297" s="468"/>
      <c r="AA3297" s="468"/>
      <c r="AB3297" s="468"/>
      <c r="AC3297" s="468"/>
      <c r="AD3297" s="468"/>
      <c r="AE3297" s="468"/>
      <c r="AF3297" s="468"/>
      <c r="AG3297" s="468"/>
      <c r="AH3297" s="468"/>
      <c r="AI3297" s="468"/>
    </row>
    <row r="3298">
      <c r="A3298" s="43"/>
      <c r="B3298" s="635"/>
      <c r="C3298" s="636"/>
      <c r="D3298" s="507"/>
      <c r="E3298" s="394"/>
      <c r="F3298" s="394"/>
      <c r="G3298" s="394"/>
      <c r="H3298" s="28"/>
      <c r="I3298" s="637"/>
      <c r="J3298" s="420"/>
      <c r="K3298" s="627"/>
      <c r="L3298" s="28"/>
      <c r="M3298" s="226"/>
      <c r="N3298" s="638"/>
      <c r="O3298" s="270"/>
      <c r="P3298" s="226"/>
      <c r="Q3298" s="468"/>
      <c r="R3298" s="468"/>
      <c r="S3298" s="468"/>
      <c r="T3298" s="468"/>
      <c r="U3298" s="468"/>
      <c r="V3298" s="468"/>
      <c r="W3298" s="468"/>
      <c r="X3298" s="468"/>
      <c r="Y3298" s="468"/>
      <c r="Z3298" s="468"/>
      <c r="AA3298" s="468"/>
      <c r="AB3298" s="468"/>
      <c r="AC3298" s="468"/>
      <c r="AD3298" s="468"/>
      <c r="AE3298" s="468"/>
      <c r="AF3298" s="468"/>
      <c r="AG3298" s="468"/>
      <c r="AH3298" s="468"/>
      <c r="AI3298" s="468"/>
    </row>
    <row r="3299">
      <c r="A3299" s="43"/>
      <c r="B3299" s="635"/>
      <c r="C3299" s="636"/>
      <c r="D3299" s="507"/>
      <c r="E3299" s="394"/>
      <c r="F3299" s="394"/>
      <c r="G3299" s="394"/>
      <c r="H3299" s="28"/>
      <c r="I3299" s="637"/>
      <c r="J3299" s="420"/>
      <c r="K3299" s="627"/>
      <c r="L3299" s="28"/>
      <c r="M3299" s="226"/>
      <c r="N3299" s="638"/>
      <c r="O3299" s="270"/>
      <c r="P3299" s="226"/>
      <c r="Q3299" s="468"/>
      <c r="R3299" s="468"/>
      <c r="S3299" s="468"/>
      <c r="T3299" s="468"/>
      <c r="U3299" s="468"/>
      <c r="V3299" s="468"/>
      <c r="W3299" s="468"/>
      <c r="X3299" s="468"/>
      <c r="Y3299" s="468"/>
      <c r="Z3299" s="468"/>
      <c r="AA3299" s="468"/>
      <c r="AB3299" s="468"/>
      <c r="AC3299" s="468"/>
      <c r="AD3299" s="468"/>
      <c r="AE3299" s="468"/>
      <c r="AF3299" s="468"/>
      <c r="AG3299" s="468"/>
      <c r="AH3299" s="468"/>
      <c r="AI3299" s="468"/>
    </row>
    <row r="3300">
      <c r="A3300" s="43"/>
      <c r="B3300" s="635"/>
      <c r="C3300" s="636"/>
      <c r="D3300" s="507"/>
      <c r="E3300" s="394"/>
      <c r="F3300" s="394"/>
      <c r="G3300" s="394"/>
      <c r="H3300" s="28"/>
      <c r="I3300" s="637"/>
      <c r="J3300" s="420"/>
      <c r="K3300" s="627"/>
      <c r="L3300" s="28"/>
      <c r="M3300" s="226"/>
      <c r="N3300" s="638"/>
      <c r="O3300" s="270"/>
      <c r="P3300" s="226"/>
      <c r="Q3300" s="468"/>
      <c r="R3300" s="468"/>
      <c r="S3300" s="468"/>
      <c r="T3300" s="468"/>
      <c r="U3300" s="468"/>
      <c r="V3300" s="468"/>
      <c r="W3300" s="468"/>
      <c r="X3300" s="468"/>
      <c r="Y3300" s="468"/>
      <c r="Z3300" s="468"/>
      <c r="AA3300" s="468"/>
      <c r="AB3300" s="468"/>
      <c r="AC3300" s="468"/>
      <c r="AD3300" s="468"/>
      <c r="AE3300" s="468"/>
      <c r="AF3300" s="468"/>
      <c r="AG3300" s="468"/>
      <c r="AH3300" s="468"/>
      <c r="AI3300" s="468"/>
    </row>
    <row r="3301">
      <c r="A3301" s="43"/>
      <c r="B3301" s="635"/>
      <c r="C3301" s="636"/>
      <c r="D3301" s="507"/>
      <c r="E3301" s="394"/>
      <c r="F3301" s="394"/>
      <c r="G3301" s="394"/>
      <c r="H3301" s="28"/>
      <c r="I3301" s="637"/>
      <c r="J3301" s="420"/>
      <c r="K3301" s="627"/>
      <c r="L3301" s="28"/>
      <c r="M3301" s="226"/>
      <c r="N3301" s="638"/>
      <c r="O3301" s="270"/>
      <c r="P3301" s="226"/>
      <c r="Q3301" s="468"/>
      <c r="R3301" s="468"/>
      <c r="S3301" s="468"/>
      <c r="T3301" s="468"/>
      <c r="U3301" s="468"/>
      <c r="V3301" s="468"/>
      <c r="W3301" s="468"/>
      <c r="X3301" s="468"/>
      <c r="Y3301" s="468"/>
      <c r="Z3301" s="468"/>
      <c r="AA3301" s="468"/>
      <c r="AB3301" s="468"/>
      <c r="AC3301" s="468"/>
      <c r="AD3301" s="468"/>
      <c r="AE3301" s="468"/>
      <c r="AF3301" s="468"/>
      <c r="AG3301" s="468"/>
      <c r="AH3301" s="468"/>
      <c r="AI3301" s="468"/>
    </row>
    <row r="3302">
      <c r="A3302" s="43"/>
      <c r="B3302" s="635"/>
      <c r="C3302" s="636"/>
      <c r="D3302" s="507"/>
      <c r="E3302" s="394"/>
      <c r="F3302" s="394"/>
      <c r="G3302" s="394"/>
      <c r="H3302" s="28"/>
      <c r="I3302" s="637"/>
      <c r="J3302" s="420"/>
      <c r="K3302" s="627"/>
      <c r="L3302" s="28"/>
      <c r="M3302" s="226"/>
      <c r="N3302" s="638"/>
      <c r="O3302" s="270"/>
      <c r="P3302" s="226"/>
      <c r="Q3302" s="468"/>
      <c r="R3302" s="468"/>
      <c r="S3302" s="468"/>
      <c r="T3302" s="468"/>
      <c r="U3302" s="468"/>
      <c r="V3302" s="468"/>
      <c r="W3302" s="468"/>
      <c r="X3302" s="468"/>
      <c r="Y3302" s="468"/>
      <c r="Z3302" s="468"/>
      <c r="AA3302" s="468"/>
      <c r="AB3302" s="468"/>
      <c r="AC3302" s="468"/>
      <c r="AD3302" s="468"/>
      <c r="AE3302" s="468"/>
      <c r="AF3302" s="468"/>
      <c r="AG3302" s="468"/>
      <c r="AH3302" s="468"/>
      <c r="AI3302" s="468"/>
    </row>
    <row r="3303">
      <c r="A3303" s="43"/>
      <c r="B3303" s="635"/>
      <c r="C3303" s="636"/>
      <c r="D3303" s="507"/>
      <c r="E3303" s="394"/>
      <c r="F3303" s="394"/>
      <c r="G3303" s="394"/>
      <c r="H3303" s="28"/>
      <c r="I3303" s="637"/>
      <c r="J3303" s="420"/>
      <c r="K3303" s="627"/>
      <c r="L3303" s="28"/>
      <c r="M3303" s="226"/>
      <c r="N3303" s="638"/>
      <c r="O3303" s="270"/>
      <c r="P3303" s="226"/>
      <c r="Q3303" s="468"/>
      <c r="R3303" s="468"/>
      <c r="S3303" s="468"/>
      <c r="T3303" s="468"/>
      <c r="U3303" s="468"/>
      <c r="V3303" s="468"/>
      <c r="W3303" s="468"/>
      <c r="X3303" s="468"/>
      <c r="Y3303" s="468"/>
      <c r="Z3303" s="468"/>
      <c r="AA3303" s="468"/>
      <c r="AB3303" s="468"/>
      <c r="AC3303" s="468"/>
      <c r="AD3303" s="468"/>
      <c r="AE3303" s="468"/>
      <c r="AF3303" s="468"/>
      <c r="AG3303" s="468"/>
      <c r="AH3303" s="468"/>
      <c r="AI3303" s="468"/>
    </row>
    <row r="3304">
      <c r="A3304" s="43"/>
      <c r="B3304" s="635"/>
      <c r="C3304" s="636"/>
      <c r="D3304" s="507"/>
      <c r="E3304" s="394"/>
      <c r="F3304" s="394"/>
      <c r="G3304" s="394"/>
      <c r="H3304" s="28"/>
      <c r="I3304" s="637"/>
      <c r="J3304" s="420"/>
      <c r="K3304" s="627"/>
      <c r="L3304" s="28"/>
      <c r="M3304" s="226"/>
      <c r="N3304" s="638"/>
      <c r="O3304" s="270"/>
      <c r="P3304" s="226"/>
      <c r="Q3304" s="468"/>
      <c r="R3304" s="468"/>
      <c r="S3304" s="468"/>
      <c r="T3304" s="468"/>
      <c r="U3304" s="468"/>
      <c r="V3304" s="468"/>
      <c r="W3304" s="468"/>
      <c r="X3304" s="468"/>
      <c r="Y3304" s="468"/>
      <c r="Z3304" s="468"/>
      <c r="AA3304" s="468"/>
      <c r="AB3304" s="468"/>
      <c r="AC3304" s="468"/>
      <c r="AD3304" s="468"/>
      <c r="AE3304" s="468"/>
      <c r="AF3304" s="468"/>
      <c r="AG3304" s="468"/>
      <c r="AH3304" s="468"/>
      <c r="AI3304" s="468"/>
    </row>
    <row r="3305">
      <c r="A3305" s="43"/>
      <c r="B3305" s="635"/>
      <c r="C3305" s="636"/>
      <c r="D3305" s="507"/>
      <c r="E3305" s="394"/>
      <c r="F3305" s="394"/>
      <c r="G3305" s="394"/>
      <c r="H3305" s="28"/>
      <c r="I3305" s="637"/>
      <c r="J3305" s="420"/>
      <c r="K3305" s="627"/>
      <c r="L3305" s="28"/>
      <c r="M3305" s="226"/>
      <c r="N3305" s="638"/>
      <c r="O3305" s="270"/>
      <c r="P3305" s="226"/>
      <c r="Q3305" s="468"/>
      <c r="R3305" s="468"/>
      <c r="S3305" s="468"/>
      <c r="T3305" s="468"/>
      <c r="U3305" s="468"/>
      <c r="V3305" s="468"/>
      <c r="W3305" s="468"/>
      <c r="X3305" s="468"/>
      <c r="Y3305" s="468"/>
      <c r="Z3305" s="468"/>
      <c r="AA3305" s="468"/>
      <c r="AB3305" s="468"/>
      <c r="AC3305" s="468"/>
      <c r="AD3305" s="468"/>
      <c r="AE3305" s="468"/>
      <c r="AF3305" s="468"/>
      <c r="AG3305" s="468"/>
      <c r="AH3305" s="468"/>
      <c r="AI3305" s="468"/>
    </row>
    <row r="3306">
      <c r="A3306" s="43"/>
      <c r="B3306" s="635"/>
      <c r="C3306" s="636"/>
      <c r="D3306" s="507"/>
      <c r="E3306" s="394"/>
      <c r="F3306" s="394"/>
      <c r="G3306" s="394"/>
      <c r="H3306" s="28"/>
      <c r="I3306" s="637"/>
      <c r="J3306" s="420"/>
      <c r="K3306" s="627"/>
      <c r="L3306" s="28"/>
      <c r="M3306" s="226"/>
      <c r="N3306" s="638"/>
      <c r="O3306" s="270"/>
      <c r="P3306" s="226"/>
      <c r="Q3306" s="468"/>
      <c r="R3306" s="468"/>
      <c r="S3306" s="468"/>
      <c r="T3306" s="468"/>
      <c r="U3306" s="468"/>
      <c r="V3306" s="468"/>
      <c r="W3306" s="468"/>
      <c r="X3306" s="468"/>
      <c r="Y3306" s="468"/>
      <c r="Z3306" s="468"/>
      <c r="AA3306" s="468"/>
      <c r="AB3306" s="468"/>
      <c r="AC3306" s="468"/>
      <c r="AD3306" s="468"/>
      <c r="AE3306" s="468"/>
      <c r="AF3306" s="468"/>
      <c r="AG3306" s="468"/>
      <c r="AH3306" s="468"/>
      <c r="AI3306" s="468"/>
    </row>
    <row r="3307">
      <c r="A3307" s="43"/>
      <c r="B3307" s="635"/>
      <c r="C3307" s="636"/>
      <c r="D3307" s="507"/>
      <c r="E3307" s="394"/>
      <c r="F3307" s="394"/>
      <c r="G3307" s="394"/>
      <c r="H3307" s="28"/>
      <c r="I3307" s="637"/>
      <c r="J3307" s="420"/>
      <c r="K3307" s="627"/>
      <c r="L3307" s="28"/>
      <c r="M3307" s="226"/>
      <c r="N3307" s="638"/>
      <c r="O3307" s="270"/>
      <c r="P3307" s="226"/>
      <c r="Q3307" s="468"/>
      <c r="R3307" s="468"/>
      <c r="S3307" s="468"/>
      <c r="T3307" s="468"/>
      <c r="U3307" s="468"/>
      <c r="V3307" s="468"/>
      <c r="W3307" s="468"/>
      <c r="X3307" s="468"/>
      <c r="Y3307" s="468"/>
      <c r="Z3307" s="468"/>
      <c r="AA3307" s="468"/>
      <c r="AB3307" s="468"/>
      <c r="AC3307" s="468"/>
      <c r="AD3307" s="468"/>
      <c r="AE3307" s="468"/>
      <c r="AF3307" s="468"/>
      <c r="AG3307" s="468"/>
      <c r="AH3307" s="468"/>
      <c r="AI3307" s="468"/>
    </row>
    <row r="3308">
      <c r="A3308" s="43"/>
      <c r="B3308" s="635"/>
      <c r="C3308" s="636"/>
      <c r="D3308" s="507"/>
      <c r="E3308" s="394"/>
      <c r="F3308" s="394"/>
      <c r="G3308" s="394"/>
      <c r="H3308" s="28"/>
      <c r="I3308" s="637"/>
      <c r="J3308" s="420"/>
      <c r="K3308" s="627"/>
      <c r="L3308" s="28"/>
      <c r="M3308" s="226"/>
      <c r="N3308" s="638"/>
      <c r="O3308" s="270"/>
      <c r="P3308" s="226"/>
      <c r="Q3308" s="468"/>
      <c r="R3308" s="468"/>
      <c r="S3308" s="468"/>
      <c r="T3308" s="468"/>
      <c r="U3308" s="468"/>
      <c r="V3308" s="468"/>
      <c r="W3308" s="468"/>
      <c r="X3308" s="468"/>
      <c r="Y3308" s="468"/>
      <c r="Z3308" s="468"/>
      <c r="AA3308" s="468"/>
      <c r="AB3308" s="468"/>
      <c r="AC3308" s="468"/>
      <c r="AD3308" s="468"/>
      <c r="AE3308" s="468"/>
      <c r="AF3308" s="468"/>
      <c r="AG3308" s="468"/>
      <c r="AH3308" s="468"/>
      <c r="AI3308" s="468"/>
    </row>
    <row r="3309">
      <c r="A3309" s="43"/>
      <c r="B3309" s="635"/>
      <c r="C3309" s="636"/>
      <c r="D3309" s="507"/>
      <c r="E3309" s="394"/>
      <c r="F3309" s="394"/>
      <c r="G3309" s="394"/>
      <c r="H3309" s="28"/>
      <c r="I3309" s="637"/>
      <c r="J3309" s="420"/>
      <c r="K3309" s="627"/>
      <c r="L3309" s="28"/>
      <c r="M3309" s="226"/>
      <c r="N3309" s="638"/>
      <c r="O3309" s="270"/>
      <c r="P3309" s="226"/>
      <c r="Q3309" s="468"/>
      <c r="R3309" s="468"/>
      <c r="S3309" s="468"/>
      <c r="T3309" s="468"/>
      <c r="U3309" s="468"/>
      <c r="V3309" s="468"/>
      <c r="W3309" s="468"/>
      <c r="X3309" s="468"/>
      <c r="Y3309" s="468"/>
      <c r="Z3309" s="468"/>
      <c r="AA3309" s="468"/>
      <c r="AB3309" s="468"/>
      <c r="AC3309" s="468"/>
      <c r="AD3309" s="468"/>
      <c r="AE3309" s="468"/>
      <c r="AF3309" s="468"/>
      <c r="AG3309" s="468"/>
      <c r="AH3309" s="468"/>
      <c r="AI3309" s="468"/>
    </row>
    <row r="3310">
      <c r="A3310" s="43"/>
      <c r="B3310" s="635"/>
      <c r="C3310" s="636"/>
      <c r="D3310" s="507"/>
      <c r="E3310" s="394"/>
      <c r="F3310" s="394"/>
      <c r="G3310" s="394"/>
      <c r="H3310" s="28"/>
      <c r="I3310" s="637"/>
      <c r="J3310" s="420"/>
      <c r="K3310" s="627"/>
      <c r="L3310" s="28"/>
      <c r="M3310" s="226"/>
      <c r="N3310" s="638"/>
      <c r="O3310" s="270"/>
      <c r="P3310" s="226"/>
      <c r="Q3310" s="468"/>
      <c r="R3310" s="468"/>
      <c r="S3310" s="468"/>
      <c r="T3310" s="468"/>
      <c r="U3310" s="468"/>
      <c r="V3310" s="468"/>
      <c r="W3310" s="468"/>
      <c r="X3310" s="468"/>
      <c r="Y3310" s="468"/>
      <c r="Z3310" s="468"/>
      <c r="AA3310" s="468"/>
      <c r="AB3310" s="468"/>
      <c r="AC3310" s="468"/>
      <c r="AD3310" s="468"/>
      <c r="AE3310" s="468"/>
      <c r="AF3310" s="468"/>
      <c r="AG3310" s="468"/>
      <c r="AH3310" s="468"/>
      <c r="AI3310" s="468"/>
    </row>
    <row r="3311">
      <c r="A3311" s="43"/>
      <c r="B3311" s="635"/>
      <c r="C3311" s="636"/>
      <c r="D3311" s="507"/>
      <c r="E3311" s="394"/>
      <c r="F3311" s="394"/>
      <c r="G3311" s="394"/>
      <c r="H3311" s="28"/>
      <c r="I3311" s="637"/>
      <c r="J3311" s="420"/>
      <c r="K3311" s="627"/>
      <c r="L3311" s="28"/>
      <c r="M3311" s="226"/>
      <c r="N3311" s="638"/>
      <c r="O3311" s="270"/>
      <c r="P3311" s="226"/>
      <c r="Q3311" s="468"/>
      <c r="R3311" s="468"/>
      <c r="S3311" s="468"/>
      <c r="T3311" s="468"/>
      <c r="U3311" s="468"/>
      <c r="V3311" s="468"/>
      <c r="W3311" s="468"/>
      <c r="X3311" s="468"/>
      <c r="Y3311" s="468"/>
      <c r="Z3311" s="468"/>
      <c r="AA3311" s="468"/>
      <c r="AB3311" s="468"/>
      <c r="AC3311" s="468"/>
      <c r="AD3311" s="468"/>
      <c r="AE3311" s="468"/>
      <c r="AF3311" s="468"/>
      <c r="AG3311" s="468"/>
      <c r="AH3311" s="468"/>
      <c r="AI3311" s="468"/>
    </row>
    <row r="3312">
      <c r="A3312" s="43"/>
      <c r="B3312" s="635"/>
      <c r="C3312" s="636"/>
      <c r="D3312" s="507"/>
      <c r="E3312" s="394"/>
      <c r="F3312" s="394"/>
      <c r="G3312" s="394"/>
      <c r="H3312" s="28"/>
      <c r="I3312" s="637"/>
      <c r="J3312" s="420"/>
      <c r="K3312" s="627"/>
      <c r="L3312" s="28"/>
      <c r="M3312" s="226"/>
      <c r="N3312" s="638"/>
      <c r="O3312" s="270"/>
      <c r="P3312" s="226"/>
      <c r="Q3312" s="468"/>
      <c r="R3312" s="468"/>
      <c r="S3312" s="468"/>
      <c r="T3312" s="468"/>
      <c r="U3312" s="468"/>
      <c r="V3312" s="468"/>
      <c r="W3312" s="468"/>
      <c r="X3312" s="468"/>
      <c r="Y3312" s="468"/>
      <c r="Z3312" s="468"/>
      <c r="AA3312" s="468"/>
      <c r="AB3312" s="468"/>
      <c r="AC3312" s="468"/>
      <c r="AD3312" s="468"/>
      <c r="AE3312" s="468"/>
      <c r="AF3312" s="468"/>
      <c r="AG3312" s="468"/>
      <c r="AH3312" s="468"/>
      <c r="AI3312" s="468"/>
    </row>
    <row r="3313">
      <c r="A3313" s="43"/>
      <c r="B3313" s="635"/>
      <c r="C3313" s="636"/>
      <c r="D3313" s="507"/>
      <c r="E3313" s="394"/>
      <c r="F3313" s="394"/>
      <c r="G3313" s="394"/>
      <c r="H3313" s="28"/>
      <c r="I3313" s="637"/>
      <c r="J3313" s="420"/>
      <c r="K3313" s="627"/>
      <c r="L3313" s="28"/>
      <c r="M3313" s="226"/>
      <c r="N3313" s="638"/>
      <c r="O3313" s="270"/>
      <c r="P3313" s="226"/>
      <c r="Q3313" s="468"/>
      <c r="R3313" s="468"/>
      <c r="S3313" s="468"/>
      <c r="T3313" s="468"/>
      <c r="U3313" s="468"/>
      <c r="V3313" s="468"/>
      <c r="W3313" s="468"/>
      <c r="X3313" s="468"/>
      <c r="Y3313" s="468"/>
      <c r="Z3313" s="468"/>
      <c r="AA3313" s="468"/>
      <c r="AB3313" s="468"/>
      <c r="AC3313" s="468"/>
      <c r="AD3313" s="468"/>
      <c r="AE3313" s="468"/>
      <c r="AF3313" s="468"/>
      <c r="AG3313" s="468"/>
      <c r="AH3313" s="468"/>
      <c r="AI3313" s="468"/>
    </row>
    <row r="3314">
      <c r="A3314" s="43"/>
      <c r="B3314" s="635"/>
      <c r="C3314" s="636"/>
      <c r="D3314" s="507"/>
      <c r="E3314" s="394"/>
      <c r="F3314" s="394"/>
      <c r="G3314" s="394"/>
      <c r="H3314" s="28"/>
      <c r="I3314" s="637"/>
      <c r="J3314" s="420"/>
      <c r="K3314" s="627"/>
      <c r="L3314" s="28"/>
      <c r="M3314" s="226"/>
      <c r="N3314" s="638"/>
      <c r="O3314" s="270"/>
      <c r="P3314" s="226"/>
      <c r="Q3314" s="468"/>
      <c r="R3314" s="468"/>
      <c r="S3314" s="468"/>
      <c r="T3314" s="468"/>
      <c r="U3314" s="468"/>
      <c r="V3314" s="468"/>
      <c r="W3314" s="468"/>
      <c r="X3314" s="468"/>
      <c r="Y3314" s="468"/>
      <c r="Z3314" s="468"/>
      <c r="AA3314" s="468"/>
      <c r="AB3314" s="468"/>
      <c r="AC3314" s="468"/>
      <c r="AD3314" s="468"/>
      <c r="AE3314" s="468"/>
      <c r="AF3314" s="468"/>
      <c r="AG3314" s="468"/>
      <c r="AH3314" s="468"/>
      <c r="AI3314" s="468"/>
    </row>
    <row r="3315">
      <c r="A3315" s="43"/>
      <c r="B3315" s="635"/>
      <c r="C3315" s="636"/>
      <c r="D3315" s="507"/>
      <c r="E3315" s="394"/>
      <c r="F3315" s="394"/>
      <c r="G3315" s="394"/>
      <c r="H3315" s="28"/>
      <c r="I3315" s="637"/>
      <c r="J3315" s="420"/>
      <c r="K3315" s="627"/>
      <c r="L3315" s="28"/>
      <c r="M3315" s="226"/>
      <c r="N3315" s="638"/>
      <c r="O3315" s="270"/>
      <c r="P3315" s="226"/>
      <c r="Q3315" s="468"/>
      <c r="R3315" s="468"/>
      <c r="S3315" s="468"/>
      <c r="T3315" s="468"/>
      <c r="U3315" s="468"/>
      <c r="V3315" s="468"/>
      <c r="W3315" s="468"/>
      <c r="X3315" s="468"/>
      <c r="Y3315" s="468"/>
      <c r="Z3315" s="468"/>
      <c r="AA3315" s="468"/>
      <c r="AB3315" s="468"/>
      <c r="AC3315" s="468"/>
      <c r="AD3315" s="468"/>
      <c r="AE3315" s="468"/>
      <c r="AF3315" s="468"/>
      <c r="AG3315" s="468"/>
      <c r="AH3315" s="468"/>
      <c r="AI3315" s="468"/>
    </row>
    <row r="3316">
      <c r="A3316" s="43"/>
      <c r="B3316" s="635"/>
      <c r="C3316" s="636"/>
      <c r="D3316" s="507"/>
      <c r="E3316" s="394"/>
      <c r="F3316" s="394"/>
      <c r="G3316" s="394"/>
      <c r="H3316" s="28"/>
      <c r="I3316" s="637"/>
      <c r="J3316" s="420"/>
      <c r="K3316" s="627"/>
      <c r="L3316" s="28"/>
      <c r="M3316" s="226"/>
      <c r="N3316" s="638"/>
      <c r="O3316" s="270"/>
      <c r="P3316" s="226"/>
      <c r="Q3316" s="468"/>
      <c r="R3316" s="468"/>
      <c r="S3316" s="468"/>
      <c r="T3316" s="468"/>
      <c r="U3316" s="468"/>
      <c r="V3316" s="468"/>
      <c r="W3316" s="468"/>
      <c r="X3316" s="468"/>
      <c r="Y3316" s="468"/>
      <c r="Z3316" s="468"/>
      <c r="AA3316" s="468"/>
      <c r="AB3316" s="468"/>
      <c r="AC3316" s="468"/>
      <c r="AD3316" s="468"/>
      <c r="AE3316" s="468"/>
      <c r="AF3316" s="468"/>
      <c r="AG3316" s="468"/>
      <c r="AH3316" s="468"/>
      <c r="AI3316" s="468"/>
    </row>
    <row r="3317">
      <c r="A3317" s="43"/>
      <c r="B3317" s="635"/>
      <c r="C3317" s="636"/>
      <c r="D3317" s="507"/>
      <c r="E3317" s="394"/>
      <c r="F3317" s="394"/>
      <c r="G3317" s="394"/>
      <c r="H3317" s="28"/>
      <c r="I3317" s="637"/>
      <c r="J3317" s="420"/>
      <c r="K3317" s="627"/>
      <c r="L3317" s="28"/>
      <c r="M3317" s="226"/>
      <c r="N3317" s="638"/>
      <c r="O3317" s="270"/>
      <c r="P3317" s="226"/>
      <c r="Q3317" s="468"/>
      <c r="R3317" s="468"/>
      <c r="S3317" s="468"/>
      <c r="T3317" s="468"/>
      <c r="U3317" s="468"/>
      <c r="V3317" s="468"/>
      <c r="W3317" s="468"/>
      <c r="X3317" s="468"/>
      <c r="Y3317" s="468"/>
      <c r="Z3317" s="468"/>
      <c r="AA3317" s="468"/>
      <c r="AB3317" s="468"/>
      <c r="AC3317" s="468"/>
      <c r="AD3317" s="468"/>
      <c r="AE3317" s="468"/>
      <c r="AF3317" s="468"/>
      <c r="AG3317" s="468"/>
      <c r="AH3317" s="468"/>
      <c r="AI3317" s="468"/>
    </row>
    <row r="3318">
      <c r="A3318" s="43"/>
      <c r="B3318" s="635"/>
      <c r="C3318" s="636"/>
      <c r="D3318" s="507"/>
      <c r="E3318" s="394"/>
      <c r="F3318" s="394"/>
      <c r="G3318" s="394"/>
      <c r="H3318" s="28"/>
      <c r="I3318" s="637"/>
      <c r="J3318" s="420"/>
      <c r="K3318" s="627"/>
      <c r="L3318" s="28"/>
      <c r="M3318" s="226"/>
      <c r="N3318" s="638"/>
      <c r="O3318" s="270"/>
      <c r="P3318" s="226"/>
      <c r="Q3318" s="468"/>
      <c r="R3318" s="468"/>
      <c r="S3318" s="468"/>
      <c r="T3318" s="468"/>
      <c r="U3318" s="468"/>
      <c r="V3318" s="468"/>
      <c r="W3318" s="468"/>
      <c r="X3318" s="468"/>
      <c r="Y3318" s="468"/>
      <c r="Z3318" s="468"/>
      <c r="AA3318" s="468"/>
      <c r="AB3318" s="468"/>
      <c r="AC3318" s="468"/>
      <c r="AD3318" s="468"/>
      <c r="AE3318" s="468"/>
      <c r="AF3318" s="468"/>
      <c r="AG3318" s="468"/>
      <c r="AH3318" s="468"/>
      <c r="AI3318" s="468"/>
    </row>
    <row r="3319">
      <c r="A3319" s="43"/>
      <c r="B3319" s="635"/>
      <c r="C3319" s="636"/>
      <c r="D3319" s="507"/>
      <c r="E3319" s="394"/>
      <c r="F3319" s="394"/>
      <c r="G3319" s="394"/>
      <c r="H3319" s="28"/>
      <c r="I3319" s="637"/>
      <c r="J3319" s="420"/>
      <c r="K3319" s="627"/>
      <c r="L3319" s="28"/>
      <c r="M3319" s="226"/>
      <c r="N3319" s="638"/>
      <c r="O3319" s="270"/>
      <c r="P3319" s="226"/>
      <c r="Q3319" s="468"/>
      <c r="R3319" s="468"/>
      <c r="S3319" s="468"/>
      <c r="T3319" s="468"/>
      <c r="U3319" s="468"/>
      <c r="V3319" s="468"/>
      <c r="W3319" s="468"/>
      <c r="X3319" s="468"/>
      <c r="Y3319" s="468"/>
      <c r="Z3319" s="468"/>
      <c r="AA3319" s="468"/>
      <c r="AB3319" s="468"/>
      <c r="AC3319" s="468"/>
      <c r="AD3319" s="468"/>
      <c r="AE3319" s="468"/>
      <c r="AF3319" s="468"/>
      <c r="AG3319" s="468"/>
      <c r="AH3319" s="468"/>
      <c r="AI3319" s="468"/>
    </row>
    <row r="3320">
      <c r="A3320" s="43"/>
      <c r="B3320" s="635"/>
      <c r="C3320" s="636"/>
      <c r="D3320" s="507"/>
      <c r="E3320" s="394"/>
      <c r="F3320" s="394"/>
      <c r="G3320" s="394"/>
      <c r="H3320" s="28"/>
      <c r="I3320" s="637"/>
      <c r="J3320" s="420"/>
      <c r="K3320" s="627"/>
      <c r="L3320" s="28"/>
      <c r="M3320" s="226"/>
      <c r="N3320" s="638"/>
      <c r="O3320" s="270"/>
      <c r="P3320" s="226"/>
      <c r="Q3320" s="468"/>
      <c r="R3320" s="468"/>
      <c r="S3320" s="468"/>
      <c r="T3320" s="468"/>
      <c r="U3320" s="468"/>
      <c r="V3320" s="468"/>
      <c r="W3320" s="468"/>
      <c r="X3320" s="468"/>
      <c r="Y3320" s="468"/>
      <c r="Z3320" s="468"/>
      <c r="AA3320" s="468"/>
      <c r="AB3320" s="468"/>
      <c r="AC3320" s="468"/>
      <c r="AD3320" s="468"/>
      <c r="AE3320" s="468"/>
      <c r="AF3320" s="468"/>
      <c r="AG3320" s="468"/>
      <c r="AH3320" s="468"/>
      <c r="AI3320" s="468"/>
    </row>
    <row r="3321">
      <c r="A3321" s="43"/>
      <c r="B3321" s="635"/>
      <c r="C3321" s="636"/>
      <c r="D3321" s="507"/>
      <c r="E3321" s="394"/>
      <c r="F3321" s="394"/>
      <c r="G3321" s="394"/>
      <c r="H3321" s="28"/>
      <c r="I3321" s="637"/>
      <c r="J3321" s="420"/>
      <c r="K3321" s="627"/>
      <c r="L3321" s="28"/>
      <c r="M3321" s="226"/>
      <c r="N3321" s="638"/>
      <c r="O3321" s="270"/>
      <c r="P3321" s="226"/>
      <c r="Q3321" s="468"/>
      <c r="R3321" s="468"/>
      <c r="S3321" s="468"/>
      <c r="T3321" s="468"/>
      <c r="U3321" s="468"/>
      <c r="V3321" s="468"/>
      <c r="W3321" s="468"/>
      <c r="X3321" s="468"/>
      <c r="Y3321" s="468"/>
      <c r="Z3321" s="468"/>
      <c r="AA3321" s="468"/>
      <c r="AB3321" s="468"/>
      <c r="AC3321" s="468"/>
      <c r="AD3321" s="468"/>
      <c r="AE3321" s="468"/>
      <c r="AF3321" s="468"/>
      <c r="AG3321" s="468"/>
      <c r="AH3321" s="468"/>
      <c r="AI3321" s="468"/>
    </row>
    <row r="3322">
      <c r="A3322" s="43"/>
      <c r="B3322" s="635"/>
      <c r="C3322" s="636"/>
      <c r="D3322" s="507"/>
      <c r="E3322" s="394"/>
      <c r="F3322" s="394"/>
      <c r="G3322" s="394"/>
      <c r="H3322" s="28"/>
      <c r="I3322" s="637"/>
      <c r="J3322" s="420"/>
      <c r="K3322" s="627"/>
      <c r="L3322" s="28"/>
      <c r="M3322" s="226"/>
      <c r="N3322" s="638"/>
      <c r="O3322" s="270"/>
      <c r="P3322" s="226"/>
      <c r="Q3322" s="468"/>
      <c r="R3322" s="468"/>
      <c r="S3322" s="468"/>
      <c r="T3322" s="468"/>
      <c r="U3322" s="468"/>
      <c r="V3322" s="468"/>
      <c r="W3322" s="468"/>
      <c r="X3322" s="468"/>
      <c r="Y3322" s="468"/>
      <c r="Z3322" s="468"/>
      <c r="AA3322" s="468"/>
      <c r="AB3322" s="468"/>
      <c r="AC3322" s="468"/>
      <c r="AD3322" s="468"/>
      <c r="AE3322" s="468"/>
      <c r="AF3322" s="468"/>
      <c r="AG3322" s="468"/>
      <c r="AH3322" s="468"/>
      <c r="AI3322" s="468"/>
    </row>
    <row r="3323">
      <c r="A3323" s="43"/>
      <c r="B3323" s="635"/>
      <c r="C3323" s="636"/>
      <c r="D3323" s="507"/>
      <c r="E3323" s="394"/>
      <c r="F3323" s="394"/>
      <c r="G3323" s="394"/>
      <c r="H3323" s="28"/>
      <c r="I3323" s="637"/>
      <c r="J3323" s="420"/>
      <c r="K3323" s="627"/>
      <c r="L3323" s="28"/>
      <c r="M3323" s="226"/>
      <c r="N3323" s="638"/>
      <c r="O3323" s="270"/>
      <c r="P3323" s="226"/>
      <c r="Q3323" s="468"/>
      <c r="R3323" s="468"/>
      <c r="S3323" s="468"/>
      <c r="T3323" s="468"/>
      <c r="U3323" s="468"/>
      <c r="V3323" s="468"/>
      <c r="W3323" s="468"/>
      <c r="X3323" s="468"/>
      <c r="Y3323" s="468"/>
      <c r="Z3323" s="468"/>
      <c r="AA3323" s="468"/>
      <c r="AB3323" s="468"/>
      <c r="AC3323" s="468"/>
      <c r="AD3323" s="468"/>
      <c r="AE3323" s="468"/>
      <c r="AF3323" s="468"/>
      <c r="AG3323" s="468"/>
      <c r="AH3323" s="468"/>
      <c r="AI3323" s="468"/>
    </row>
    <row r="3324">
      <c r="A3324" s="43"/>
      <c r="B3324" s="635"/>
      <c r="C3324" s="636"/>
      <c r="D3324" s="507"/>
      <c r="E3324" s="394"/>
      <c r="F3324" s="394"/>
      <c r="G3324" s="394"/>
      <c r="H3324" s="28"/>
      <c r="I3324" s="637"/>
      <c r="J3324" s="420"/>
      <c r="K3324" s="627"/>
      <c r="L3324" s="28"/>
      <c r="M3324" s="226"/>
      <c r="N3324" s="638"/>
      <c r="O3324" s="270"/>
      <c r="P3324" s="226"/>
      <c r="Q3324" s="468"/>
      <c r="R3324" s="468"/>
      <c r="S3324" s="468"/>
      <c r="T3324" s="468"/>
      <c r="U3324" s="468"/>
      <c r="V3324" s="468"/>
      <c r="W3324" s="468"/>
      <c r="X3324" s="468"/>
      <c r="Y3324" s="468"/>
      <c r="Z3324" s="468"/>
      <c r="AA3324" s="468"/>
      <c r="AB3324" s="468"/>
      <c r="AC3324" s="468"/>
      <c r="AD3324" s="468"/>
      <c r="AE3324" s="468"/>
      <c r="AF3324" s="468"/>
      <c r="AG3324" s="468"/>
      <c r="AH3324" s="468"/>
      <c r="AI3324" s="468"/>
    </row>
    <row r="3325">
      <c r="A3325" s="43"/>
      <c r="B3325" s="635"/>
      <c r="C3325" s="636"/>
      <c r="D3325" s="507"/>
      <c r="E3325" s="394"/>
      <c r="F3325" s="394"/>
      <c r="G3325" s="394"/>
      <c r="H3325" s="28"/>
      <c r="I3325" s="637"/>
      <c r="J3325" s="420"/>
      <c r="K3325" s="627"/>
      <c r="L3325" s="28"/>
      <c r="M3325" s="226"/>
      <c r="N3325" s="638"/>
      <c r="O3325" s="270"/>
      <c r="P3325" s="226"/>
      <c r="Q3325" s="468"/>
      <c r="R3325" s="468"/>
      <c r="S3325" s="468"/>
      <c r="T3325" s="468"/>
      <c r="U3325" s="468"/>
      <c r="V3325" s="468"/>
      <c r="W3325" s="468"/>
      <c r="X3325" s="468"/>
      <c r="Y3325" s="468"/>
      <c r="Z3325" s="468"/>
      <c r="AA3325" s="468"/>
      <c r="AB3325" s="468"/>
      <c r="AC3325" s="468"/>
      <c r="AD3325" s="468"/>
      <c r="AE3325" s="468"/>
      <c r="AF3325" s="468"/>
      <c r="AG3325" s="468"/>
      <c r="AH3325" s="468"/>
      <c r="AI3325" s="468"/>
    </row>
    <row r="3326">
      <c r="A3326" s="43"/>
      <c r="B3326" s="635"/>
      <c r="C3326" s="636"/>
      <c r="D3326" s="507"/>
      <c r="E3326" s="394"/>
      <c r="F3326" s="394"/>
      <c r="G3326" s="394"/>
      <c r="H3326" s="28"/>
      <c r="I3326" s="637"/>
      <c r="J3326" s="420"/>
      <c r="K3326" s="627"/>
      <c r="L3326" s="28"/>
      <c r="M3326" s="226"/>
      <c r="N3326" s="638"/>
      <c r="O3326" s="270"/>
      <c r="P3326" s="226"/>
      <c r="Q3326" s="468"/>
      <c r="R3326" s="468"/>
      <c r="S3326" s="468"/>
      <c r="T3326" s="468"/>
      <c r="U3326" s="468"/>
      <c r="V3326" s="468"/>
      <c r="W3326" s="468"/>
      <c r="X3326" s="468"/>
      <c r="Y3326" s="468"/>
      <c r="Z3326" s="468"/>
      <c r="AA3326" s="468"/>
      <c r="AB3326" s="468"/>
      <c r="AC3326" s="468"/>
      <c r="AD3326" s="468"/>
      <c r="AE3326" s="468"/>
      <c r="AF3326" s="468"/>
      <c r="AG3326" s="468"/>
      <c r="AH3326" s="468"/>
      <c r="AI3326" s="468"/>
    </row>
    <row r="3327">
      <c r="A3327" s="43"/>
      <c r="B3327" s="635"/>
      <c r="C3327" s="636"/>
      <c r="D3327" s="507"/>
      <c r="E3327" s="394"/>
      <c r="F3327" s="394"/>
      <c r="G3327" s="394"/>
      <c r="H3327" s="28"/>
      <c r="I3327" s="637"/>
      <c r="J3327" s="420"/>
      <c r="K3327" s="627"/>
      <c r="L3327" s="28"/>
      <c r="M3327" s="226"/>
      <c r="N3327" s="638"/>
      <c r="O3327" s="270"/>
      <c r="P3327" s="226"/>
      <c r="Q3327" s="468"/>
      <c r="R3327" s="468"/>
      <c r="S3327" s="468"/>
      <c r="T3327" s="468"/>
      <c r="U3327" s="468"/>
      <c r="V3327" s="468"/>
      <c r="W3327" s="468"/>
      <c r="X3327" s="468"/>
      <c r="Y3327" s="468"/>
      <c r="Z3327" s="468"/>
      <c r="AA3327" s="468"/>
      <c r="AB3327" s="468"/>
      <c r="AC3327" s="468"/>
      <c r="AD3327" s="468"/>
      <c r="AE3327" s="468"/>
      <c r="AF3327" s="468"/>
      <c r="AG3327" s="468"/>
      <c r="AH3327" s="468"/>
      <c r="AI3327" s="468"/>
    </row>
    <row r="3328">
      <c r="A3328" s="43"/>
      <c r="B3328" s="635"/>
      <c r="C3328" s="636"/>
      <c r="D3328" s="507"/>
      <c r="E3328" s="394"/>
      <c r="F3328" s="394"/>
      <c r="G3328" s="394"/>
      <c r="H3328" s="28"/>
      <c r="I3328" s="637"/>
      <c r="J3328" s="420"/>
      <c r="K3328" s="627"/>
      <c r="L3328" s="28"/>
      <c r="M3328" s="226"/>
      <c r="N3328" s="638"/>
      <c r="O3328" s="270"/>
      <c r="P3328" s="226"/>
      <c r="Q3328" s="468"/>
      <c r="R3328" s="468"/>
      <c r="S3328" s="468"/>
      <c r="T3328" s="468"/>
      <c r="U3328" s="468"/>
      <c r="V3328" s="468"/>
      <c r="W3328" s="468"/>
      <c r="X3328" s="468"/>
      <c r="Y3328" s="468"/>
      <c r="Z3328" s="468"/>
      <c r="AA3328" s="468"/>
      <c r="AB3328" s="468"/>
      <c r="AC3328" s="468"/>
      <c r="AD3328" s="468"/>
      <c r="AE3328" s="468"/>
      <c r="AF3328" s="468"/>
      <c r="AG3328" s="468"/>
      <c r="AH3328" s="468"/>
      <c r="AI3328" s="468"/>
    </row>
    <row r="3329">
      <c r="A3329" s="43"/>
      <c r="B3329" s="635"/>
      <c r="C3329" s="636"/>
      <c r="D3329" s="507"/>
      <c r="E3329" s="394"/>
      <c r="F3329" s="394"/>
      <c r="G3329" s="394"/>
      <c r="H3329" s="28"/>
      <c r="I3329" s="637"/>
      <c r="J3329" s="420"/>
      <c r="K3329" s="627"/>
      <c r="L3329" s="28"/>
      <c r="M3329" s="226"/>
      <c r="N3329" s="638"/>
      <c r="O3329" s="270"/>
      <c r="P3329" s="226"/>
      <c r="Q3329" s="468"/>
      <c r="R3329" s="468"/>
      <c r="S3329" s="468"/>
      <c r="T3329" s="468"/>
      <c r="U3329" s="468"/>
      <c r="V3329" s="468"/>
      <c r="W3329" s="468"/>
      <c r="X3329" s="468"/>
      <c r="Y3329" s="468"/>
      <c r="Z3329" s="468"/>
      <c r="AA3329" s="468"/>
      <c r="AB3329" s="468"/>
      <c r="AC3329" s="468"/>
      <c r="AD3329" s="468"/>
      <c r="AE3329" s="468"/>
      <c r="AF3329" s="468"/>
      <c r="AG3329" s="468"/>
      <c r="AH3329" s="468"/>
      <c r="AI3329" s="468"/>
    </row>
    <row r="3330">
      <c r="A3330" s="43"/>
      <c r="B3330" s="635"/>
      <c r="C3330" s="636"/>
      <c r="D3330" s="507"/>
      <c r="E3330" s="394"/>
      <c r="F3330" s="394"/>
      <c r="G3330" s="394"/>
      <c r="H3330" s="28"/>
      <c r="I3330" s="637"/>
      <c r="J3330" s="420"/>
      <c r="K3330" s="627"/>
      <c r="L3330" s="28"/>
      <c r="M3330" s="226"/>
      <c r="N3330" s="638"/>
      <c r="O3330" s="270"/>
      <c r="P3330" s="226"/>
      <c r="Q3330" s="468"/>
      <c r="R3330" s="468"/>
      <c r="S3330" s="468"/>
      <c r="T3330" s="468"/>
      <c r="U3330" s="468"/>
      <c r="V3330" s="468"/>
      <c r="W3330" s="468"/>
      <c r="X3330" s="468"/>
      <c r="Y3330" s="468"/>
      <c r="Z3330" s="468"/>
      <c r="AA3330" s="468"/>
      <c r="AB3330" s="468"/>
      <c r="AC3330" s="468"/>
      <c r="AD3330" s="468"/>
      <c r="AE3330" s="468"/>
      <c r="AF3330" s="468"/>
      <c r="AG3330" s="468"/>
      <c r="AH3330" s="468"/>
      <c r="AI3330" s="468"/>
    </row>
    <row r="3331">
      <c r="A3331" s="43"/>
      <c r="B3331" s="635"/>
      <c r="C3331" s="636"/>
      <c r="D3331" s="507"/>
      <c r="E3331" s="394"/>
      <c r="F3331" s="394"/>
      <c r="G3331" s="394"/>
      <c r="H3331" s="28"/>
      <c r="I3331" s="637"/>
      <c r="J3331" s="420"/>
      <c r="K3331" s="627"/>
      <c r="L3331" s="28"/>
      <c r="M3331" s="226"/>
      <c r="N3331" s="638"/>
      <c r="O3331" s="270"/>
      <c r="P3331" s="226"/>
      <c r="Q3331" s="468"/>
      <c r="R3331" s="468"/>
      <c r="S3331" s="468"/>
      <c r="T3331" s="468"/>
      <c r="U3331" s="468"/>
      <c r="V3331" s="468"/>
      <c r="W3331" s="468"/>
      <c r="X3331" s="468"/>
      <c r="Y3331" s="468"/>
      <c r="Z3331" s="468"/>
      <c r="AA3331" s="468"/>
      <c r="AB3331" s="468"/>
      <c r="AC3331" s="468"/>
      <c r="AD3331" s="468"/>
      <c r="AE3331" s="468"/>
      <c r="AF3331" s="468"/>
      <c r="AG3331" s="468"/>
      <c r="AH3331" s="468"/>
      <c r="AI3331" s="468"/>
    </row>
    <row r="3332">
      <c r="A3332" s="43"/>
      <c r="B3332" s="635"/>
      <c r="C3332" s="636"/>
      <c r="D3332" s="507"/>
      <c r="E3332" s="394"/>
      <c r="F3332" s="394"/>
      <c r="G3332" s="394"/>
      <c r="H3332" s="28"/>
      <c r="I3332" s="637"/>
      <c r="J3332" s="420"/>
      <c r="K3332" s="627"/>
      <c r="L3332" s="28"/>
      <c r="M3332" s="226"/>
      <c r="N3332" s="638"/>
      <c r="O3332" s="270"/>
      <c r="P3332" s="226"/>
      <c r="Q3332" s="468"/>
      <c r="R3332" s="468"/>
      <c r="S3332" s="468"/>
      <c r="T3332" s="468"/>
      <c r="U3332" s="468"/>
      <c r="V3332" s="468"/>
      <c r="W3332" s="468"/>
      <c r="X3332" s="468"/>
      <c r="Y3332" s="468"/>
      <c r="Z3332" s="468"/>
      <c r="AA3332" s="468"/>
      <c r="AB3332" s="468"/>
      <c r="AC3332" s="468"/>
      <c r="AD3332" s="468"/>
      <c r="AE3332" s="468"/>
      <c r="AF3332" s="468"/>
      <c r="AG3332" s="468"/>
      <c r="AH3332" s="468"/>
      <c r="AI3332" s="468"/>
    </row>
    <row r="3333">
      <c r="A3333" s="43"/>
      <c r="B3333" s="635"/>
      <c r="C3333" s="636"/>
      <c r="D3333" s="507"/>
      <c r="E3333" s="394"/>
      <c r="F3333" s="394"/>
      <c r="G3333" s="394"/>
      <c r="H3333" s="28"/>
      <c r="I3333" s="637"/>
      <c r="J3333" s="420"/>
      <c r="K3333" s="627"/>
      <c r="L3333" s="28"/>
      <c r="M3333" s="226"/>
      <c r="N3333" s="638"/>
      <c r="O3333" s="270"/>
      <c r="P3333" s="226"/>
      <c r="Q3333" s="468"/>
      <c r="R3333" s="468"/>
      <c r="S3333" s="468"/>
      <c r="T3333" s="468"/>
      <c r="U3333" s="468"/>
      <c r="V3333" s="468"/>
      <c r="W3333" s="468"/>
      <c r="X3333" s="468"/>
      <c r="Y3333" s="468"/>
      <c r="Z3333" s="468"/>
      <c r="AA3333" s="468"/>
      <c r="AB3333" s="468"/>
      <c r="AC3333" s="468"/>
      <c r="AD3333" s="468"/>
      <c r="AE3333" s="468"/>
      <c r="AF3333" s="468"/>
      <c r="AG3333" s="468"/>
      <c r="AH3333" s="468"/>
      <c r="AI3333" s="468"/>
    </row>
    <row r="3334">
      <c r="A3334" s="43"/>
      <c r="B3334" s="635"/>
      <c r="C3334" s="636"/>
      <c r="D3334" s="507"/>
      <c r="E3334" s="394"/>
      <c r="F3334" s="394"/>
      <c r="G3334" s="394"/>
      <c r="H3334" s="28"/>
      <c r="I3334" s="637"/>
      <c r="J3334" s="420"/>
      <c r="K3334" s="627"/>
      <c r="L3334" s="28"/>
      <c r="M3334" s="226"/>
      <c r="N3334" s="638"/>
      <c r="O3334" s="270"/>
      <c r="P3334" s="226"/>
      <c r="Q3334" s="468"/>
      <c r="R3334" s="468"/>
      <c r="S3334" s="468"/>
      <c r="T3334" s="468"/>
      <c r="U3334" s="468"/>
      <c r="V3334" s="468"/>
      <c r="W3334" s="468"/>
      <c r="X3334" s="468"/>
      <c r="Y3334" s="468"/>
      <c r="Z3334" s="468"/>
      <c r="AA3334" s="468"/>
      <c r="AB3334" s="468"/>
      <c r="AC3334" s="468"/>
      <c r="AD3334" s="468"/>
      <c r="AE3334" s="468"/>
      <c r="AF3334" s="468"/>
      <c r="AG3334" s="468"/>
      <c r="AH3334" s="468"/>
      <c r="AI3334" s="468"/>
    </row>
    <row r="3335">
      <c r="A3335" s="43"/>
      <c r="B3335" s="635"/>
      <c r="C3335" s="636"/>
      <c r="D3335" s="507"/>
      <c r="E3335" s="394"/>
      <c r="F3335" s="394"/>
      <c r="G3335" s="394"/>
      <c r="H3335" s="28"/>
      <c r="I3335" s="637"/>
      <c r="J3335" s="420"/>
      <c r="K3335" s="627"/>
      <c r="L3335" s="28"/>
      <c r="M3335" s="226"/>
      <c r="N3335" s="638"/>
      <c r="O3335" s="270"/>
      <c r="P3335" s="226"/>
      <c r="Q3335" s="468"/>
      <c r="R3335" s="468"/>
      <c r="S3335" s="468"/>
      <c r="T3335" s="468"/>
      <c r="U3335" s="468"/>
      <c r="V3335" s="468"/>
      <c r="W3335" s="468"/>
      <c r="X3335" s="468"/>
      <c r="Y3335" s="468"/>
      <c r="Z3335" s="468"/>
      <c r="AA3335" s="468"/>
      <c r="AB3335" s="468"/>
      <c r="AC3335" s="468"/>
      <c r="AD3335" s="468"/>
      <c r="AE3335" s="468"/>
      <c r="AF3335" s="468"/>
      <c r="AG3335" s="468"/>
      <c r="AH3335" s="468"/>
      <c r="AI3335" s="468"/>
    </row>
    <row r="3336">
      <c r="A3336" s="43"/>
      <c r="B3336" s="635"/>
      <c r="C3336" s="636"/>
      <c r="D3336" s="507"/>
      <c r="E3336" s="394"/>
      <c r="F3336" s="394"/>
      <c r="G3336" s="394"/>
      <c r="H3336" s="28"/>
      <c r="I3336" s="637"/>
      <c r="J3336" s="420"/>
      <c r="K3336" s="627"/>
      <c r="L3336" s="28"/>
      <c r="M3336" s="226"/>
      <c r="N3336" s="638"/>
      <c r="O3336" s="270"/>
      <c r="P3336" s="226"/>
      <c r="Q3336" s="468"/>
      <c r="R3336" s="468"/>
      <c r="S3336" s="468"/>
      <c r="T3336" s="468"/>
      <c r="U3336" s="468"/>
      <c r="V3336" s="468"/>
      <c r="W3336" s="468"/>
      <c r="X3336" s="468"/>
      <c r="Y3336" s="468"/>
      <c r="Z3336" s="468"/>
      <c r="AA3336" s="468"/>
      <c r="AB3336" s="468"/>
      <c r="AC3336" s="468"/>
      <c r="AD3336" s="468"/>
      <c r="AE3336" s="468"/>
      <c r="AF3336" s="468"/>
      <c r="AG3336" s="468"/>
      <c r="AH3336" s="468"/>
      <c r="AI3336" s="468"/>
    </row>
    <row r="3337">
      <c r="A3337" s="43"/>
      <c r="B3337" s="635"/>
      <c r="C3337" s="636"/>
      <c r="D3337" s="507"/>
      <c r="E3337" s="394"/>
      <c r="F3337" s="394"/>
      <c r="G3337" s="394"/>
      <c r="H3337" s="28"/>
      <c r="I3337" s="637"/>
      <c r="J3337" s="420"/>
      <c r="K3337" s="627"/>
      <c r="L3337" s="28"/>
      <c r="M3337" s="226"/>
      <c r="N3337" s="638"/>
      <c r="O3337" s="270"/>
      <c r="P3337" s="226"/>
      <c r="Q3337" s="468"/>
      <c r="R3337" s="468"/>
      <c r="S3337" s="468"/>
      <c r="T3337" s="468"/>
      <c r="U3337" s="468"/>
      <c r="V3337" s="468"/>
      <c r="W3337" s="468"/>
      <c r="X3337" s="468"/>
      <c r="Y3337" s="468"/>
      <c r="Z3337" s="468"/>
      <c r="AA3337" s="468"/>
      <c r="AB3337" s="468"/>
      <c r="AC3337" s="468"/>
      <c r="AD3337" s="468"/>
      <c r="AE3337" s="468"/>
      <c r="AF3337" s="468"/>
      <c r="AG3337" s="468"/>
      <c r="AH3337" s="468"/>
      <c r="AI3337" s="468"/>
    </row>
    <row r="3338">
      <c r="A3338" s="43"/>
      <c r="B3338" s="635"/>
      <c r="C3338" s="636"/>
      <c r="D3338" s="507"/>
      <c r="E3338" s="394"/>
      <c r="F3338" s="394"/>
      <c r="G3338" s="394"/>
      <c r="H3338" s="28"/>
      <c r="I3338" s="637"/>
      <c r="J3338" s="420"/>
      <c r="K3338" s="627"/>
      <c r="L3338" s="28"/>
      <c r="M3338" s="226"/>
      <c r="N3338" s="638"/>
      <c r="O3338" s="270"/>
      <c r="P3338" s="226"/>
      <c r="Q3338" s="468"/>
      <c r="R3338" s="468"/>
      <c r="S3338" s="468"/>
      <c r="T3338" s="468"/>
      <c r="U3338" s="468"/>
      <c r="V3338" s="468"/>
      <c r="W3338" s="468"/>
      <c r="X3338" s="468"/>
      <c r="Y3338" s="468"/>
      <c r="Z3338" s="468"/>
      <c r="AA3338" s="468"/>
      <c r="AB3338" s="468"/>
      <c r="AC3338" s="468"/>
      <c r="AD3338" s="468"/>
      <c r="AE3338" s="468"/>
      <c r="AF3338" s="468"/>
      <c r="AG3338" s="468"/>
      <c r="AH3338" s="468"/>
      <c r="AI3338" s="468"/>
    </row>
    <row r="3339">
      <c r="A3339" s="43"/>
      <c r="B3339" s="635"/>
      <c r="C3339" s="636"/>
      <c r="D3339" s="507"/>
      <c r="E3339" s="394"/>
      <c r="F3339" s="394"/>
      <c r="G3339" s="394"/>
      <c r="H3339" s="28"/>
      <c r="I3339" s="637"/>
      <c r="J3339" s="420"/>
      <c r="K3339" s="627"/>
      <c r="L3339" s="28"/>
      <c r="M3339" s="226"/>
      <c r="N3339" s="638"/>
      <c r="O3339" s="270"/>
      <c r="P3339" s="226"/>
      <c r="Q3339" s="468"/>
      <c r="R3339" s="468"/>
      <c r="S3339" s="468"/>
      <c r="T3339" s="468"/>
      <c r="U3339" s="468"/>
      <c r="V3339" s="468"/>
      <c r="W3339" s="468"/>
      <c r="X3339" s="468"/>
      <c r="Y3339" s="468"/>
      <c r="Z3339" s="468"/>
      <c r="AA3339" s="468"/>
      <c r="AB3339" s="468"/>
      <c r="AC3339" s="468"/>
      <c r="AD3339" s="468"/>
      <c r="AE3339" s="468"/>
      <c r="AF3339" s="468"/>
      <c r="AG3339" s="468"/>
      <c r="AH3339" s="468"/>
      <c r="AI3339" s="468"/>
    </row>
    <row r="3340">
      <c r="A3340" s="43"/>
      <c r="B3340" s="635"/>
      <c r="C3340" s="636"/>
      <c r="D3340" s="507"/>
      <c r="E3340" s="394"/>
      <c r="F3340" s="394"/>
      <c r="G3340" s="394"/>
      <c r="H3340" s="28"/>
      <c r="I3340" s="637"/>
      <c r="J3340" s="420"/>
      <c r="K3340" s="627"/>
      <c r="L3340" s="28"/>
      <c r="M3340" s="226"/>
      <c r="N3340" s="638"/>
      <c r="O3340" s="270"/>
      <c r="P3340" s="226"/>
      <c r="Q3340" s="468"/>
      <c r="R3340" s="468"/>
      <c r="S3340" s="468"/>
      <c r="T3340" s="468"/>
      <c r="U3340" s="468"/>
      <c r="V3340" s="468"/>
      <c r="W3340" s="468"/>
      <c r="X3340" s="468"/>
      <c r="Y3340" s="468"/>
      <c r="Z3340" s="468"/>
      <c r="AA3340" s="468"/>
      <c r="AB3340" s="468"/>
      <c r="AC3340" s="468"/>
      <c r="AD3340" s="468"/>
      <c r="AE3340" s="468"/>
      <c r="AF3340" s="468"/>
      <c r="AG3340" s="468"/>
      <c r="AH3340" s="468"/>
      <c r="AI3340" s="468"/>
    </row>
    <row r="3341">
      <c r="A3341" s="43"/>
      <c r="B3341" s="635"/>
      <c r="C3341" s="636"/>
      <c r="D3341" s="507"/>
      <c r="E3341" s="394"/>
      <c r="F3341" s="394"/>
      <c r="G3341" s="394"/>
      <c r="H3341" s="28"/>
      <c r="I3341" s="637"/>
      <c r="J3341" s="420"/>
      <c r="K3341" s="627"/>
      <c r="L3341" s="28"/>
      <c r="M3341" s="226"/>
      <c r="N3341" s="638"/>
      <c r="O3341" s="270"/>
      <c r="P3341" s="226"/>
      <c r="Q3341" s="468"/>
      <c r="R3341" s="468"/>
      <c r="S3341" s="468"/>
      <c r="T3341" s="468"/>
      <c r="U3341" s="468"/>
      <c r="V3341" s="468"/>
      <c r="W3341" s="468"/>
      <c r="X3341" s="468"/>
      <c r="Y3341" s="468"/>
      <c r="Z3341" s="468"/>
      <c r="AA3341" s="468"/>
      <c r="AB3341" s="468"/>
      <c r="AC3341" s="468"/>
      <c r="AD3341" s="468"/>
      <c r="AE3341" s="468"/>
      <c r="AF3341" s="468"/>
      <c r="AG3341" s="468"/>
      <c r="AH3341" s="468"/>
      <c r="AI3341" s="468"/>
    </row>
    <row r="3342">
      <c r="A3342" s="43"/>
      <c r="B3342" s="635"/>
      <c r="C3342" s="636"/>
      <c r="D3342" s="507"/>
      <c r="E3342" s="394"/>
      <c r="F3342" s="394"/>
      <c r="G3342" s="394"/>
      <c r="H3342" s="28"/>
      <c r="I3342" s="637"/>
      <c r="J3342" s="420"/>
      <c r="K3342" s="627"/>
      <c r="L3342" s="28"/>
      <c r="M3342" s="226"/>
      <c r="N3342" s="638"/>
      <c r="O3342" s="270"/>
      <c r="P3342" s="226"/>
      <c r="Q3342" s="468"/>
      <c r="R3342" s="468"/>
      <c r="S3342" s="468"/>
      <c r="T3342" s="468"/>
      <c r="U3342" s="468"/>
      <c r="V3342" s="468"/>
      <c r="W3342" s="468"/>
      <c r="X3342" s="468"/>
      <c r="Y3342" s="468"/>
      <c r="Z3342" s="468"/>
      <c r="AA3342" s="468"/>
      <c r="AB3342" s="468"/>
      <c r="AC3342" s="468"/>
      <c r="AD3342" s="468"/>
      <c r="AE3342" s="468"/>
      <c r="AF3342" s="468"/>
      <c r="AG3342" s="468"/>
      <c r="AH3342" s="468"/>
      <c r="AI3342" s="468"/>
    </row>
    <row r="3343">
      <c r="A3343" s="43"/>
      <c r="B3343" s="635"/>
      <c r="C3343" s="636"/>
      <c r="D3343" s="507"/>
      <c r="E3343" s="394"/>
      <c r="F3343" s="394"/>
      <c r="G3343" s="394"/>
      <c r="H3343" s="28"/>
      <c r="I3343" s="637"/>
      <c r="J3343" s="420"/>
      <c r="K3343" s="627"/>
      <c r="L3343" s="28"/>
      <c r="M3343" s="226"/>
      <c r="N3343" s="638"/>
      <c r="O3343" s="270"/>
      <c r="P3343" s="226"/>
      <c r="Q3343" s="468"/>
      <c r="R3343" s="468"/>
      <c r="S3343" s="468"/>
      <c r="T3343" s="468"/>
      <c r="U3343" s="468"/>
      <c r="V3343" s="468"/>
      <c r="W3343" s="468"/>
      <c r="X3343" s="468"/>
      <c r="Y3343" s="468"/>
      <c r="Z3343" s="468"/>
      <c r="AA3343" s="468"/>
      <c r="AB3343" s="468"/>
      <c r="AC3343" s="468"/>
      <c r="AD3343" s="468"/>
      <c r="AE3343" s="468"/>
      <c r="AF3343" s="468"/>
      <c r="AG3343" s="468"/>
      <c r="AH3343" s="468"/>
      <c r="AI3343" s="468"/>
    </row>
    <row r="3344">
      <c r="A3344" s="43"/>
      <c r="B3344" s="635"/>
      <c r="C3344" s="636"/>
      <c r="D3344" s="507"/>
      <c r="E3344" s="394"/>
      <c r="F3344" s="394"/>
      <c r="G3344" s="394"/>
      <c r="H3344" s="28"/>
      <c r="I3344" s="637"/>
      <c r="J3344" s="420"/>
      <c r="K3344" s="627"/>
      <c r="L3344" s="28"/>
      <c r="M3344" s="226"/>
      <c r="N3344" s="638"/>
      <c r="O3344" s="270"/>
      <c r="P3344" s="226"/>
      <c r="Q3344" s="468"/>
      <c r="R3344" s="468"/>
      <c r="S3344" s="468"/>
      <c r="T3344" s="468"/>
      <c r="U3344" s="468"/>
      <c r="V3344" s="468"/>
      <c r="W3344" s="468"/>
      <c r="X3344" s="468"/>
      <c r="Y3344" s="468"/>
      <c r="Z3344" s="468"/>
      <c r="AA3344" s="468"/>
      <c r="AB3344" s="468"/>
      <c r="AC3344" s="468"/>
      <c r="AD3344" s="468"/>
      <c r="AE3344" s="468"/>
      <c r="AF3344" s="468"/>
      <c r="AG3344" s="468"/>
      <c r="AH3344" s="468"/>
      <c r="AI3344" s="468"/>
    </row>
    <row r="3345">
      <c r="A3345" s="43"/>
      <c r="B3345" s="635"/>
      <c r="C3345" s="636"/>
      <c r="D3345" s="507"/>
      <c r="E3345" s="394"/>
      <c r="F3345" s="394"/>
      <c r="G3345" s="394"/>
      <c r="H3345" s="28"/>
      <c r="I3345" s="637"/>
      <c r="J3345" s="420"/>
      <c r="K3345" s="627"/>
      <c r="L3345" s="28"/>
      <c r="M3345" s="226"/>
      <c r="N3345" s="638"/>
      <c r="O3345" s="270"/>
      <c r="P3345" s="226"/>
      <c r="Q3345" s="468"/>
      <c r="R3345" s="468"/>
      <c r="S3345" s="468"/>
      <c r="T3345" s="468"/>
      <c r="U3345" s="468"/>
      <c r="V3345" s="468"/>
      <c r="W3345" s="468"/>
      <c r="X3345" s="468"/>
      <c r="Y3345" s="468"/>
      <c r="Z3345" s="468"/>
      <c r="AA3345" s="468"/>
      <c r="AB3345" s="468"/>
      <c r="AC3345" s="468"/>
      <c r="AD3345" s="468"/>
      <c r="AE3345" s="468"/>
      <c r="AF3345" s="468"/>
      <c r="AG3345" s="468"/>
      <c r="AH3345" s="468"/>
      <c r="AI3345" s="468"/>
    </row>
    <row r="3346">
      <c r="A3346" s="43"/>
      <c r="B3346" s="635"/>
      <c r="C3346" s="636"/>
      <c r="D3346" s="507"/>
      <c r="E3346" s="394"/>
      <c r="F3346" s="394"/>
      <c r="G3346" s="394"/>
      <c r="H3346" s="28"/>
      <c r="I3346" s="637"/>
      <c r="J3346" s="420"/>
      <c r="K3346" s="627"/>
      <c r="L3346" s="28"/>
      <c r="M3346" s="226"/>
      <c r="N3346" s="638"/>
      <c r="O3346" s="270"/>
      <c r="P3346" s="226"/>
      <c r="Q3346" s="468"/>
      <c r="R3346" s="468"/>
      <c r="S3346" s="468"/>
      <c r="T3346" s="468"/>
      <c r="U3346" s="468"/>
      <c r="V3346" s="468"/>
      <c r="W3346" s="468"/>
      <c r="X3346" s="468"/>
      <c r="Y3346" s="468"/>
      <c r="Z3346" s="468"/>
      <c r="AA3346" s="468"/>
      <c r="AB3346" s="468"/>
      <c r="AC3346" s="468"/>
      <c r="AD3346" s="468"/>
      <c r="AE3346" s="468"/>
      <c r="AF3346" s="468"/>
      <c r="AG3346" s="468"/>
      <c r="AH3346" s="468"/>
      <c r="AI3346" s="468"/>
    </row>
    <row r="3347">
      <c r="A3347" s="43"/>
      <c r="B3347" s="635"/>
      <c r="C3347" s="636"/>
      <c r="D3347" s="507"/>
      <c r="E3347" s="394"/>
      <c r="F3347" s="394"/>
      <c r="G3347" s="394"/>
      <c r="H3347" s="28"/>
      <c r="I3347" s="637"/>
      <c r="J3347" s="420"/>
      <c r="K3347" s="627"/>
      <c r="L3347" s="28"/>
      <c r="M3347" s="226"/>
      <c r="N3347" s="638"/>
      <c r="O3347" s="270"/>
      <c r="P3347" s="226"/>
      <c r="Q3347" s="468"/>
      <c r="R3347" s="468"/>
      <c r="S3347" s="468"/>
      <c r="T3347" s="468"/>
      <c r="U3347" s="468"/>
      <c r="V3347" s="468"/>
      <c r="W3347" s="468"/>
      <c r="X3347" s="468"/>
      <c r="Y3347" s="468"/>
      <c r="Z3347" s="468"/>
      <c r="AA3347" s="468"/>
      <c r="AB3347" s="468"/>
      <c r="AC3347" s="468"/>
      <c r="AD3347" s="468"/>
      <c r="AE3347" s="468"/>
      <c r="AF3347" s="468"/>
      <c r="AG3347" s="468"/>
      <c r="AH3347" s="468"/>
      <c r="AI3347" s="468"/>
    </row>
    <row r="3348">
      <c r="A3348" s="43"/>
      <c r="B3348" s="635"/>
      <c r="C3348" s="636"/>
      <c r="D3348" s="507"/>
      <c r="E3348" s="394"/>
      <c r="F3348" s="394"/>
      <c r="G3348" s="394"/>
      <c r="H3348" s="28"/>
      <c r="I3348" s="637"/>
      <c r="J3348" s="420"/>
      <c r="K3348" s="627"/>
      <c r="L3348" s="28"/>
      <c r="M3348" s="226"/>
      <c r="N3348" s="638"/>
      <c r="O3348" s="270"/>
      <c r="P3348" s="226"/>
      <c r="Q3348" s="468"/>
      <c r="R3348" s="468"/>
      <c r="S3348" s="468"/>
      <c r="T3348" s="468"/>
      <c r="U3348" s="468"/>
      <c r="V3348" s="468"/>
      <c r="W3348" s="468"/>
      <c r="X3348" s="468"/>
      <c r="Y3348" s="468"/>
      <c r="Z3348" s="468"/>
      <c r="AA3348" s="468"/>
      <c r="AB3348" s="468"/>
      <c r="AC3348" s="468"/>
      <c r="AD3348" s="468"/>
      <c r="AE3348" s="468"/>
      <c r="AF3348" s="468"/>
      <c r="AG3348" s="468"/>
      <c r="AH3348" s="468"/>
      <c r="AI3348" s="468"/>
    </row>
    <row r="3349">
      <c r="A3349" s="43"/>
      <c r="B3349" s="635"/>
      <c r="C3349" s="636"/>
      <c r="D3349" s="507"/>
      <c r="E3349" s="394"/>
      <c r="F3349" s="394"/>
      <c r="G3349" s="394"/>
      <c r="H3349" s="28"/>
      <c r="I3349" s="637"/>
      <c r="J3349" s="420"/>
      <c r="K3349" s="627"/>
      <c r="L3349" s="28"/>
      <c r="M3349" s="226"/>
      <c r="N3349" s="638"/>
      <c r="O3349" s="270"/>
      <c r="P3349" s="226"/>
      <c r="Q3349" s="468"/>
      <c r="R3349" s="468"/>
      <c r="S3349" s="468"/>
      <c r="T3349" s="468"/>
      <c r="U3349" s="468"/>
      <c r="V3349" s="468"/>
      <c r="W3349" s="468"/>
      <c r="X3349" s="468"/>
      <c r="Y3349" s="468"/>
      <c r="Z3349" s="468"/>
      <c r="AA3349" s="468"/>
      <c r="AB3349" s="468"/>
      <c r="AC3349" s="468"/>
      <c r="AD3349" s="468"/>
      <c r="AE3349" s="468"/>
      <c r="AF3349" s="468"/>
      <c r="AG3349" s="468"/>
      <c r="AH3349" s="468"/>
      <c r="AI3349" s="468"/>
    </row>
    <row r="3350">
      <c r="A3350" s="43"/>
      <c r="B3350" s="635"/>
      <c r="C3350" s="636"/>
      <c r="D3350" s="507"/>
      <c r="E3350" s="394"/>
      <c r="F3350" s="394"/>
      <c r="G3350" s="394"/>
      <c r="H3350" s="28"/>
      <c r="I3350" s="637"/>
      <c r="J3350" s="420"/>
      <c r="K3350" s="627"/>
      <c r="L3350" s="28"/>
      <c r="M3350" s="226"/>
      <c r="N3350" s="638"/>
      <c r="O3350" s="270"/>
      <c r="P3350" s="226"/>
      <c r="Q3350" s="468"/>
      <c r="R3350" s="468"/>
      <c r="S3350" s="468"/>
      <c r="T3350" s="468"/>
      <c r="U3350" s="468"/>
      <c r="V3350" s="468"/>
      <c r="W3350" s="468"/>
      <c r="X3350" s="468"/>
      <c r="Y3350" s="468"/>
      <c r="Z3350" s="468"/>
      <c r="AA3350" s="468"/>
      <c r="AB3350" s="468"/>
      <c r="AC3350" s="468"/>
      <c r="AD3350" s="468"/>
      <c r="AE3350" s="468"/>
      <c r="AF3350" s="468"/>
      <c r="AG3350" s="468"/>
      <c r="AH3350" s="468"/>
      <c r="AI3350" s="468"/>
    </row>
    <row r="3351">
      <c r="A3351" s="43"/>
      <c r="B3351" s="635"/>
      <c r="C3351" s="636"/>
      <c r="D3351" s="507"/>
      <c r="E3351" s="394"/>
      <c r="F3351" s="394"/>
      <c r="G3351" s="394"/>
      <c r="H3351" s="28"/>
      <c r="I3351" s="637"/>
      <c r="J3351" s="420"/>
      <c r="K3351" s="627"/>
      <c r="L3351" s="28"/>
      <c r="M3351" s="226"/>
      <c r="N3351" s="638"/>
      <c r="O3351" s="270"/>
      <c r="P3351" s="226"/>
      <c r="Q3351" s="468"/>
      <c r="R3351" s="468"/>
      <c r="S3351" s="468"/>
      <c r="T3351" s="468"/>
      <c r="U3351" s="468"/>
      <c r="V3351" s="468"/>
      <c r="W3351" s="468"/>
      <c r="X3351" s="468"/>
      <c r="Y3351" s="468"/>
      <c r="Z3351" s="468"/>
      <c r="AA3351" s="468"/>
      <c r="AB3351" s="468"/>
      <c r="AC3351" s="468"/>
      <c r="AD3351" s="468"/>
      <c r="AE3351" s="468"/>
      <c r="AF3351" s="468"/>
      <c r="AG3351" s="468"/>
      <c r="AH3351" s="468"/>
      <c r="AI3351" s="468"/>
    </row>
    <row r="3352">
      <c r="A3352" s="43"/>
      <c r="B3352" s="635"/>
      <c r="C3352" s="636"/>
      <c r="D3352" s="507"/>
      <c r="E3352" s="394"/>
      <c r="F3352" s="394"/>
      <c r="G3352" s="394"/>
      <c r="H3352" s="28"/>
      <c r="I3352" s="637"/>
      <c r="J3352" s="420"/>
      <c r="K3352" s="627"/>
      <c r="L3352" s="28"/>
      <c r="M3352" s="226"/>
      <c r="N3352" s="638"/>
      <c r="O3352" s="270"/>
      <c r="P3352" s="226"/>
      <c r="Q3352" s="468"/>
      <c r="R3352" s="468"/>
      <c r="S3352" s="468"/>
      <c r="T3352" s="468"/>
      <c r="U3352" s="468"/>
      <c r="V3352" s="468"/>
      <c r="W3352" s="468"/>
      <c r="X3352" s="468"/>
      <c r="Y3352" s="468"/>
      <c r="Z3352" s="468"/>
      <c r="AA3352" s="468"/>
      <c r="AB3352" s="468"/>
      <c r="AC3352" s="468"/>
      <c r="AD3352" s="468"/>
      <c r="AE3352" s="468"/>
      <c r="AF3352" s="468"/>
      <c r="AG3352" s="468"/>
      <c r="AH3352" s="468"/>
      <c r="AI3352" s="468"/>
    </row>
    <row r="3353">
      <c r="A3353" s="43"/>
      <c r="B3353" s="635"/>
      <c r="C3353" s="636"/>
      <c r="D3353" s="507"/>
      <c r="E3353" s="394"/>
      <c r="F3353" s="394"/>
      <c r="G3353" s="394"/>
      <c r="H3353" s="28"/>
      <c r="I3353" s="637"/>
      <c r="J3353" s="420"/>
      <c r="K3353" s="627"/>
      <c r="L3353" s="28"/>
      <c r="M3353" s="226"/>
      <c r="N3353" s="638"/>
      <c r="O3353" s="270"/>
      <c r="P3353" s="226"/>
      <c r="Q3353" s="468"/>
      <c r="R3353" s="468"/>
      <c r="S3353" s="468"/>
      <c r="T3353" s="468"/>
      <c r="U3353" s="468"/>
      <c r="V3353" s="468"/>
      <c r="W3353" s="468"/>
      <c r="X3353" s="468"/>
      <c r="Y3353" s="468"/>
      <c r="Z3353" s="468"/>
      <c r="AA3353" s="468"/>
      <c r="AB3353" s="468"/>
      <c r="AC3353" s="468"/>
      <c r="AD3353" s="468"/>
      <c r="AE3353" s="468"/>
      <c r="AF3353" s="468"/>
      <c r="AG3353" s="468"/>
      <c r="AH3353" s="468"/>
      <c r="AI3353" s="468"/>
    </row>
    <row r="3354">
      <c r="A3354" s="43"/>
      <c r="B3354" s="635"/>
      <c r="C3354" s="636"/>
      <c r="D3354" s="507"/>
      <c r="E3354" s="394"/>
      <c r="F3354" s="394"/>
      <c r="G3354" s="394"/>
      <c r="H3354" s="28"/>
      <c r="I3354" s="637"/>
      <c r="J3354" s="420"/>
      <c r="K3354" s="627"/>
      <c r="L3354" s="28"/>
      <c r="M3354" s="226"/>
      <c r="N3354" s="638"/>
      <c r="O3354" s="270"/>
      <c r="P3354" s="226"/>
      <c r="Q3354" s="468"/>
      <c r="R3354" s="468"/>
      <c r="S3354" s="468"/>
      <c r="T3354" s="468"/>
      <c r="U3354" s="468"/>
      <c r="V3354" s="468"/>
      <c r="W3354" s="468"/>
      <c r="X3354" s="468"/>
      <c r="Y3354" s="468"/>
      <c r="Z3354" s="468"/>
      <c r="AA3354" s="468"/>
      <c r="AB3354" s="468"/>
      <c r="AC3354" s="468"/>
      <c r="AD3354" s="468"/>
      <c r="AE3354" s="468"/>
      <c r="AF3354" s="468"/>
      <c r="AG3354" s="468"/>
      <c r="AH3354" s="468"/>
      <c r="AI3354" s="468"/>
    </row>
    <row r="3355">
      <c r="A3355" s="43"/>
      <c r="B3355" s="635"/>
      <c r="C3355" s="636"/>
      <c r="D3355" s="507"/>
      <c r="E3355" s="394"/>
      <c r="F3355" s="394"/>
      <c r="G3355" s="394"/>
      <c r="H3355" s="28"/>
      <c r="I3355" s="637"/>
      <c r="J3355" s="420"/>
      <c r="K3355" s="627"/>
      <c r="L3355" s="28"/>
      <c r="M3355" s="226"/>
      <c r="N3355" s="638"/>
      <c r="O3355" s="270"/>
      <c r="P3355" s="226"/>
      <c r="Q3355" s="468"/>
      <c r="R3355" s="468"/>
      <c r="S3355" s="468"/>
      <c r="T3355" s="468"/>
      <c r="U3355" s="468"/>
      <c r="V3355" s="468"/>
      <c r="W3355" s="468"/>
      <c r="X3355" s="468"/>
      <c r="Y3355" s="468"/>
      <c r="Z3355" s="468"/>
      <c r="AA3355" s="468"/>
      <c r="AB3355" s="468"/>
      <c r="AC3355" s="468"/>
      <c r="AD3355" s="468"/>
      <c r="AE3355" s="468"/>
      <c r="AF3355" s="468"/>
      <c r="AG3355" s="468"/>
      <c r="AH3355" s="468"/>
      <c r="AI3355" s="468"/>
    </row>
    <row r="3356">
      <c r="A3356" s="43"/>
      <c r="B3356" s="635"/>
      <c r="C3356" s="636"/>
      <c r="D3356" s="507"/>
      <c r="E3356" s="394"/>
      <c r="F3356" s="394"/>
      <c r="G3356" s="394"/>
      <c r="H3356" s="28"/>
      <c r="I3356" s="637"/>
      <c r="J3356" s="420"/>
      <c r="K3356" s="627"/>
      <c r="L3356" s="28"/>
      <c r="M3356" s="226"/>
      <c r="N3356" s="638"/>
      <c r="O3356" s="270"/>
      <c r="P3356" s="226"/>
      <c r="Q3356" s="468"/>
      <c r="R3356" s="468"/>
      <c r="S3356" s="468"/>
      <c r="T3356" s="468"/>
      <c r="U3356" s="468"/>
      <c r="V3356" s="468"/>
      <c r="W3356" s="468"/>
      <c r="X3356" s="468"/>
      <c r="Y3356" s="468"/>
      <c r="Z3356" s="468"/>
      <c r="AA3356" s="468"/>
      <c r="AB3356" s="468"/>
      <c r="AC3356" s="468"/>
      <c r="AD3356" s="468"/>
      <c r="AE3356" s="468"/>
      <c r="AF3356" s="468"/>
      <c r="AG3356" s="468"/>
      <c r="AH3356" s="468"/>
      <c r="AI3356" s="468"/>
    </row>
    <row r="3357">
      <c r="A3357" s="43"/>
      <c r="B3357" s="635"/>
      <c r="C3357" s="636"/>
      <c r="D3357" s="507"/>
      <c r="E3357" s="394"/>
      <c r="F3357" s="394"/>
      <c r="G3357" s="394"/>
      <c r="H3357" s="28"/>
      <c r="I3357" s="637"/>
      <c r="J3357" s="420"/>
      <c r="K3357" s="627"/>
      <c r="L3357" s="28"/>
      <c r="M3357" s="226"/>
      <c r="N3357" s="638"/>
      <c r="O3357" s="270"/>
      <c r="P3357" s="226"/>
      <c r="Q3357" s="468"/>
      <c r="R3357" s="468"/>
      <c r="S3357" s="468"/>
      <c r="T3357" s="468"/>
      <c r="U3357" s="468"/>
      <c r="V3357" s="468"/>
      <c r="W3357" s="468"/>
      <c r="X3357" s="468"/>
      <c r="Y3357" s="468"/>
      <c r="Z3357" s="468"/>
      <c r="AA3357" s="468"/>
      <c r="AB3357" s="468"/>
      <c r="AC3357" s="468"/>
      <c r="AD3357" s="468"/>
      <c r="AE3357" s="468"/>
      <c r="AF3357" s="468"/>
      <c r="AG3357" s="468"/>
      <c r="AH3357" s="468"/>
      <c r="AI3357" s="468"/>
    </row>
    <row r="3358">
      <c r="A3358" s="43"/>
      <c r="B3358" s="635"/>
      <c r="C3358" s="636"/>
      <c r="D3358" s="507"/>
      <c r="E3358" s="394"/>
      <c r="F3358" s="394"/>
      <c r="G3358" s="394"/>
      <c r="H3358" s="28"/>
      <c r="I3358" s="637"/>
      <c r="J3358" s="420"/>
      <c r="K3358" s="627"/>
      <c r="L3358" s="28"/>
      <c r="M3358" s="226"/>
      <c r="N3358" s="638"/>
      <c r="O3358" s="270"/>
      <c r="P3358" s="226"/>
      <c r="Q3358" s="468"/>
      <c r="R3358" s="468"/>
      <c r="S3358" s="468"/>
      <c r="T3358" s="468"/>
      <c r="U3358" s="468"/>
      <c r="V3358" s="468"/>
      <c r="W3358" s="468"/>
      <c r="X3358" s="468"/>
      <c r="Y3358" s="468"/>
      <c r="Z3358" s="468"/>
      <c r="AA3358" s="468"/>
      <c r="AB3358" s="468"/>
      <c r="AC3358" s="468"/>
      <c r="AD3358" s="468"/>
      <c r="AE3358" s="468"/>
      <c r="AF3358" s="468"/>
      <c r="AG3358" s="468"/>
      <c r="AH3358" s="468"/>
      <c r="AI3358" s="468"/>
    </row>
    <row r="3359">
      <c r="A3359" s="43"/>
      <c r="B3359" s="635"/>
      <c r="C3359" s="636"/>
      <c r="D3359" s="507"/>
      <c r="E3359" s="394"/>
      <c r="F3359" s="394"/>
      <c r="G3359" s="394"/>
      <c r="H3359" s="28"/>
      <c r="I3359" s="637"/>
      <c r="J3359" s="420"/>
      <c r="K3359" s="627"/>
      <c r="L3359" s="28"/>
      <c r="M3359" s="226"/>
      <c r="N3359" s="638"/>
      <c r="O3359" s="270"/>
      <c r="P3359" s="226"/>
      <c r="Q3359" s="468"/>
      <c r="R3359" s="468"/>
      <c r="S3359" s="468"/>
      <c r="T3359" s="468"/>
      <c r="U3359" s="468"/>
      <c r="V3359" s="468"/>
      <c r="W3359" s="468"/>
      <c r="X3359" s="468"/>
      <c r="Y3359" s="468"/>
      <c r="Z3359" s="468"/>
      <c r="AA3359" s="468"/>
      <c r="AB3359" s="468"/>
      <c r="AC3359" s="468"/>
      <c r="AD3359" s="468"/>
      <c r="AE3359" s="468"/>
      <c r="AF3359" s="468"/>
      <c r="AG3359" s="468"/>
      <c r="AH3359" s="468"/>
      <c r="AI3359" s="468"/>
    </row>
    <row r="3360">
      <c r="A3360" s="43"/>
      <c r="B3360" s="635"/>
      <c r="C3360" s="636"/>
      <c r="D3360" s="507"/>
      <c r="E3360" s="394"/>
      <c r="F3360" s="394"/>
      <c r="G3360" s="394"/>
      <c r="H3360" s="28"/>
      <c r="I3360" s="637"/>
      <c r="J3360" s="420"/>
      <c r="K3360" s="627"/>
      <c r="L3360" s="28"/>
      <c r="M3360" s="226"/>
      <c r="N3360" s="638"/>
      <c r="O3360" s="270"/>
      <c r="P3360" s="226"/>
      <c r="Q3360" s="468"/>
      <c r="R3360" s="468"/>
      <c r="S3360" s="468"/>
      <c r="T3360" s="468"/>
      <c r="U3360" s="468"/>
      <c r="V3360" s="468"/>
      <c r="W3360" s="468"/>
      <c r="X3360" s="468"/>
      <c r="Y3360" s="468"/>
      <c r="Z3360" s="468"/>
      <c r="AA3360" s="468"/>
      <c r="AB3360" s="468"/>
      <c r="AC3360" s="468"/>
      <c r="AD3360" s="468"/>
      <c r="AE3360" s="468"/>
      <c r="AF3360" s="468"/>
      <c r="AG3360" s="468"/>
      <c r="AH3360" s="468"/>
      <c r="AI3360" s="468"/>
    </row>
    <row r="3361">
      <c r="A3361" s="43"/>
      <c r="B3361" s="635"/>
      <c r="C3361" s="636"/>
      <c r="D3361" s="507"/>
      <c r="E3361" s="394"/>
      <c r="F3361" s="394"/>
      <c r="G3361" s="394"/>
      <c r="H3361" s="28"/>
      <c r="I3361" s="637"/>
      <c r="J3361" s="420"/>
      <c r="K3361" s="627"/>
      <c r="L3361" s="28"/>
      <c r="M3361" s="226"/>
      <c r="N3361" s="638"/>
      <c r="O3361" s="270"/>
      <c r="P3361" s="226"/>
      <c r="Q3361" s="468"/>
      <c r="R3361" s="468"/>
      <c r="S3361" s="468"/>
      <c r="T3361" s="468"/>
      <c r="U3361" s="468"/>
      <c r="V3361" s="468"/>
      <c r="W3361" s="468"/>
      <c r="X3361" s="468"/>
      <c r="Y3361" s="468"/>
      <c r="Z3361" s="468"/>
      <c r="AA3361" s="468"/>
      <c r="AB3361" s="468"/>
      <c r="AC3361" s="468"/>
      <c r="AD3361" s="468"/>
      <c r="AE3361" s="468"/>
      <c r="AF3361" s="468"/>
      <c r="AG3361" s="468"/>
      <c r="AH3361" s="468"/>
      <c r="AI3361" s="468"/>
    </row>
    <row r="3362">
      <c r="A3362" s="43"/>
      <c r="B3362" s="635"/>
      <c r="C3362" s="636"/>
      <c r="D3362" s="507"/>
      <c r="E3362" s="394"/>
      <c r="F3362" s="394"/>
      <c r="G3362" s="394"/>
      <c r="H3362" s="28"/>
      <c r="I3362" s="637"/>
      <c r="J3362" s="420"/>
      <c r="K3362" s="627"/>
      <c r="L3362" s="28"/>
      <c r="M3362" s="226"/>
      <c r="N3362" s="638"/>
      <c r="O3362" s="270"/>
      <c r="P3362" s="226"/>
      <c r="Q3362" s="468"/>
      <c r="R3362" s="468"/>
      <c r="S3362" s="468"/>
      <c r="T3362" s="468"/>
      <c r="U3362" s="468"/>
      <c r="V3362" s="468"/>
      <c r="W3362" s="468"/>
      <c r="X3362" s="468"/>
      <c r="Y3362" s="468"/>
      <c r="Z3362" s="468"/>
      <c r="AA3362" s="468"/>
      <c r="AB3362" s="468"/>
      <c r="AC3362" s="468"/>
      <c r="AD3362" s="468"/>
      <c r="AE3362" s="468"/>
      <c r="AF3362" s="468"/>
      <c r="AG3362" s="468"/>
      <c r="AH3362" s="468"/>
      <c r="AI3362" s="468"/>
    </row>
    <row r="3363">
      <c r="A3363" s="43"/>
      <c r="B3363" s="635"/>
      <c r="C3363" s="636"/>
      <c r="D3363" s="507"/>
      <c r="E3363" s="394"/>
      <c r="F3363" s="394"/>
      <c r="G3363" s="394"/>
      <c r="H3363" s="28"/>
      <c r="I3363" s="637"/>
      <c r="J3363" s="420"/>
      <c r="K3363" s="627"/>
      <c r="L3363" s="28"/>
      <c r="M3363" s="226"/>
      <c r="N3363" s="638"/>
      <c r="O3363" s="270"/>
      <c r="P3363" s="226"/>
      <c r="Q3363" s="468"/>
      <c r="R3363" s="468"/>
      <c r="S3363" s="468"/>
      <c r="T3363" s="468"/>
      <c r="U3363" s="468"/>
      <c r="V3363" s="468"/>
      <c r="W3363" s="468"/>
      <c r="X3363" s="468"/>
      <c r="Y3363" s="468"/>
      <c r="Z3363" s="468"/>
      <c r="AA3363" s="468"/>
      <c r="AB3363" s="468"/>
      <c r="AC3363" s="468"/>
      <c r="AD3363" s="468"/>
      <c r="AE3363" s="468"/>
      <c r="AF3363" s="468"/>
      <c r="AG3363" s="468"/>
      <c r="AH3363" s="468"/>
      <c r="AI3363" s="468"/>
    </row>
    <row r="3364">
      <c r="A3364" s="43"/>
      <c r="B3364" s="635"/>
      <c r="C3364" s="636"/>
      <c r="D3364" s="507"/>
      <c r="E3364" s="394"/>
      <c r="F3364" s="394"/>
      <c r="G3364" s="394"/>
      <c r="H3364" s="28"/>
      <c r="I3364" s="637"/>
      <c r="J3364" s="420"/>
      <c r="K3364" s="627"/>
      <c r="L3364" s="28"/>
      <c r="M3364" s="226"/>
      <c r="N3364" s="638"/>
      <c r="O3364" s="270"/>
      <c r="P3364" s="226"/>
      <c r="Q3364" s="468"/>
      <c r="R3364" s="468"/>
      <c r="S3364" s="468"/>
      <c r="T3364" s="468"/>
      <c r="U3364" s="468"/>
      <c r="V3364" s="468"/>
      <c r="W3364" s="468"/>
      <c r="X3364" s="468"/>
      <c r="Y3364" s="468"/>
      <c r="Z3364" s="468"/>
      <c r="AA3364" s="468"/>
      <c r="AB3364" s="468"/>
      <c r="AC3364" s="468"/>
      <c r="AD3364" s="468"/>
      <c r="AE3364" s="468"/>
      <c r="AF3364" s="468"/>
      <c r="AG3364" s="468"/>
      <c r="AH3364" s="468"/>
      <c r="AI3364" s="468"/>
    </row>
    <row r="3365">
      <c r="A3365" s="43"/>
      <c r="B3365" s="635"/>
      <c r="C3365" s="636"/>
      <c r="D3365" s="507"/>
      <c r="E3365" s="394"/>
      <c r="F3365" s="394"/>
      <c r="G3365" s="394"/>
      <c r="H3365" s="28"/>
      <c r="I3365" s="637"/>
      <c r="J3365" s="420"/>
      <c r="K3365" s="627"/>
      <c r="L3365" s="28"/>
      <c r="M3365" s="226"/>
      <c r="N3365" s="638"/>
      <c r="O3365" s="270"/>
      <c r="P3365" s="226"/>
      <c r="Q3365" s="468"/>
      <c r="R3365" s="468"/>
      <c r="S3365" s="468"/>
      <c r="T3365" s="468"/>
      <c r="U3365" s="468"/>
      <c r="V3365" s="468"/>
      <c r="W3365" s="468"/>
      <c r="X3365" s="468"/>
      <c r="Y3365" s="468"/>
      <c r="Z3365" s="468"/>
      <c r="AA3365" s="468"/>
      <c r="AB3365" s="468"/>
      <c r="AC3365" s="468"/>
      <c r="AD3365" s="468"/>
      <c r="AE3365" s="468"/>
      <c r="AF3365" s="468"/>
      <c r="AG3365" s="468"/>
      <c r="AH3365" s="468"/>
      <c r="AI3365" s="468"/>
    </row>
    <row r="3366">
      <c r="A3366" s="43"/>
      <c r="B3366" s="635"/>
      <c r="C3366" s="636"/>
      <c r="D3366" s="507"/>
      <c r="E3366" s="394"/>
      <c r="F3366" s="394"/>
      <c r="G3366" s="394"/>
      <c r="H3366" s="28"/>
      <c r="I3366" s="637"/>
      <c r="J3366" s="420"/>
      <c r="K3366" s="627"/>
      <c r="L3366" s="28"/>
      <c r="M3366" s="226"/>
      <c r="N3366" s="638"/>
      <c r="O3366" s="270"/>
      <c r="P3366" s="226"/>
      <c r="Q3366" s="468"/>
      <c r="R3366" s="468"/>
      <c r="S3366" s="468"/>
      <c r="T3366" s="468"/>
      <c r="U3366" s="468"/>
      <c r="V3366" s="468"/>
      <c r="W3366" s="468"/>
      <c r="X3366" s="468"/>
      <c r="Y3366" s="468"/>
      <c r="Z3366" s="468"/>
      <c r="AA3366" s="468"/>
      <c r="AB3366" s="468"/>
      <c r="AC3366" s="468"/>
      <c r="AD3366" s="468"/>
      <c r="AE3366" s="468"/>
      <c r="AF3366" s="468"/>
      <c r="AG3366" s="468"/>
      <c r="AH3366" s="468"/>
      <c r="AI3366" s="468"/>
    </row>
    <row r="3367">
      <c r="A3367" s="43"/>
      <c r="B3367" s="635"/>
      <c r="C3367" s="636"/>
      <c r="D3367" s="507"/>
      <c r="E3367" s="394"/>
      <c r="F3367" s="394"/>
      <c r="G3367" s="394"/>
      <c r="H3367" s="28"/>
      <c r="I3367" s="637"/>
      <c r="J3367" s="420"/>
      <c r="K3367" s="627"/>
      <c r="L3367" s="28"/>
      <c r="M3367" s="226"/>
      <c r="N3367" s="638"/>
      <c r="O3367" s="270"/>
      <c r="P3367" s="226"/>
      <c r="Q3367" s="468"/>
      <c r="R3367" s="468"/>
      <c r="S3367" s="468"/>
      <c r="T3367" s="468"/>
      <c r="U3367" s="468"/>
      <c r="V3367" s="468"/>
      <c r="W3367" s="468"/>
      <c r="X3367" s="468"/>
      <c r="Y3367" s="468"/>
      <c r="Z3367" s="468"/>
      <c r="AA3367" s="468"/>
      <c r="AB3367" s="468"/>
      <c r="AC3367" s="468"/>
      <c r="AD3367" s="468"/>
      <c r="AE3367" s="468"/>
      <c r="AF3367" s="468"/>
      <c r="AG3367" s="468"/>
      <c r="AH3367" s="468"/>
      <c r="AI3367" s="468"/>
    </row>
    <row r="3368">
      <c r="A3368" s="43"/>
      <c r="B3368" s="635"/>
      <c r="C3368" s="636"/>
      <c r="D3368" s="507"/>
      <c r="E3368" s="394"/>
      <c r="F3368" s="394"/>
      <c r="G3368" s="394"/>
      <c r="H3368" s="28"/>
      <c r="I3368" s="637"/>
      <c r="J3368" s="420"/>
      <c r="K3368" s="627"/>
      <c r="L3368" s="28"/>
      <c r="M3368" s="226"/>
      <c r="N3368" s="638"/>
      <c r="O3368" s="270"/>
      <c r="P3368" s="226"/>
      <c r="Q3368" s="468"/>
      <c r="R3368" s="468"/>
      <c r="S3368" s="468"/>
      <c r="T3368" s="468"/>
      <c r="U3368" s="468"/>
      <c r="V3368" s="468"/>
      <c r="W3368" s="468"/>
      <c r="X3368" s="468"/>
      <c r="Y3368" s="468"/>
      <c r="Z3368" s="468"/>
      <c r="AA3368" s="468"/>
      <c r="AB3368" s="468"/>
      <c r="AC3368" s="468"/>
      <c r="AD3368" s="468"/>
      <c r="AE3368" s="468"/>
      <c r="AF3368" s="468"/>
      <c r="AG3368" s="468"/>
      <c r="AH3368" s="468"/>
      <c r="AI3368" s="468"/>
    </row>
    <row r="3369">
      <c r="A3369" s="43"/>
      <c r="B3369" s="635"/>
      <c r="C3369" s="636"/>
      <c r="D3369" s="507"/>
      <c r="E3369" s="394"/>
      <c r="F3369" s="394"/>
      <c r="G3369" s="394"/>
      <c r="H3369" s="28"/>
      <c r="I3369" s="637"/>
      <c r="J3369" s="420"/>
      <c r="K3369" s="627"/>
      <c r="L3369" s="28"/>
      <c r="M3369" s="226"/>
      <c r="N3369" s="638"/>
      <c r="O3369" s="270"/>
      <c r="P3369" s="226"/>
      <c r="Q3369" s="468"/>
      <c r="R3369" s="468"/>
      <c r="S3369" s="468"/>
      <c r="T3369" s="468"/>
      <c r="U3369" s="468"/>
      <c r="V3369" s="468"/>
      <c r="W3369" s="468"/>
      <c r="X3369" s="468"/>
      <c r="Y3369" s="468"/>
      <c r="Z3369" s="468"/>
      <c r="AA3369" s="468"/>
      <c r="AB3369" s="468"/>
      <c r="AC3369" s="468"/>
      <c r="AD3369" s="468"/>
      <c r="AE3369" s="468"/>
      <c r="AF3369" s="468"/>
      <c r="AG3369" s="468"/>
      <c r="AH3369" s="468"/>
      <c r="AI3369" s="468"/>
    </row>
    <row r="3370">
      <c r="A3370" s="43"/>
      <c r="B3370" s="635"/>
      <c r="C3370" s="636"/>
      <c r="D3370" s="507"/>
      <c r="E3370" s="394"/>
      <c r="F3370" s="394"/>
      <c r="G3370" s="394"/>
      <c r="H3370" s="28"/>
      <c r="I3370" s="637"/>
      <c r="J3370" s="420"/>
      <c r="K3370" s="627"/>
      <c r="L3370" s="28"/>
      <c r="M3370" s="226"/>
      <c r="N3370" s="638"/>
      <c r="O3370" s="270"/>
      <c r="P3370" s="226"/>
      <c r="Q3370" s="468"/>
      <c r="R3370" s="468"/>
      <c r="S3370" s="468"/>
      <c r="T3370" s="468"/>
      <c r="U3370" s="468"/>
      <c r="V3370" s="468"/>
      <c r="W3370" s="468"/>
      <c r="X3370" s="468"/>
      <c r="Y3370" s="468"/>
      <c r="Z3370" s="468"/>
      <c r="AA3370" s="468"/>
      <c r="AB3370" s="468"/>
      <c r="AC3370" s="468"/>
      <c r="AD3370" s="468"/>
      <c r="AE3370" s="468"/>
      <c r="AF3370" s="468"/>
      <c r="AG3370" s="468"/>
      <c r="AH3370" s="468"/>
      <c r="AI3370" s="468"/>
    </row>
    <row r="3371">
      <c r="A3371" s="43"/>
      <c r="B3371" s="635"/>
      <c r="C3371" s="636"/>
      <c r="D3371" s="507"/>
      <c r="E3371" s="394"/>
      <c r="F3371" s="394"/>
      <c r="G3371" s="394"/>
      <c r="H3371" s="28"/>
      <c r="I3371" s="637"/>
      <c r="J3371" s="420"/>
      <c r="K3371" s="627"/>
      <c r="L3371" s="28"/>
      <c r="M3371" s="226"/>
      <c r="N3371" s="638"/>
      <c r="O3371" s="270"/>
      <c r="P3371" s="226"/>
      <c r="Q3371" s="468"/>
      <c r="R3371" s="468"/>
      <c r="S3371" s="468"/>
      <c r="T3371" s="468"/>
      <c r="U3371" s="468"/>
      <c r="V3371" s="468"/>
      <c r="W3371" s="468"/>
      <c r="X3371" s="468"/>
      <c r="Y3371" s="468"/>
      <c r="Z3371" s="468"/>
      <c r="AA3371" s="468"/>
      <c r="AB3371" s="468"/>
      <c r="AC3371" s="468"/>
      <c r="AD3371" s="468"/>
      <c r="AE3371" s="468"/>
      <c r="AF3371" s="468"/>
      <c r="AG3371" s="468"/>
      <c r="AH3371" s="468"/>
      <c r="AI3371" s="468"/>
    </row>
    <row r="3372">
      <c r="A3372" s="43"/>
      <c r="B3372" s="635"/>
      <c r="C3372" s="636"/>
      <c r="D3372" s="507"/>
      <c r="E3372" s="394"/>
      <c r="F3372" s="394"/>
      <c r="G3372" s="394"/>
      <c r="H3372" s="28"/>
      <c r="I3372" s="637"/>
      <c r="J3372" s="420"/>
      <c r="K3372" s="627"/>
      <c r="L3372" s="28"/>
      <c r="M3372" s="226"/>
      <c r="N3372" s="638"/>
      <c r="O3372" s="270"/>
      <c r="P3372" s="226"/>
      <c r="Q3372" s="468"/>
      <c r="R3372" s="468"/>
      <c r="S3372" s="468"/>
      <c r="T3372" s="468"/>
      <c r="U3372" s="468"/>
      <c r="V3372" s="468"/>
      <c r="W3372" s="468"/>
      <c r="X3372" s="468"/>
      <c r="Y3372" s="468"/>
      <c r="Z3372" s="468"/>
      <c r="AA3372" s="468"/>
      <c r="AB3372" s="468"/>
      <c r="AC3372" s="468"/>
      <c r="AD3372" s="468"/>
      <c r="AE3372" s="468"/>
      <c r="AF3372" s="468"/>
      <c r="AG3372" s="468"/>
      <c r="AH3372" s="468"/>
      <c r="AI3372" s="468"/>
    </row>
    <row r="3373">
      <c r="A3373" s="43"/>
      <c r="B3373" s="635"/>
      <c r="C3373" s="636"/>
      <c r="D3373" s="507"/>
      <c r="E3373" s="394"/>
      <c r="F3373" s="394"/>
      <c r="G3373" s="394"/>
      <c r="H3373" s="28"/>
      <c r="I3373" s="637"/>
      <c r="J3373" s="420"/>
      <c r="K3373" s="627"/>
      <c r="L3373" s="28"/>
      <c r="M3373" s="226"/>
      <c r="N3373" s="638"/>
      <c r="O3373" s="270"/>
      <c r="P3373" s="226"/>
      <c r="Q3373" s="468"/>
      <c r="R3373" s="468"/>
      <c r="S3373" s="468"/>
      <c r="T3373" s="468"/>
      <c r="U3373" s="468"/>
      <c r="V3373" s="468"/>
      <c r="W3373" s="468"/>
      <c r="X3373" s="468"/>
      <c r="Y3373" s="468"/>
      <c r="Z3373" s="468"/>
      <c r="AA3373" s="468"/>
      <c r="AB3373" s="468"/>
      <c r="AC3373" s="468"/>
      <c r="AD3373" s="468"/>
      <c r="AE3373" s="468"/>
      <c r="AF3373" s="468"/>
      <c r="AG3373" s="468"/>
      <c r="AH3373" s="468"/>
      <c r="AI3373" s="468"/>
    </row>
    <row r="3374">
      <c r="A3374" s="43"/>
      <c r="B3374" s="635"/>
      <c r="C3374" s="636"/>
      <c r="D3374" s="507"/>
      <c r="E3374" s="394"/>
      <c r="F3374" s="394"/>
      <c r="G3374" s="394"/>
      <c r="H3374" s="28"/>
      <c r="I3374" s="637"/>
      <c r="J3374" s="420"/>
      <c r="K3374" s="627"/>
      <c r="L3374" s="28"/>
      <c r="M3374" s="226"/>
      <c r="N3374" s="638"/>
      <c r="O3374" s="270"/>
      <c r="P3374" s="226"/>
      <c r="Q3374" s="468"/>
      <c r="R3374" s="468"/>
      <c r="S3374" s="468"/>
      <c r="T3374" s="468"/>
      <c r="U3374" s="468"/>
      <c r="V3374" s="468"/>
      <c r="W3374" s="468"/>
      <c r="X3374" s="468"/>
      <c r="Y3374" s="468"/>
      <c r="Z3374" s="468"/>
      <c r="AA3374" s="468"/>
      <c r="AB3374" s="468"/>
      <c r="AC3374" s="468"/>
      <c r="AD3374" s="468"/>
      <c r="AE3374" s="468"/>
      <c r="AF3374" s="468"/>
      <c r="AG3374" s="468"/>
      <c r="AH3374" s="468"/>
      <c r="AI3374" s="468"/>
    </row>
    <row r="3375">
      <c r="A3375" s="43"/>
      <c r="B3375" s="635"/>
      <c r="C3375" s="636"/>
      <c r="D3375" s="507"/>
      <c r="E3375" s="394"/>
      <c r="F3375" s="394"/>
      <c r="G3375" s="394"/>
      <c r="H3375" s="28"/>
      <c r="I3375" s="637"/>
      <c r="J3375" s="420"/>
      <c r="K3375" s="627"/>
      <c r="L3375" s="28"/>
      <c r="M3375" s="226"/>
      <c r="N3375" s="638"/>
      <c r="O3375" s="270"/>
      <c r="P3375" s="226"/>
      <c r="Q3375" s="468"/>
      <c r="R3375" s="468"/>
      <c r="S3375" s="468"/>
      <c r="T3375" s="468"/>
      <c r="U3375" s="468"/>
      <c r="V3375" s="468"/>
      <c r="W3375" s="468"/>
      <c r="X3375" s="468"/>
      <c r="Y3375" s="468"/>
      <c r="Z3375" s="468"/>
      <c r="AA3375" s="468"/>
      <c r="AB3375" s="468"/>
      <c r="AC3375" s="468"/>
      <c r="AD3375" s="468"/>
      <c r="AE3375" s="468"/>
      <c r="AF3375" s="468"/>
      <c r="AG3375" s="468"/>
      <c r="AH3375" s="468"/>
      <c r="AI3375" s="468"/>
    </row>
    <row r="3376">
      <c r="A3376" s="43"/>
      <c r="B3376" s="635"/>
      <c r="C3376" s="636"/>
      <c r="D3376" s="507"/>
      <c r="E3376" s="394"/>
      <c r="F3376" s="394"/>
      <c r="G3376" s="394"/>
      <c r="H3376" s="28"/>
      <c r="I3376" s="637"/>
      <c r="J3376" s="420"/>
      <c r="K3376" s="627"/>
      <c r="L3376" s="28"/>
      <c r="M3376" s="226"/>
      <c r="N3376" s="638"/>
      <c r="O3376" s="270"/>
      <c r="P3376" s="226"/>
      <c r="Q3376" s="468"/>
      <c r="R3376" s="468"/>
      <c r="S3376" s="468"/>
      <c r="T3376" s="468"/>
      <c r="U3376" s="468"/>
      <c r="V3376" s="468"/>
      <c r="W3376" s="468"/>
      <c r="X3376" s="468"/>
      <c r="Y3376" s="468"/>
      <c r="Z3376" s="468"/>
      <c r="AA3376" s="468"/>
      <c r="AB3376" s="468"/>
      <c r="AC3376" s="468"/>
      <c r="AD3376" s="468"/>
      <c r="AE3376" s="468"/>
      <c r="AF3376" s="468"/>
      <c r="AG3376" s="468"/>
      <c r="AH3376" s="468"/>
      <c r="AI3376" s="468"/>
    </row>
    <row r="3377">
      <c r="A3377" s="43"/>
      <c r="B3377" s="635"/>
      <c r="C3377" s="636"/>
      <c r="D3377" s="507"/>
      <c r="E3377" s="394"/>
      <c r="F3377" s="394"/>
      <c r="G3377" s="394"/>
      <c r="H3377" s="28"/>
      <c r="I3377" s="637"/>
      <c r="J3377" s="420"/>
      <c r="K3377" s="627"/>
      <c r="L3377" s="28"/>
      <c r="M3377" s="226"/>
      <c r="N3377" s="638"/>
      <c r="O3377" s="270"/>
      <c r="P3377" s="226"/>
      <c r="Q3377" s="468"/>
      <c r="R3377" s="468"/>
      <c r="S3377" s="468"/>
      <c r="T3377" s="468"/>
      <c r="U3377" s="468"/>
      <c r="V3377" s="468"/>
      <c r="W3377" s="468"/>
      <c r="X3377" s="468"/>
      <c r="Y3377" s="468"/>
      <c r="Z3377" s="468"/>
      <c r="AA3377" s="468"/>
      <c r="AB3377" s="468"/>
      <c r="AC3377" s="468"/>
      <c r="AD3377" s="468"/>
      <c r="AE3377" s="468"/>
      <c r="AF3377" s="468"/>
      <c r="AG3377" s="468"/>
      <c r="AH3377" s="468"/>
      <c r="AI3377" s="468"/>
    </row>
    <row r="3378">
      <c r="A3378" s="43"/>
      <c r="B3378" s="635"/>
      <c r="C3378" s="636"/>
      <c r="D3378" s="507"/>
      <c r="E3378" s="394"/>
      <c r="F3378" s="394"/>
      <c r="G3378" s="394"/>
      <c r="H3378" s="28"/>
      <c r="I3378" s="637"/>
      <c r="J3378" s="420"/>
      <c r="K3378" s="627"/>
      <c r="L3378" s="28"/>
      <c r="M3378" s="226"/>
      <c r="N3378" s="638"/>
      <c r="O3378" s="270"/>
      <c r="P3378" s="226"/>
      <c r="Q3378" s="468"/>
      <c r="R3378" s="468"/>
      <c r="S3378" s="468"/>
      <c r="T3378" s="468"/>
      <c r="U3378" s="468"/>
      <c r="V3378" s="468"/>
      <c r="W3378" s="468"/>
      <c r="X3378" s="468"/>
      <c r="Y3378" s="468"/>
      <c r="Z3378" s="468"/>
      <c r="AA3378" s="468"/>
      <c r="AB3378" s="468"/>
      <c r="AC3378" s="468"/>
      <c r="AD3378" s="468"/>
      <c r="AE3378" s="468"/>
      <c r="AF3378" s="468"/>
      <c r="AG3378" s="468"/>
      <c r="AH3378" s="468"/>
      <c r="AI3378" s="468"/>
    </row>
    <row r="3379">
      <c r="A3379" s="43"/>
      <c r="B3379" s="635"/>
      <c r="C3379" s="636"/>
      <c r="D3379" s="507"/>
      <c r="E3379" s="394"/>
      <c r="F3379" s="394"/>
      <c r="G3379" s="394"/>
      <c r="H3379" s="28"/>
      <c r="I3379" s="637"/>
      <c r="J3379" s="420"/>
      <c r="K3379" s="627"/>
      <c r="L3379" s="28"/>
      <c r="M3379" s="226"/>
      <c r="N3379" s="638"/>
      <c r="O3379" s="270"/>
      <c r="P3379" s="226"/>
      <c r="Q3379" s="468"/>
      <c r="R3379" s="468"/>
      <c r="S3379" s="468"/>
      <c r="T3379" s="468"/>
      <c r="U3379" s="468"/>
      <c r="V3379" s="468"/>
      <c r="W3379" s="468"/>
      <c r="X3379" s="468"/>
      <c r="Y3379" s="468"/>
      <c r="Z3379" s="468"/>
      <c r="AA3379" s="468"/>
      <c r="AB3379" s="468"/>
      <c r="AC3379" s="468"/>
      <c r="AD3379" s="468"/>
      <c r="AE3379" s="468"/>
      <c r="AF3379" s="468"/>
      <c r="AG3379" s="468"/>
      <c r="AH3379" s="468"/>
      <c r="AI3379" s="468"/>
    </row>
    <row r="3380">
      <c r="A3380" s="43"/>
      <c r="B3380" s="635"/>
      <c r="C3380" s="636"/>
      <c r="D3380" s="507"/>
      <c r="E3380" s="394"/>
      <c r="F3380" s="394"/>
      <c r="G3380" s="394"/>
      <c r="H3380" s="28"/>
      <c r="I3380" s="637"/>
      <c r="J3380" s="420"/>
      <c r="K3380" s="627"/>
      <c r="L3380" s="28"/>
      <c r="M3380" s="226"/>
      <c r="N3380" s="638"/>
      <c r="O3380" s="270"/>
      <c r="P3380" s="226"/>
      <c r="Q3380" s="468"/>
      <c r="R3380" s="468"/>
      <c r="S3380" s="468"/>
      <c r="T3380" s="468"/>
      <c r="U3380" s="468"/>
      <c r="V3380" s="468"/>
      <c r="W3380" s="468"/>
      <c r="X3380" s="468"/>
      <c r="Y3380" s="468"/>
      <c r="Z3380" s="468"/>
      <c r="AA3380" s="468"/>
      <c r="AB3380" s="468"/>
      <c r="AC3380" s="468"/>
      <c r="AD3380" s="468"/>
      <c r="AE3380" s="468"/>
      <c r="AF3380" s="468"/>
      <c r="AG3380" s="468"/>
      <c r="AH3380" s="468"/>
      <c r="AI3380" s="468"/>
    </row>
    <row r="3381">
      <c r="A3381" s="43"/>
      <c r="B3381" s="635"/>
      <c r="C3381" s="636"/>
      <c r="D3381" s="507"/>
      <c r="E3381" s="394"/>
      <c r="F3381" s="394"/>
      <c r="G3381" s="394"/>
      <c r="H3381" s="28"/>
      <c r="I3381" s="637"/>
      <c r="J3381" s="420"/>
      <c r="K3381" s="627"/>
      <c r="L3381" s="28"/>
      <c r="M3381" s="226"/>
      <c r="N3381" s="638"/>
      <c r="O3381" s="270"/>
      <c r="P3381" s="226"/>
      <c r="Q3381" s="468"/>
      <c r="R3381" s="468"/>
      <c r="S3381" s="468"/>
      <c r="T3381" s="468"/>
      <c r="U3381" s="468"/>
      <c r="V3381" s="468"/>
      <c r="W3381" s="468"/>
      <c r="X3381" s="468"/>
      <c r="Y3381" s="468"/>
      <c r="Z3381" s="468"/>
      <c r="AA3381" s="468"/>
      <c r="AB3381" s="468"/>
      <c r="AC3381" s="468"/>
      <c r="AD3381" s="468"/>
      <c r="AE3381" s="468"/>
      <c r="AF3381" s="468"/>
      <c r="AG3381" s="468"/>
      <c r="AH3381" s="468"/>
      <c r="AI3381" s="468"/>
    </row>
    <row r="3382">
      <c r="A3382" s="43"/>
      <c r="B3382" s="635"/>
      <c r="C3382" s="636"/>
      <c r="D3382" s="507"/>
      <c r="E3382" s="394"/>
      <c r="F3382" s="394"/>
      <c r="G3382" s="394"/>
      <c r="H3382" s="28"/>
      <c r="I3382" s="637"/>
      <c r="J3382" s="420"/>
      <c r="K3382" s="627"/>
      <c r="L3382" s="28"/>
      <c r="M3382" s="226"/>
      <c r="N3382" s="638"/>
      <c r="O3382" s="270"/>
      <c r="P3382" s="226"/>
      <c r="Q3382" s="468"/>
      <c r="R3382" s="468"/>
      <c r="S3382" s="468"/>
      <c r="T3382" s="468"/>
      <c r="U3382" s="468"/>
      <c r="V3382" s="468"/>
      <c r="W3382" s="468"/>
      <c r="X3382" s="468"/>
      <c r="Y3382" s="468"/>
      <c r="Z3382" s="468"/>
      <c r="AA3382" s="468"/>
      <c r="AB3382" s="468"/>
      <c r="AC3382" s="468"/>
      <c r="AD3382" s="468"/>
      <c r="AE3382" s="468"/>
      <c r="AF3382" s="468"/>
      <c r="AG3382" s="468"/>
      <c r="AH3382" s="468"/>
      <c r="AI3382" s="468"/>
    </row>
    <row r="3383">
      <c r="A3383" s="43"/>
      <c r="B3383" s="635"/>
      <c r="C3383" s="636"/>
      <c r="D3383" s="507"/>
      <c r="E3383" s="394"/>
      <c r="F3383" s="394"/>
      <c r="G3383" s="394"/>
      <c r="H3383" s="28"/>
      <c r="I3383" s="637"/>
      <c r="J3383" s="420"/>
      <c r="K3383" s="627"/>
      <c r="L3383" s="28"/>
      <c r="M3383" s="226"/>
      <c r="N3383" s="638"/>
      <c r="O3383" s="270"/>
      <c r="P3383" s="226"/>
      <c r="Q3383" s="468"/>
      <c r="R3383" s="468"/>
      <c r="S3383" s="468"/>
      <c r="T3383" s="468"/>
      <c r="U3383" s="468"/>
      <c r="V3383" s="468"/>
      <c r="W3383" s="468"/>
      <c r="X3383" s="468"/>
      <c r="Y3383" s="468"/>
      <c r="Z3383" s="468"/>
      <c r="AA3383" s="468"/>
      <c r="AB3383" s="468"/>
      <c r="AC3383" s="468"/>
      <c r="AD3383" s="468"/>
      <c r="AE3383" s="468"/>
      <c r="AF3383" s="468"/>
      <c r="AG3383" s="468"/>
      <c r="AH3383" s="468"/>
      <c r="AI3383" s="468"/>
    </row>
    <row r="3384">
      <c r="A3384" s="43"/>
      <c r="B3384" s="635"/>
      <c r="C3384" s="636"/>
      <c r="D3384" s="507"/>
      <c r="E3384" s="394"/>
      <c r="F3384" s="394"/>
      <c r="G3384" s="394"/>
      <c r="H3384" s="28"/>
      <c r="I3384" s="637"/>
      <c r="J3384" s="420"/>
      <c r="K3384" s="627"/>
      <c r="L3384" s="28"/>
      <c r="M3384" s="226"/>
      <c r="N3384" s="638"/>
      <c r="O3384" s="270"/>
      <c r="P3384" s="226"/>
      <c r="Q3384" s="468"/>
      <c r="R3384" s="468"/>
      <c r="S3384" s="468"/>
      <c r="T3384" s="468"/>
      <c r="U3384" s="468"/>
      <c r="V3384" s="468"/>
      <c r="W3384" s="468"/>
      <c r="X3384" s="468"/>
      <c r="Y3384" s="468"/>
      <c r="Z3384" s="468"/>
      <c r="AA3384" s="468"/>
      <c r="AB3384" s="468"/>
      <c r="AC3384" s="468"/>
      <c r="AD3384" s="468"/>
      <c r="AE3384" s="468"/>
      <c r="AF3384" s="468"/>
      <c r="AG3384" s="468"/>
      <c r="AH3384" s="468"/>
      <c r="AI3384" s="468"/>
    </row>
    <row r="3385">
      <c r="A3385" s="43"/>
      <c r="B3385" s="635"/>
      <c r="C3385" s="636"/>
      <c r="D3385" s="507"/>
      <c r="E3385" s="394"/>
      <c r="F3385" s="394"/>
      <c r="G3385" s="394"/>
      <c r="H3385" s="28"/>
      <c r="I3385" s="637"/>
      <c r="J3385" s="420"/>
      <c r="K3385" s="627"/>
      <c r="L3385" s="28"/>
      <c r="M3385" s="226"/>
      <c r="N3385" s="638"/>
      <c r="O3385" s="270"/>
      <c r="P3385" s="226"/>
      <c r="Q3385" s="468"/>
      <c r="R3385" s="468"/>
      <c r="S3385" s="468"/>
      <c r="T3385" s="468"/>
      <c r="U3385" s="468"/>
      <c r="V3385" s="468"/>
      <c r="W3385" s="468"/>
      <c r="X3385" s="468"/>
      <c r="Y3385" s="468"/>
      <c r="Z3385" s="468"/>
      <c r="AA3385" s="468"/>
      <c r="AB3385" s="468"/>
      <c r="AC3385" s="468"/>
      <c r="AD3385" s="468"/>
      <c r="AE3385" s="468"/>
      <c r="AF3385" s="468"/>
      <c r="AG3385" s="468"/>
      <c r="AH3385" s="468"/>
      <c r="AI3385" s="468"/>
    </row>
    <row r="3386">
      <c r="A3386" s="43"/>
      <c r="B3386" s="635"/>
      <c r="C3386" s="636"/>
      <c r="D3386" s="507"/>
      <c r="E3386" s="394"/>
      <c r="F3386" s="394"/>
      <c r="G3386" s="394"/>
      <c r="H3386" s="28"/>
      <c r="I3386" s="637"/>
      <c r="J3386" s="420"/>
      <c r="K3386" s="627"/>
      <c r="L3386" s="28"/>
      <c r="M3386" s="226"/>
      <c r="N3386" s="638"/>
      <c r="O3386" s="270"/>
      <c r="P3386" s="226"/>
      <c r="Q3386" s="468"/>
      <c r="R3386" s="468"/>
      <c r="S3386" s="468"/>
      <c r="T3386" s="468"/>
      <c r="U3386" s="468"/>
      <c r="V3386" s="468"/>
      <c r="W3386" s="468"/>
      <c r="X3386" s="468"/>
      <c r="Y3386" s="468"/>
      <c r="Z3386" s="468"/>
      <c r="AA3386" s="468"/>
      <c r="AB3386" s="468"/>
      <c r="AC3386" s="468"/>
      <c r="AD3386" s="468"/>
      <c r="AE3386" s="468"/>
      <c r="AF3386" s="468"/>
      <c r="AG3386" s="468"/>
      <c r="AH3386" s="468"/>
      <c r="AI3386" s="468"/>
    </row>
    <row r="3387">
      <c r="A3387" s="43"/>
      <c r="B3387" s="635"/>
      <c r="C3387" s="636"/>
      <c r="D3387" s="507"/>
      <c r="E3387" s="394"/>
      <c r="F3387" s="394"/>
      <c r="G3387" s="394"/>
      <c r="H3387" s="28"/>
      <c r="I3387" s="637"/>
      <c r="J3387" s="420"/>
      <c r="K3387" s="627"/>
      <c r="L3387" s="28"/>
      <c r="M3387" s="226"/>
      <c r="N3387" s="638"/>
      <c r="O3387" s="270"/>
      <c r="P3387" s="226"/>
      <c r="Q3387" s="468"/>
      <c r="R3387" s="468"/>
      <c r="S3387" s="468"/>
      <c r="T3387" s="468"/>
      <c r="U3387" s="468"/>
      <c r="V3387" s="468"/>
      <c r="W3387" s="468"/>
      <c r="X3387" s="468"/>
      <c r="Y3387" s="468"/>
      <c r="Z3387" s="468"/>
      <c r="AA3387" s="468"/>
      <c r="AB3387" s="468"/>
      <c r="AC3387" s="468"/>
      <c r="AD3387" s="468"/>
      <c r="AE3387" s="468"/>
      <c r="AF3387" s="468"/>
      <c r="AG3387" s="468"/>
      <c r="AH3387" s="468"/>
      <c r="AI3387" s="468"/>
    </row>
    <row r="3388">
      <c r="A3388" s="43"/>
      <c r="B3388" s="635"/>
      <c r="C3388" s="636"/>
      <c r="D3388" s="507"/>
      <c r="E3388" s="394"/>
      <c r="F3388" s="394"/>
      <c r="G3388" s="394"/>
      <c r="H3388" s="28"/>
      <c r="I3388" s="637"/>
      <c r="J3388" s="420"/>
      <c r="K3388" s="627"/>
      <c r="L3388" s="28"/>
      <c r="M3388" s="226"/>
      <c r="N3388" s="638"/>
      <c r="O3388" s="270"/>
      <c r="P3388" s="226"/>
      <c r="Q3388" s="468"/>
      <c r="R3388" s="468"/>
      <c r="S3388" s="468"/>
      <c r="T3388" s="468"/>
      <c r="U3388" s="468"/>
      <c r="V3388" s="468"/>
      <c r="W3388" s="468"/>
      <c r="X3388" s="468"/>
      <c r="Y3388" s="468"/>
      <c r="Z3388" s="468"/>
      <c r="AA3388" s="468"/>
      <c r="AB3388" s="468"/>
      <c r="AC3388" s="468"/>
      <c r="AD3388" s="468"/>
      <c r="AE3388" s="468"/>
      <c r="AF3388" s="468"/>
      <c r="AG3388" s="468"/>
      <c r="AH3388" s="468"/>
      <c r="AI3388" s="468"/>
    </row>
    <row r="3389">
      <c r="A3389" s="43"/>
      <c r="B3389" s="635"/>
      <c r="C3389" s="636"/>
      <c r="D3389" s="507"/>
      <c r="E3389" s="394"/>
      <c r="F3389" s="394"/>
      <c r="G3389" s="394"/>
      <c r="H3389" s="28"/>
      <c r="I3389" s="637"/>
      <c r="J3389" s="420"/>
      <c r="K3389" s="627"/>
      <c r="L3389" s="28"/>
      <c r="M3389" s="226"/>
      <c r="N3389" s="638"/>
      <c r="O3389" s="270"/>
      <c r="P3389" s="226"/>
      <c r="Q3389" s="468"/>
      <c r="R3389" s="468"/>
      <c r="S3389" s="468"/>
      <c r="T3389" s="468"/>
      <c r="U3389" s="468"/>
      <c r="V3389" s="468"/>
      <c r="W3389" s="468"/>
      <c r="X3389" s="468"/>
      <c r="Y3389" s="468"/>
      <c r="Z3389" s="468"/>
      <c r="AA3389" s="468"/>
      <c r="AB3389" s="468"/>
      <c r="AC3389" s="468"/>
      <c r="AD3389" s="468"/>
      <c r="AE3389" s="468"/>
      <c r="AF3389" s="468"/>
      <c r="AG3389" s="468"/>
      <c r="AH3389" s="468"/>
      <c r="AI3389" s="468"/>
    </row>
    <row r="3390">
      <c r="A3390" s="43"/>
      <c r="B3390" s="635"/>
      <c r="C3390" s="636"/>
      <c r="D3390" s="507"/>
      <c r="E3390" s="394"/>
      <c r="F3390" s="394"/>
      <c r="G3390" s="394"/>
      <c r="H3390" s="28"/>
      <c r="I3390" s="637"/>
      <c r="J3390" s="420"/>
      <c r="K3390" s="627"/>
      <c r="L3390" s="28"/>
      <c r="M3390" s="226"/>
      <c r="N3390" s="638"/>
      <c r="O3390" s="270"/>
      <c r="P3390" s="226"/>
      <c r="Q3390" s="468"/>
      <c r="R3390" s="468"/>
      <c r="S3390" s="468"/>
      <c r="T3390" s="468"/>
      <c r="U3390" s="468"/>
      <c r="V3390" s="468"/>
      <c r="W3390" s="468"/>
      <c r="X3390" s="468"/>
      <c r="Y3390" s="468"/>
      <c r="Z3390" s="468"/>
      <c r="AA3390" s="468"/>
      <c r="AB3390" s="468"/>
      <c r="AC3390" s="468"/>
      <c r="AD3390" s="468"/>
      <c r="AE3390" s="468"/>
      <c r="AF3390" s="468"/>
      <c r="AG3390" s="468"/>
      <c r="AH3390" s="468"/>
      <c r="AI3390" s="468"/>
    </row>
    <row r="3391">
      <c r="A3391" s="43"/>
      <c r="B3391" s="635"/>
      <c r="C3391" s="636"/>
      <c r="D3391" s="507"/>
      <c r="E3391" s="394"/>
      <c r="F3391" s="394"/>
      <c r="G3391" s="394"/>
      <c r="H3391" s="28"/>
      <c r="I3391" s="637"/>
      <c r="J3391" s="420"/>
      <c r="K3391" s="627"/>
      <c r="L3391" s="28"/>
      <c r="M3391" s="226"/>
      <c r="N3391" s="638"/>
      <c r="O3391" s="270"/>
      <c r="P3391" s="226"/>
      <c r="Q3391" s="468"/>
      <c r="R3391" s="468"/>
      <c r="S3391" s="468"/>
      <c r="T3391" s="468"/>
      <c r="U3391" s="468"/>
      <c r="V3391" s="468"/>
      <c r="W3391" s="468"/>
      <c r="X3391" s="468"/>
      <c r="Y3391" s="468"/>
      <c r="Z3391" s="468"/>
      <c r="AA3391" s="468"/>
      <c r="AB3391" s="468"/>
      <c r="AC3391" s="468"/>
      <c r="AD3391" s="468"/>
      <c r="AE3391" s="468"/>
      <c r="AF3391" s="468"/>
      <c r="AG3391" s="468"/>
      <c r="AH3391" s="468"/>
      <c r="AI3391" s="468"/>
    </row>
    <row r="3392">
      <c r="A3392" s="43"/>
      <c r="B3392" s="635"/>
      <c r="C3392" s="636"/>
      <c r="D3392" s="507"/>
      <c r="E3392" s="394"/>
      <c r="F3392" s="394"/>
      <c r="G3392" s="394"/>
      <c r="H3392" s="28"/>
      <c r="I3392" s="637"/>
      <c r="J3392" s="420"/>
      <c r="K3392" s="627"/>
      <c r="L3392" s="28"/>
      <c r="M3392" s="226"/>
      <c r="N3392" s="638"/>
      <c r="O3392" s="270"/>
      <c r="P3392" s="226"/>
      <c r="Q3392" s="468"/>
      <c r="R3392" s="468"/>
      <c r="S3392" s="468"/>
      <c r="T3392" s="468"/>
      <c r="U3392" s="468"/>
      <c r="V3392" s="468"/>
      <c r="W3392" s="468"/>
      <c r="X3392" s="468"/>
      <c r="Y3392" s="468"/>
      <c r="Z3392" s="468"/>
      <c r="AA3392" s="468"/>
      <c r="AB3392" s="468"/>
      <c r="AC3392" s="468"/>
      <c r="AD3392" s="468"/>
      <c r="AE3392" s="468"/>
      <c r="AF3392" s="468"/>
      <c r="AG3392" s="468"/>
      <c r="AH3392" s="468"/>
      <c r="AI3392" s="468"/>
    </row>
    <row r="3393">
      <c r="A3393" s="43"/>
      <c r="B3393" s="635"/>
      <c r="C3393" s="636"/>
      <c r="D3393" s="507"/>
      <c r="E3393" s="394"/>
      <c r="F3393" s="394"/>
      <c r="G3393" s="394"/>
      <c r="H3393" s="28"/>
      <c r="I3393" s="637"/>
      <c r="J3393" s="420"/>
      <c r="K3393" s="627"/>
      <c r="L3393" s="28"/>
      <c r="M3393" s="226"/>
      <c r="N3393" s="638"/>
      <c r="O3393" s="270"/>
      <c r="P3393" s="226"/>
      <c r="Q3393" s="468"/>
      <c r="R3393" s="468"/>
      <c r="S3393" s="468"/>
      <c r="T3393" s="468"/>
      <c r="U3393" s="468"/>
      <c r="V3393" s="468"/>
      <c r="W3393" s="468"/>
      <c r="X3393" s="468"/>
      <c r="Y3393" s="468"/>
      <c r="Z3393" s="468"/>
      <c r="AA3393" s="468"/>
      <c r="AB3393" s="468"/>
      <c r="AC3393" s="468"/>
      <c r="AD3393" s="468"/>
      <c r="AE3393" s="468"/>
      <c r="AF3393" s="468"/>
      <c r="AG3393" s="468"/>
      <c r="AH3393" s="468"/>
      <c r="AI3393" s="468"/>
    </row>
    <row r="3394">
      <c r="A3394" s="43"/>
      <c r="B3394" s="635"/>
      <c r="C3394" s="636"/>
      <c r="D3394" s="507"/>
      <c r="E3394" s="394"/>
      <c r="F3394" s="394"/>
      <c r="G3394" s="394"/>
      <c r="H3394" s="28"/>
      <c r="I3394" s="637"/>
      <c r="J3394" s="420"/>
      <c r="K3394" s="627"/>
      <c r="L3394" s="28"/>
      <c r="M3394" s="226"/>
      <c r="N3394" s="638"/>
      <c r="O3394" s="270"/>
      <c r="P3394" s="226"/>
      <c r="Q3394" s="468"/>
      <c r="R3394" s="468"/>
      <c r="S3394" s="468"/>
      <c r="T3394" s="468"/>
      <c r="U3394" s="468"/>
      <c r="V3394" s="468"/>
      <c r="W3394" s="468"/>
      <c r="X3394" s="468"/>
      <c r="Y3394" s="468"/>
      <c r="Z3394" s="468"/>
      <c r="AA3394" s="468"/>
      <c r="AB3394" s="468"/>
      <c r="AC3394" s="468"/>
      <c r="AD3394" s="468"/>
      <c r="AE3394" s="468"/>
      <c r="AF3394" s="468"/>
      <c r="AG3394" s="468"/>
      <c r="AH3394" s="468"/>
      <c r="AI3394" s="468"/>
    </row>
    <row r="3395">
      <c r="A3395" s="43"/>
      <c r="B3395" s="635"/>
      <c r="C3395" s="636"/>
      <c r="D3395" s="507"/>
      <c r="E3395" s="394"/>
      <c r="F3395" s="394"/>
      <c r="G3395" s="394"/>
      <c r="H3395" s="28"/>
      <c r="I3395" s="637"/>
      <c r="J3395" s="420"/>
      <c r="K3395" s="627"/>
      <c r="L3395" s="28"/>
      <c r="M3395" s="226"/>
      <c r="N3395" s="638"/>
      <c r="O3395" s="270"/>
      <c r="P3395" s="226"/>
      <c r="Q3395" s="468"/>
      <c r="R3395" s="468"/>
      <c r="S3395" s="468"/>
      <c r="T3395" s="468"/>
      <c r="U3395" s="468"/>
      <c r="V3395" s="468"/>
      <c r="W3395" s="468"/>
      <c r="X3395" s="468"/>
      <c r="Y3395" s="468"/>
      <c r="Z3395" s="468"/>
      <c r="AA3395" s="468"/>
      <c r="AB3395" s="468"/>
      <c r="AC3395" s="468"/>
      <c r="AD3395" s="468"/>
      <c r="AE3395" s="468"/>
      <c r="AF3395" s="468"/>
      <c r="AG3395" s="468"/>
      <c r="AH3395" s="468"/>
      <c r="AI3395" s="468"/>
    </row>
    <row r="3396">
      <c r="A3396" s="43"/>
      <c r="B3396" s="635"/>
      <c r="C3396" s="636"/>
      <c r="D3396" s="507"/>
      <c r="E3396" s="394"/>
      <c r="F3396" s="394"/>
      <c r="G3396" s="394"/>
      <c r="H3396" s="28"/>
      <c r="I3396" s="637"/>
      <c r="J3396" s="420"/>
      <c r="K3396" s="627"/>
      <c r="L3396" s="28"/>
      <c r="M3396" s="226"/>
      <c r="N3396" s="638"/>
      <c r="O3396" s="270"/>
      <c r="P3396" s="226"/>
      <c r="Q3396" s="468"/>
      <c r="R3396" s="468"/>
      <c r="S3396" s="468"/>
      <c r="T3396" s="468"/>
      <c r="U3396" s="468"/>
      <c r="V3396" s="468"/>
      <c r="W3396" s="468"/>
      <c r="X3396" s="468"/>
      <c r="Y3396" s="468"/>
      <c r="Z3396" s="468"/>
      <c r="AA3396" s="468"/>
      <c r="AB3396" s="468"/>
      <c r="AC3396" s="468"/>
      <c r="AD3396" s="468"/>
      <c r="AE3396" s="468"/>
      <c r="AF3396" s="468"/>
      <c r="AG3396" s="468"/>
      <c r="AH3396" s="468"/>
      <c r="AI3396" s="468"/>
    </row>
    <row r="3397">
      <c r="A3397" s="43"/>
      <c r="B3397" s="635"/>
      <c r="C3397" s="636"/>
      <c r="D3397" s="507"/>
      <c r="E3397" s="394"/>
      <c r="F3397" s="394"/>
      <c r="G3397" s="394"/>
      <c r="H3397" s="28"/>
      <c r="I3397" s="637"/>
      <c r="J3397" s="420"/>
      <c r="K3397" s="627"/>
      <c r="L3397" s="28"/>
      <c r="M3397" s="226"/>
      <c r="N3397" s="638"/>
      <c r="O3397" s="270"/>
      <c r="P3397" s="226"/>
      <c r="Q3397" s="468"/>
      <c r="R3397" s="468"/>
      <c r="S3397" s="468"/>
      <c r="T3397" s="468"/>
      <c r="U3397" s="468"/>
      <c r="V3397" s="468"/>
      <c r="W3397" s="468"/>
      <c r="X3397" s="468"/>
      <c r="Y3397" s="468"/>
      <c r="Z3397" s="468"/>
      <c r="AA3397" s="468"/>
      <c r="AB3397" s="468"/>
      <c r="AC3397" s="468"/>
      <c r="AD3397" s="468"/>
      <c r="AE3397" s="468"/>
      <c r="AF3397" s="468"/>
      <c r="AG3397" s="468"/>
      <c r="AH3397" s="468"/>
      <c r="AI3397" s="468"/>
    </row>
    <row r="3398">
      <c r="A3398" s="43"/>
      <c r="B3398" s="635"/>
      <c r="C3398" s="636"/>
      <c r="D3398" s="507"/>
      <c r="E3398" s="394"/>
      <c r="F3398" s="394"/>
      <c r="G3398" s="394"/>
      <c r="H3398" s="28"/>
      <c r="I3398" s="637"/>
      <c r="J3398" s="420"/>
      <c r="K3398" s="627"/>
      <c r="L3398" s="28"/>
      <c r="M3398" s="226"/>
      <c r="N3398" s="638"/>
      <c r="O3398" s="270"/>
      <c r="P3398" s="226"/>
      <c r="Q3398" s="468"/>
      <c r="R3398" s="468"/>
      <c r="S3398" s="468"/>
      <c r="T3398" s="468"/>
      <c r="U3398" s="468"/>
      <c r="V3398" s="468"/>
      <c r="W3398" s="468"/>
      <c r="X3398" s="468"/>
      <c r="Y3398" s="468"/>
      <c r="Z3398" s="468"/>
      <c r="AA3398" s="468"/>
      <c r="AB3398" s="468"/>
      <c r="AC3398" s="468"/>
      <c r="AD3398" s="468"/>
      <c r="AE3398" s="468"/>
      <c r="AF3398" s="468"/>
      <c r="AG3398" s="468"/>
      <c r="AH3398" s="468"/>
      <c r="AI3398" s="468"/>
    </row>
    <row r="3399">
      <c r="A3399" s="43"/>
      <c r="B3399" s="635"/>
      <c r="C3399" s="636"/>
      <c r="D3399" s="507"/>
      <c r="E3399" s="394"/>
      <c r="F3399" s="394"/>
      <c r="G3399" s="394"/>
      <c r="H3399" s="28"/>
      <c r="I3399" s="637"/>
      <c r="J3399" s="420"/>
      <c r="K3399" s="627"/>
      <c r="L3399" s="28"/>
      <c r="M3399" s="226"/>
      <c r="N3399" s="638"/>
      <c r="O3399" s="270"/>
      <c r="P3399" s="226"/>
      <c r="Q3399" s="468"/>
      <c r="R3399" s="468"/>
      <c r="S3399" s="468"/>
      <c r="T3399" s="468"/>
      <c r="U3399" s="468"/>
      <c r="V3399" s="468"/>
      <c r="W3399" s="468"/>
      <c r="X3399" s="468"/>
      <c r="Y3399" s="468"/>
      <c r="Z3399" s="468"/>
      <c r="AA3399" s="468"/>
      <c r="AB3399" s="468"/>
      <c r="AC3399" s="468"/>
      <c r="AD3399" s="468"/>
      <c r="AE3399" s="468"/>
      <c r="AF3399" s="468"/>
      <c r="AG3399" s="468"/>
      <c r="AH3399" s="468"/>
      <c r="AI3399" s="468"/>
    </row>
    <row r="3400">
      <c r="A3400" s="43"/>
      <c r="B3400" s="635"/>
      <c r="C3400" s="636"/>
      <c r="D3400" s="507"/>
      <c r="E3400" s="394"/>
      <c r="F3400" s="394"/>
      <c r="G3400" s="394"/>
      <c r="H3400" s="28"/>
      <c r="I3400" s="637"/>
      <c r="J3400" s="420"/>
      <c r="K3400" s="627"/>
      <c r="L3400" s="28"/>
      <c r="M3400" s="226"/>
      <c r="N3400" s="638"/>
      <c r="O3400" s="270"/>
      <c r="P3400" s="226"/>
      <c r="Q3400" s="468"/>
      <c r="R3400" s="468"/>
      <c r="S3400" s="468"/>
      <c r="T3400" s="468"/>
      <c r="U3400" s="468"/>
      <c r="V3400" s="468"/>
      <c r="W3400" s="468"/>
      <c r="X3400" s="468"/>
      <c r="Y3400" s="468"/>
      <c r="Z3400" s="468"/>
      <c r="AA3400" s="468"/>
      <c r="AB3400" s="468"/>
      <c r="AC3400" s="468"/>
      <c r="AD3400" s="468"/>
      <c r="AE3400" s="468"/>
      <c r="AF3400" s="468"/>
      <c r="AG3400" s="468"/>
      <c r="AH3400" s="468"/>
      <c r="AI3400" s="468"/>
    </row>
    <row r="3401">
      <c r="A3401" s="43"/>
      <c r="B3401" s="635"/>
      <c r="C3401" s="636"/>
      <c r="D3401" s="507"/>
      <c r="E3401" s="394"/>
      <c r="F3401" s="394"/>
      <c r="G3401" s="394"/>
      <c r="H3401" s="28"/>
      <c r="I3401" s="637"/>
      <c r="J3401" s="420"/>
      <c r="K3401" s="627"/>
      <c r="L3401" s="28"/>
      <c r="M3401" s="226"/>
      <c r="N3401" s="638"/>
      <c r="O3401" s="270"/>
      <c r="P3401" s="226"/>
      <c r="Q3401" s="468"/>
      <c r="R3401" s="468"/>
      <c r="S3401" s="468"/>
      <c r="T3401" s="468"/>
      <c r="U3401" s="468"/>
      <c r="V3401" s="468"/>
      <c r="W3401" s="468"/>
      <c r="X3401" s="468"/>
      <c r="Y3401" s="468"/>
      <c r="Z3401" s="468"/>
      <c r="AA3401" s="468"/>
      <c r="AB3401" s="468"/>
      <c r="AC3401" s="468"/>
      <c r="AD3401" s="468"/>
      <c r="AE3401" s="468"/>
      <c r="AF3401" s="468"/>
      <c r="AG3401" s="468"/>
      <c r="AH3401" s="468"/>
      <c r="AI3401" s="468"/>
    </row>
    <row r="3402">
      <c r="A3402" s="43"/>
      <c r="B3402" s="635"/>
      <c r="C3402" s="636"/>
      <c r="D3402" s="507"/>
      <c r="E3402" s="394"/>
      <c r="F3402" s="394"/>
      <c r="G3402" s="394"/>
      <c r="H3402" s="28"/>
      <c r="I3402" s="637"/>
      <c r="J3402" s="420"/>
      <c r="K3402" s="627"/>
      <c r="L3402" s="28"/>
      <c r="M3402" s="226"/>
      <c r="N3402" s="638"/>
      <c r="O3402" s="270"/>
      <c r="P3402" s="226"/>
      <c r="Q3402" s="468"/>
      <c r="R3402" s="468"/>
      <c r="S3402" s="468"/>
      <c r="T3402" s="468"/>
      <c r="U3402" s="468"/>
      <c r="V3402" s="468"/>
      <c r="W3402" s="468"/>
      <c r="X3402" s="468"/>
      <c r="Y3402" s="468"/>
      <c r="Z3402" s="468"/>
      <c r="AA3402" s="468"/>
      <c r="AB3402" s="468"/>
      <c r="AC3402" s="468"/>
      <c r="AD3402" s="468"/>
      <c r="AE3402" s="468"/>
      <c r="AF3402" s="468"/>
      <c r="AG3402" s="468"/>
      <c r="AH3402" s="468"/>
      <c r="AI3402" s="468"/>
    </row>
    <row r="3403">
      <c r="A3403" s="43"/>
      <c r="B3403" s="635"/>
      <c r="C3403" s="636"/>
      <c r="D3403" s="507"/>
      <c r="E3403" s="394"/>
      <c r="F3403" s="394"/>
      <c r="G3403" s="394"/>
      <c r="H3403" s="28"/>
      <c r="I3403" s="637"/>
      <c r="J3403" s="420"/>
      <c r="K3403" s="627"/>
      <c r="L3403" s="28"/>
      <c r="M3403" s="226"/>
      <c r="N3403" s="638"/>
      <c r="O3403" s="270"/>
      <c r="P3403" s="226"/>
      <c r="Q3403" s="468"/>
      <c r="R3403" s="468"/>
      <c r="S3403" s="468"/>
      <c r="T3403" s="468"/>
      <c r="U3403" s="468"/>
      <c r="V3403" s="468"/>
      <c r="W3403" s="468"/>
      <c r="X3403" s="468"/>
      <c r="Y3403" s="468"/>
      <c r="Z3403" s="468"/>
      <c r="AA3403" s="468"/>
      <c r="AB3403" s="468"/>
      <c r="AC3403" s="468"/>
      <c r="AD3403" s="468"/>
      <c r="AE3403" s="468"/>
      <c r="AF3403" s="468"/>
      <c r="AG3403" s="468"/>
      <c r="AH3403" s="468"/>
      <c r="AI3403" s="468"/>
    </row>
    <row r="3404">
      <c r="A3404" s="43"/>
      <c r="B3404" s="635"/>
      <c r="C3404" s="636"/>
      <c r="D3404" s="507"/>
      <c r="E3404" s="394"/>
      <c r="F3404" s="394"/>
      <c r="G3404" s="394"/>
      <c r="H3404" s="28"/>
      <c r="I3404" s="637"/>
      <c r="J3404" s="420"/>
      <c r="K3404" s="627"/>
      <c r="L3404" s="28"/>
      <c r="M3404" s="226"/>
      <c r="N3404" s="638"/>
      <c r="O3404" s="270"/>
      <c r="P3404" s="226"/>
      <c r="Q3404" s="468"/>
      <c r="R3404" s="468"/>
      <c r="S3404" s="468"/>
      <c r="T3404" s="468"/>
      <c r="U3404" s="468"/>
      <c r="V3404" s="468"/>
      <c r="W3404" s="468"/>
      <c r="X3404" s="468"/>
      <c r="Y3404" s="468"/>
      <c r="Z3404" s="468"/>
      <c r="AA3404" s="468"/>
      <c r="AB3404" s="468"/>
      <c r="AC3404" s="468"/>
      <c r="AD3404" s="468"/>
      <c r="AE3404" s="468"/>
      <c r="AF3404" s="468"/>
      <c r="AG3404" s="468"/>
      <c r="AH3404" s="468"/>
      <c r="AI3404" s="468"/>
    </row>
    <row r="3405">
      <c r="A3405" s="43"/>
      <c r="B3405" s="635"/>
      <c r="C3405" s="636"/>
      <c r="D3405" s="507"/>
      <c r="E3405" s="394"/>
      <c r="F3405" s="394"/>
      <c r="G3405" s="394"/>
      <c r="H3405" s="28"/>
      <c r="I3405" s="637"/>
      <c r="J3405" s="420"/>
      <c r="K3405" s="627"/>
      <c r="L3405" s="28"/>
      <c r="M3405" s="226"/>
      <c r="N3405" s="638"/>
      <c r="O3405" s="270"/>
      <c r="P3405" s="226"/>
      <c r="Q3405" s="468"/>
      <c r="R3405" s="468"/>
      <c r="S3405" s="468"/>
      <c r="T3405" s="468"/>
      <c r="U3405" s="468"/>
      <c r="V3405" s="468"/>
      <c r="W3405" s="468"/>
      <c r="X3405" s="468"/>
      <c r="Y3405" s="468"/>
      <c r="Z3405" s="468"/>
      <c r="AA3405" s="468"/>
      <c r="AB3405" s="468"/>
      <c r="AC3405" s="468"/>
      <c r="AD3405" s="468"/>
      <c r="AE3405" s="468"/>
      <c r="AF3405" s="468"/>
      <c r="AG3405" s="468"/>
      <c r="AH3405" s="468"/>
      <c r="AI3405" s="468"/>
    </row>
    <row r="3406">
      <c r="A3406" s="43"/>
      <c r="B3406" s="635"/>
      <c r="C3406" s="636"/>
      <c r="D3406" s="507"/>
      <c r="E3406" s="394"/>
      <c r="F3406" s="394"/>
      <c r="G3406" s="394"/>
      <c r="H3406" s="28"/>
      <c r="I3406" s="637"/>
      <c r="J3406" s="420"/>
      <c r="K3406" s="627"/>
      <c r="L3406" s="28"/>
      <c r="M3406" s="226"/>
      <c r="N3406" s="638"/>
      <c r="O3406" s="270"/>
      <c r="P3406" s="226"/>
      <c r="Q3406" s="468"/>
      <c r="R3406" s="468"/>
      <c r="S3406" s="468"/>
      <c r="T3406" s="468"/>
      <c r="U3406" s="468"/>
      <c r="V3406" s="468"/>
      <c r="W3406" s="468"/>
      <c r="X3406" s="468"/>
      <c r="Y3406" s="468"/>
      <c r="Z3406" s="468"/>
      <c r="AA3406" s="468"/>
      <c r="AB3406" s="468"/>
      <c r="AC3406" s="468"/>
      <c r="AD3406" s="468"/>
      <c r="AE3406" s="468"/>
      <c r="AF3406" s="468"/>
      <c r="AG3406" s="468"/>
      <c r="AH3406" s="468"/>
      <c r="AI3406" s="468"/>
    </row>
    <row r="3407">
      <c r="A3407" s="43"/>
      <c r="B3407" s="635"/>
      <c r="C3407" s="636"/>
      <c r="D3407" s="507"/>
      <c r="E3407" s="394"/>
      <c r="F3407" s="394"/>
      <c r="G3407" s="394"/>
      <c r="H3407" s="28"/>
      <c r="I3407" s="637"/>
      <c r="J3407" s="420"/>
      <c r="K3407" s="627"/>
      <c r="L3407" s="28"/>
      <c r="M3407" s="226"/>
      <c r="N3407" s="638"/>
      <c r="O3407" s="270"/>
      <c r="P3407" s="226"/>
      <c r="Q3407" s="468"/>
      <c r="R3407" s="468"/>
      <c r="S3407" s="468"/>
      <c r="T3407" s="468"/>
      <c r="U3407" s="468"/>
      <c r="V3407" s="468"/>
      <c r="W3407" s="468"/>
      <c r="X3407" s="468"/>
      <c r="Y3407" s="468"/>
      <c r="Z3407" s="468"/>
      <c r="AA3407" s="468"/>
      <c r="AB3407" s="468"/>
      <c r="AC3407" s="468"/>
      <c r="AD3407" s="468"/>
      <c r="AE3407" s="468"/>
      <c r="AF3407" s="468"/>
      <c r="AG3407" s="468"/>
      <c r="AH3407" s="468"/>
      <c r="AI3407" s="468"/>
    </row>
    <row r="3408">
      <c r="A3408" s="43"/>
      <c r="B3408" s="635"/>
      <c r="C3408" s="636"/>
      <c r="D3408" s="507"/>
      <c r="E3408" s="394"/>
      <c r="F3408" s="394"/>
      <c r="G3408" s="394"/>
      <c r="H3408" s="28"/>
      <c r="I3408" s="637"/>
      <c r="J3408" s="420"/>
      <c r="K3408" s="627"/>
      <c r="L3408" s="28"/>
      <c r="M3408" s="226"/>
      <c r="N3408" s="638"/>
      <c r="O3408" s="270"/>
      <c r="P3408" s="226"/>
      <c r="Q3408" s="468"/>
      <c r="R3408" s="468"/>
      <c r="S3408" s="468"/>
      <c r="T3408" s="468"/>
      <c r="U3408" s="468"/>
      <c r="V3408" s="468"/>
      <c r="W3408" s="468"/>
      <c r="X3408" s="468"/>
      <c r="Y3408" s="468"/>
      <c r="Z3408" s="468"/>
      <c r="AA3408" s="468"/>
      <c r="AB3408" s="468"/>
      <c r="AC3408" s="468"/>
      <c r="AD3408" s="468"/>
      <c r="AE3408" s="468"/>
      <c r="AF3408" s="468"/>
      <c r="AG3408" s="468"/>
      <c r="AH3408" s="468"/>
      <c r="AI3408" s="468"/>
    </row>
    <row r="3409">
      <c r="A3409" s="43"/>
      <c r="B3409" s="635"/>
      <c r="C3409" s="636"/>
      <c r="D3409" s="507"/>
      <c r="E3409" s="394"/>
      <c r="F3409" s="394"/>
      <c r="G3409" s="394"/>
      <c r="H3409" s="28"/>
      <c r="I3409" s="637"/>
      <c r="J3409" s="420"/>
      <c r="K3409" s="627"/>
      <c r="L3409" s="28"/>
      <c r="M3409" s="226"/>
      <c r="N3409" s="638"/>
      <c r="O3409" s="270"/>
      <c r="P3409" s="226"/>
      <c r="Q3409" s="468"/>
      <c r="R3409" s="468"/>
      <c r="S3409" s="468"/>
      <c r="T3409" s="468"/>
      <c r="U3409" s="468"/>
      <c r="V3409" s="468"/>
      <c r="W3409" s="468"/>
      <c r="X3409" s="468"/>
      <c r="Y3409" s="468"/>
      <c r="Z3409" s="468"/>
      <c r="AA3409" s="468"/>
      <c r="AB3409" s="468"/>
      <c r="AC3409" s="468"/>
      <c r="AD3409" s="468"/>
      <c r="AE3409" s="468"/>
      <c r="AF3409" s="468"/>
      <c r="AG3409" s="468"/>
      <c r="AH3409" s="468"/>
      <c r="AI3409" s="468"/>
    </row>
    <row r="3410">
      <c r="A3410" s="43"/>
      <c r="B3410" s="635"/>
      <c r="C3410" s="636"/>
      <c r="D3410" s="507"/>
      <c r="E3410" s="394"/>
      <c r="F3410" s="394"/>
      <c r="G3410" s="394"/>
      <c r="H3410" s="28"/>
      <c r="I3410" s="637"/>
      <c r="J3410" s="420"/>
      <c r="K3410" s="627"/>
      <c r="L3410" s="28"/>
      <c r="M3410" s="226"/>
      <c r="N3410" s="638"/>
      <c r="O3410" s="270"/>
      <c r="P3410" s="226"/>
      <c r="Q3410" s="468"/>
      <c r="R3410" s="468"/>
      <c r="S3410" s="468"/>
      <c r="T3410" s="468"/>
      <c r="U3410" s="468"/>
      <c r="V3410" s="468"/>
      <c r="W3410" s="468"/>
      <c r="X3410" s="468"/>
      <c r="Y3410" s="468"/>
      <c r="Z3410" s="468"/>
      <c r="AA3410" s="468"/>
      <c r="AB3410" s="468"/>
      <c r="AC3410" s="468"/>
      <c r="AD3410" s="468"/>
      <c r="AE3410" s="468"/>
      <c r="AF3410" s="468"/>
      <c r="AG3410" s="468"/>
      <c r="AH3410" s="468"/>
      <c r="AI3410" s="468"/>
    </row>
    <row r="3411">
      <c r="A3411" s="43"/>
      <c r="B3411" s="635"/>
      <c r="C3411" s="636"/>
      <c r="D3411" s="507"/>
      <c r="E3411" s="394"/>
      <c r="F3411" s="394"/>
      <c r="G3411" s="394"/>
      <c r="H3411" s="28"/>
      <c r="I3411" s="637"/>
      <c r="J3411" s="420"/>
      <c r="K3411" s="627"/>
      <c r="L3411" s="28"/>
      <c r="M3411" s="226"/>
      <c r="N3411" s="638"/>
      <c r="O3411" s="270"/>
      <c r="P3411" s="226"/>
      <c r="Q3411" s="468"/>
      <c r="R3411" s="468"/>
      <c r="S3411" s="468"/>
      <c r="T3411" s="468"/>
      <c r="U3411" s="468"/>
      <c r="V3411" s="468"/>
      <c r="W3411" s="468"/>
      <c r="X3411" s="468"/>
      <c r="Y3411" s="468"/>
      <c r="Z3411" s="468"/>
      <c r="AA3411" s="468"/>
      <c r="AB3411" s="468"/>
      <c r="AC3411" s="468"/>
      <c r="AD3411" s="468"/>
      <c r="AE3411" s="468"/>
      <c r="AF3411" s="468"/>
      <c r="AG3411" s="468"/>
      <c r="AH3411" s="468"/>
      <c r="AI3411" s="468"/>
    </row>
    <row r="3412">
      <c r="A3412" s="43"/>
      <c r="B3412" s="635"/>
      <c r="C3412" s="636"/>
      <c r="D3412" s="507"/>
      <c r="E3412" s="394"/>
      <c r="F3412" s="394"/>
      <c r="G3412" s="394"/>
      <c r="H3412" s="28"/>
      <c r="I3412" s="637"/>
      <c r="J3412" s="420"/>
      <c r="K3412" s="627"/>
      <c r="L3412" s="28"/>
      <c r="M3412" s="226"/>
      <c r="N3412" s="638"/>
      <c r="O3412" s="270"/>
      <c r="P3412" s="226"/>
      <c r="Q3412" s="468"/>
      <c r="R3412" s="468"/>
      <c r="S3412" s="468"/>
      <c r="T3412" s="468"/>
      <c r="U3412" s="468"/>
      <c r="V3412" s="468"/>
      <c r="W3412" s="468"/>
      <c r="X3412" s="468"/>
      <c r="Y3412" s="468"/>
      <c r="Z3412" s="468"/>
      <c r="AA3412" s="468"/>
      <c r="AB3412" s="468"/>
      <c r="AC3412" s="468"/>
      <c r="AD3412" s="468"/>
      <c r="AE3412" s="468"/>
      <c r="AF3412" s="468"/>
      <c r="AG3412" s="468"/>
      <c r="AH3412" s="468"/>
      <c r="AI3412" s="468"/>
    </row>
    <row r="3413">
      <c r="A3413" s="43"/>
      <c r="B3413" s="635"/>
      <c r="C3413" s="636"/>
      <c r="D3413" s="507"/>
      <c r="E3413" s="394"/>
      <c r="F3413" s="394"/>
      <c r="G3413" s="394"/>
      <c r="H3413" s="28"/>
      <c r="I3413" s="637"/>
      <c r="J3413" s="420"/>
      <c r="K3413" s="627"/>
      <c r="L3413" s="28"/>
      <c r="M3413" s="226"/>
      <c r="N3413" s="638"/>
      <c r="O3413" s="270"/>
      <c r="P3413" s="226"/>
      <c r="Q3413" s="468"/>
      <c r="R3413" s="468"/>
      <c r="S3413" s="468"/>
      <c r="T3413" s="468"/>
      <c r="U3413" s="468"/>
      <c r="V3413" s="468"/>
      <c r="W3413" s="468"/>
      <c r="X3413" s="468"/>
      <c r="Y3413" s="468"/>
      <c r="Z3413" s="468"/>
      <c r="AA3413" s="468"/>
      <c r="AB3413" s="468"/>
      <c r="AC3413" s="468"/>
      <c r="AD3413" s="468"/>
      <c r="AE3413" s="468"/>
      <c r="AF3413" s="468"/>
      <c r="AG3413" s="468"/>
      <c r="AH3413" s="468"/>
      <c r="AI3413" s="468"/>
    </row>
    <row r="3414">
      <c r="A3414" s="43"/>
      <c r="B3414" s="635"/>
      <c r="C3414" s="636"/>
      <c r="D3414" s="507"/>
      <c r="E3414" s="394"/>
      <c r="F3414" s="394"/>
      <c r="G3414" s="394"/>
      <c r="H3414" s="28"/>
      <c r="I3414" s="637"/>
      <c r="J3414" s="420"/>
      <c r="K3414" s="627"/>
      <c r="L3414" s="28"/>
      <c r="M3414" s="226"/>
      <c r="N3414" s="638"/>
      <c r="O3414" s="270"/>
      <c r="P3414" s="226"/>
      <c r="Q3414" s="468"/>
      <c r="R3414" s="468"/>
      <c r="S3414" s="468"/>
      <c r="T3414" s="468"/>
      <c r="U3414" s="468"/>
      <c r="V3414" s="468"/>
      <c r="W3414" s="468"/>
      <c r="X3414" s="468"/>
      <c r="Y3414" s="468"/>
      <c r="Z3414" s="468"/>
      <c r="AA3414" s="468"/>
      <c r="AB3414" s="468"/>
      <c r="AC3414" s="468"/>
      <c r="AD3414" s="468"/>
      <c r="AE3414" s="468"/>
      <c r="AF3414" s="468"/>
      <c r="AG3414" s="468"/>
      <c r="AH3414" s="468"/>
      <c r="AI3414" s="468"/>
    </row>
    <row r="3415">
      <c r="A3415" s="43"/>
      <c r="B3415" s="635"/>
      <c r="C3415" s="636"/>
      <c r="D3415" s="507"/>
      <c r="E3415" s="394"/>
      <c r="F3415" s="394"/>
      <c r="G3415" s="394"/>
      <c r="H3415" s="28"/>
      <c r="I3415" s="637"/>
      <c r="J3415" s="420"/>
      <c r="K3415" s="627"/>
      <c r="L3415" s="28"/>
      <c r="M3415" s="226"/>
      <c r="N3415" s="638"/>
      <c r="O3415" s="270"/>
      <c r="P3415" s="226"/>
      <c r="Q3415" s="468"/>
      <c r="R3415" s="468"/>
      <c r="S3415" s="468"/>
      <c r="T3415" s="468"/>
      <c r="U3415" s="468"/>
      <c r="V3415" s="468"/>
      <c r="W3415" s="468"/>
      <c r="X3415" s="468"/>
      <c r="Y3415" s="468"/>
      <c r="Z3415" s="468"/>
      <c r="AA3415" s="468"/>
      <c r="AB3415" s="468"/>
      <c r="AC3415" s="468"/>
      <c r="AD3415" s="468"/>
      <c r="AE3415" s="468"/>
      <c r="AF3415" s="468"/>
      <c r="AG3415" s="468"/>
      <c r="AH3415" s="468"/>
      <c r="AI3415" s="468"/>
    </row>
    <row r="3416">
      <c r="A3416" s="43"/>
      <c r="B3416" s="635"/>
      <c r="C3416" s="636"/>
      <c r="D3416" s="507"/>
      <c r="E3416" s="394"/>
      <c r="F3416" s="394"/>
      <c r="G3416" s="394"/>
      <c r="H3416" s="28"/>
      <c r="I3416" s="637"/>
      <c r="J3416" s="420"/>
      <c r="K3416" s="627"/>
      <c r="L3416" s="28"/>
      <c r="M3416" s="226"/>
      <c r="N3416" s="638"/>
      <c r="O3416" s="270"/>
      <c r="P3416" s="226"/>
      <c r="Q3416" s="468"/>
      <c r="R3416" s="468"/>
      <c r="S3416" s="468"/>
      <c r="T3416" s="468"/>
      <c r="U3416" s="468"/>
      <c r="V3416" s="468"/>
      <c r="W3416" s="468"/>
      <c r="X3416" s="468"/>
      <c r="Y3416" s="468"/>
      <c r="Z3416" s="468"/>
      <c r="AA3416" s="468"/>
      <c r="AB3416" s="468"/>
      <c r="AC3416" s="468"/>
      <c r="AD3416" s="468"/>
      <c r="AE3416" s="468"/>
      <c r="AF3416" s="468"/>
      <c r="AG3416" s="468"/>
      <c r="AH3416" s="468"/>
      <c r="AI3416" s="468"/>
    </row>
    <row r="3417">
      <c r="A3417" s="43"/>
      <c r="B3417" s="635"/>
      <c r="C3417" s="636"/>
      <c r="D3417" s="507"/>
      <c r="E3417" s="394"/>
      <c r="F3417" s="394"/>
      <c r="G3417" s="394"/>
      <c r="H3417" s="28"/>
      <c r="I3417" s="637"/>
      <c r="J3417" s="420"/>
      <c r="K3417" s="627"/>
      <c r="L3417" s="28"/>
      <c r="M3417" s="226"/>
      <c r="N3417" s="638"/>
      <c r="O3417" s="270"/>
      <c r="P3417" s="226"/>
      <c r="Q3417" s="468"/>
      <c r="R3417" s="468"/>
      <c r="S3417" s="468"/>
      <c r="T3417" s="468"/>
      <c r="U3417" s="468"/>
      <c r="V3417" s="468"/>
      <c r="W3417" s="468"/>
      <c r="X3417" s="468"/>
      <c r="Y3417" s="468"/>
      <c r="Z3417" s="468"/>
      <c r="AA3417" s="468"/>
      <c r="AB3417" s="468"/>
      <c r="AC3417" s="468"/>
      <c r="AD3417" s="468"/>
      <c r="AE3417" s="468"/>
      <c r="AF3417" s="468"/>
      <c r="AG3417" s="468"/>
      <c r="AH3417" s="468"/>
      <c r="AI3417" s="468"/>
    </row>
    <row r="3418">
      <c r="A3418" s="43"/>
      <c r="B3418" s="635"/>
      <c r="C3418" s="636"/>
      <c r="D3418" s="507"/>
      <c r="E3418" s="394"/>
      <c r="F3418" s="394"/>
      <c r="G3418" s="394"/>
      <c r="H3418" s="28"/>
      <c r="I3418" s="637"/>
      <c r="J3418" s="420"/>
      <c r="K3418" s="627"/>
      <c r="L3418" s="28"/>
      <c r="M3418" s="226"/>
      <c r="N3418" s="638"/>
      <c r="O3418" s="270"/>
      <c r="P3418" s="226"/>
      <c r="Q3418" s="468"/>
      <c r="R3418" s="468"/>
      <c r="S3418" s="468"/>
      <c r="T3418" s="468"/>
      <c r="U3418" s="468"/>
      <c r="V3418" s="468"/>
      <c r="W3418" s="468"/>
      <c r="X3418" s="468"/>
      <c r="Y3418" s="468"/>
      <c r="Z3418" s="468"/>
      <c r="AA3418" s="468"/>
      <c r="AB3418" s="468"/>
      <c r="AC3418" s="468"/>
      <c r="AD3418" s="468"/>
      <c r="AE3418" s="468"/>
      <c r="AF3418" s="468"/>
      <c r="AG3418" s="468"/>
      <c r="AH3418" s="468"/>
      <c r="AI3418" s="468"/>
    </row>
    <row r="3419">
      <c r="A3419" s="43"/>
      <c r="B3419" s="635"/>
      <c r="C3419" s="636"/>
      <c r="D3419" s="507"/>
      <c r="E3419" s="394"/>
      <c r="F3419" s="394"/>
      <c r="G3419" s="394"/>
      <c r="H3419" s="28"/>
      <c r="I3419" s="637"/>
      <c r="J3419" s="420"/>
      <c r="K3419" s="627"/>
      <c r="L3419" s="28"/>
      <c r="M3419" s="226"/>
      <c r="N3419" s="638"/>
      <c r="O3419" s="270"/>
      <c r="P3419" s="226"/>
      <c r="Q3419" s="468"/>
      <c r="R3419" s="468"/>
      <c r="S3419" s="468"/>
      <c r="T3419" s="468"/>
      <c r="U3419" s="468"/>
      <c r="V3419" s="468"/>
      <c r="W3419" s="468"/>
      <c r="X3419" s="468"/>
      <c r="Y3419" s="468"/>
      <c r="Z3419" s="468"/>
      <c r="AA3419" s="468"/>
      <c r="AB3419" s="468"/>
      <c r="AC3419" s="468"/>
      <c r="AD3419" s="468"/>
      <c r="AE3419" s="468"/>
      <c r="AF3419" s="468"/>
      <c r="AG3419" s="468"/>
      <c r="AH3419" s="468"/>
      <c r="AI3419" s="468"/>
    </row>
    <row r="3420">
      <c r="A3420" s="43"/>
      <c r="B3420" s="635"/>
      <c r="C3420" s="636"/>
      <c r="D3420" s="507"/>
      <c r="E3420" s="394"/>
      <c r="F3420" s="394"/>
      <c r="G3420" s="394"/>
      <c r="H3420" s="28"/>
      <c r="I3420" s="637"/>
      <c r="J3420" s="420"/>
      <c r="K3420" s="627"/>
      <c r="L3420" s="28"/>
      <c r="M3420" s="226"/>
      <c r="N3420" s="638"/>
      <c r="O3420" s="270"/>
      <c r="P3420" s="226"/>
      <c r="Q3420" s="468"/>
      <c r="R3420" s="468"/>
      <c r="S3420" s="468"/>
      <c r="T3420" s="468"/>
      <c r="U3420" s="468"/>
      <c r="V3420" s="468"/>
      <c r="W3420" s="468"/>
      <c r="X3420" s="468"/>
      <c r="Y3420" s="468"/>
      <c r="Z3420" s="468"/>
      <c r="AA3420" s="468"/>
      <c r="AB3420" s="468"/>
      <c r="AC3420" s="468"/>
      <c r="AD3420" s="468"/>
      <c r="AE3420" s="468"/>
      <c r="AF3420" s="468"/>
      <c r="AG3420" s="468"/>
      <c r="AH3420" s="468"/>
      <c r="AI3420" s="468"/>
    </row>
    <row r="3421">
      <c r="A3421" s="43"/>
      <c r="B3421" s="635"/>
      <c r="C3421" s="636"/>
      <c r="D3421" s="507"/>
      <c r="E3421" s="394"/>
      <c r="F3421" s="394"/>
      <c r="G3421" s="394"/>
      <c r="H3421" s="28"/>
      <c r="I3421" s="637"/>
      <c r="J3421" s="420"/>
      <c r="K3421" s="627"/>
      <c r="L3421" s="28"/>
      <c r="M3421" s="226"/>
      <c r="N3421" s="638"/>
      <c r="O3421" s="270"/>
      <c r="P3421" s="226"/>
      <c r="Q3421" s="468"/>
      <c r="R3421" s="468"/>
      <c r="S3421" s="468"/>
      <c r="T3421" s="468"/>
      <c r="U3421" s="468"/>
      <c r="V3421" s="468"/>
      <c r="W3421" s="468"/>
      <c r="X3421" s="468"/>
      <c r="Y3421" s="468"/>
      <c r="Z3421" s="468"/>
      <c r="AA3421" s="468"/>
      <c r="AB3421" s="468"/>
      <c r="AC3421" s="468"/>
      <c r="AD3421" s="468"/>
      <c r="AE3421" s="468"/>
      <c r="AF3421" s="468"/>
      <c r="AG3421" s="468"/>
      <c r="AH3421" s="468"/>
      <c r="AI3421" s="468"/>
    </row>
    <row r="3422">
      <c r="A3422" s="43"/>
      <c r="B3422" s="635"/>
      <c r="C3422" s="636"/>
      <c r="D3422" s="507"/>
      <c r="E3422" s="394"/>
      <c r="F3422" s="394"/>
      <c r="G3422" s="394"/>
      <c r="H3422" s="28"/>
      <c r="I3422" s="637"/>
      <c r="J3422" s="420"/>
      <c r="K3422" s="627"/>
      <c r="L3422" s="28"/>
      <c r="M3422" s="226"/>
      <c r="N3422" s="638"/>
      <c r="O3422" s="270"/>
      <c r="P3422" s="226"/>
      <c r="Q3422" s="468"/>
      <c r="R3422" s="468"/>
      <c r="S3422" s="468"/>
      <c r="T3422" s="468"/>
      <c r="U3422" s="468"/>
      <c r="V3422" s="468"/>
      <c r="W3422" s="468"/>
      <c r="X3422" s="468"/>
      <c r="Y3422" s="468"/>
      <c r="Z3422" s="468"/>
      <c r="AA3422" s="468"/>
      <c r="AB3422" s="468"/>
      <c r="AC3422" s="468"/>
      <c r="AD3422" s="468"/>
      <c r="AE3422" s="468"/>
      <c r="AF3422" s="468"/>
      <c r="AG3422" s="468"/>
      <c r="AH3422" s="468"/>
      <c r="AI3422" s="468"/>
    </row>
    <row r="3423">
      <c r="A3423" s="43"/>
      <c r="B3423" s="635"/>
      <c r="C3423" s="636"/>
      <c r="D3423" s="507"/>
      <c r="E3423" s="394"/>
      <c r="F3423" s="394"/>
      <c r="G3423" s="394"/>
      <c r="H3423" s="28"/>
      <c r="I3423" s="637"/>
      <c r="J3423" s="420"/>
      <c r="K3423" s="627"/>
      <c r="L3423" s="28"/>
      <c r="M3423" s="226"/>
      <c r="N3423" s="638"/>
      <c r="O3423" s="270"/>
      <c r="P3423" s="226"/>
      <c r="Q3423" s="468"/>
      <c r="R3423" s="468"/>
      <c r="S3423" s="468"/>
      <c r="T3423" s="468"/>
      <c r="U3423" s="468"/>
      <c r="V3423" s="468"/>
      <c r="W3423" s="468"/>
      <c r="X3423" s="468"/>
      <c r="Y3423" s="468"/>
      <c r="Z3423" s="468"/>
      <c r="AA3423" s="468"/>
      <c r="AB3423" s="468"/>
      <c r="AC3423" s="468"/>
      <c r="AD3423" s="468"/>
      <c r="AE3423" s="468"/>
      <c r="AF3423" s="468"/>
      <c r="AG3423" s="468"/>
      <c r="AH3423" s="468"/>
      <c r="AI3423" s="468"/>
    </row>
    <row r="3424">
      <c r="A3424" s="43"/>
      <c r="B3424" s="635"/>
      <c r="C3424" s="636"/>
      <c r="D3424" s="507"/>
      <c r="E3424" s="394"/>
      <c r="F3424" s="394"/>
      <c r="G3424" s="394"/>
      <c r="H3424" s="28"/>
      <c r="I3424" s="637"/>
      <c r="J3424" s="420"/>
      <c r="K3424" s="627"/>
      <c r="L3424" s="28"/>
      <c r="M3424" s="226"/>
      <c r="N3424" s="638"/>
      <c r="O3424" s="270"/>
      <c r="P3424" s="226"/>
      <c r="Q3424" s="468"/>
      <c r="R3424" s="468"/>
      <c r="S3424" s="468"/>
      <c r="T3424" s="468"/>
      <c r="U3424" s="468"/>
      <c r="V3424" s="468"/>
      <c r="W3424" s="468"/>
      <c r="X3424" s="468"/>
      <c r="Y3424" s="468"/>
      <c r="Z3424" s="468"/>
      <c r="AA3424" s="468"/>
      <c r="AB3424" s="468"/>
      <c r="AC3424" s="468"/>
      <c r="AD3424" s="468"/>
      <c r="AE3424" s="468"/>
      <c r="AF3424" s="468"/>
      <c r="AG3424" s="468"/>
      <c r="AH3424" s="468"/>
      <c r="AI3424" s="468"/>
    </row>
    <row r="3425">
      <c r="A3425" s="43"/>
      <c r="B3425" s="635"/>
      <c r="C3425" s="636"/>
      <c r="D3425" s="507"/>
      <c r="E3425" s="394"/>
      <c r="F3425" s="394"/>
      <c r="G3425" s="394"/>
      <c r="H3425" s="28"/>
      <c r="I3425" s="637"/>
      <c r="J3425" s="420"/>
      <c r="K3425" s="627"/>
      <c r="L3425" s="28"/>
      <c r="M3425" s="226"/>
      <c r="N3425" s="638"/>
      <c r="O3425" s="270"/>
      <c r="P3425" s="226"/>
      <c r="Q3425" s="468"/>
      <c r="R3425" s="468"/>
      <c r="S3425" s="468"/>
      <c r="T3425" s="468"/>
      <c r="U3425" s="468"/>
      <c r="V3425" s="468"/>
      <c r="W3425" s="468"/>
      <c r="X3425" s="468"/>
      <c r="Y3425" s="468"/>
      <c r="Z3425" s="468"/>
      <c r="AA3425" s="468"/>
      <c r="AB3425" s="468"/>
      <c r="AC3425" s="468"/>
      <c r="AD3425" s="468"/>
      <c r="AE3425" s="468"/>
      <c r="AF3425" s="468"/>
      <c r="AG3425" s="468"/>
      <c r="AH3425" s="468"/>
      <c r="AI3425" s="468"/>
    </row>
    <row r="3426">
      <c r="A3426" s="43"/>
      <c r="B3426" s="635"/>
      <c r="C3426" s="636"/>
      <c r="D3426" s="507"/>
      <c r="E3426" s="394"/>
      <c r="F3426" s="394"/>
      <c r="G3426" s="394"/>
      <c r="H3426" s="28"/>
      <c r="I3426" s="637"/>
      <c r="J3426" s="420"/>
      <c r="K3426" s="627"/>
      <c r="L3426" s="28"/>
      <c r="M3426" s="226"/>
      <c r="N3426" s="638"/>
      <c r="O3426" s="270"/>
      <c r="P3426" s="226"/>
      <c r="Q3426" s="468"/>
      <c r="R3426" s="468"/>
      <c r="S3426" s="468"/>
      <c r="T3426" s="468"/>
      <c r="U3426" s="468"/>
      <c r="V3426" s="468"/>
      <c r="W3426" s="468"/>
      <c r="X3426" s="468"/>
      <c r="Y3426" s="468"/>
      <c r="Z3426" s="468"/>
      <c r="AA3426" s="468"/>
      <c r="AB3426" s="468"/>
      <c r="AC3426" s="468"/>
      <c r="AD3426" s="468"/>
      <c r="AE3426" s="468"/>
      <c r="AF3426" s="468"/>
      <c r="AG3426" s="468"/>
      <c r="AH3426" s="468"/>
      <c r="AI3426" s="468"/>
    </row>
    <row r="3427">
      <c r="A3427" s="43"/>
      <c r="B3427" s="635"/>
      <c r="C3427" s="636"/>
      <c r="D3427" s="507"/>
      <c r="E3427" s="394"/>
      <c r="F3427" s="394"/>
      <c r="G3427" s="394"/>
      <c r="H3427" s="28"/>
      <c r="I3427" s="637"/>
      <c r="J3427" s="420"/>
      <c r="K3427" s="627"/>
      <c r="L3427" s="28"/>
      <c r="M3427" s="226"/>
      <c r="N3427" s="638"/>
      <c r="O3427" s="270"/>
      <c r="P3427" s="226"/>
      <c r="Q3427" s="468"/>
      <c r="R3427" s="468"/>
      <c r="S3427" s="468"/>
      <c r="T3427" s="468"/>
      <c r="U3427" s="468"/>
      <c r="V3427" s="468"/>
      <c r="W3427" s="468"/>
      <c r="X3427" s="468"/>
      <c r="Y3427" s="468"/>
      <c r="Z3427" s="468"/>
      <c r="AA3427" s="468"/>
      <c r="AB3427" s="468"/>
      <c r="AC3427" s="468"/>
      <c r="AD3427" s="468"/>
      <c r="AE3427" s="468"/>
      <c r="AF3427" s="468"/>
      <c r="AG3427" s="468"/>
      <c r="AH3427" s="468"/>
      <c r="AI3427" s="468"/>
    </row>
    <row r="3428">
      <c r="A3428" s="43"/>
      <c r="B3428" s="635"/>
      <c r="C3428" s="636"/>
      <c r="D3428" s="507"/>
      <c r="E3428" s="394"/>
      <c r="F3428" s="394"/>
      <c r="G3428" s="394"/>
      <c r="H3428" s="28"/>
      <c r="I3428" s="637"/>
      <c r="J3428" s="420"/>
      <c r="K3428" s="627"/>
      <c r="L3428" s="28"/>
      <c r="M3428" s="226"/>
      <c r="N3428" s="638"/>
      <c r="O3428" s="270"/>
      <c r="P3428" s="226"/>
      <c r="Q3428" s="468"/>
      <c r="R3428" s="468"/>
      <c r="S3428" s="468"/>
      <c r="T3428" s="468"/>
      <c r="U3428" s="468"/>
      <c r="V3428" s="468"/>
      <c r="W3428" s="468"/>
      <c r="X3428" s="468"/>
      <c r="Y3428" s="468"/>
      <c r="Z3428" s="468"/>
      <c r="AA3428" s="468"/>
      <c r="AB3428" s="468"/>
      <c r="AC3428" s="468"/>
      <c r="AD3428" s="468"/>
      <c r="AE3428" s="468"/>
      <c r="AF3428" s="468"/>
      <c r="AG3428" s="468"/>
      <c r="AH3428" s="468"/>
      <c r="AI3428" s="468"/>
    </row>
    <row r="3429">
      <c r="A3429" s="43"/>
      <c r="B3429" s="635"/>
      <c r="C3429" s="636"/>
      <c r="D3429" s="507"/>
      <c r="E3429" s="394"/>
      <c r="F3429" s="394"/>
      <c r="G3429" s="394"/>
      <c r="H3429" s="28"/>
      <c r="I3429" s="637"/>
      <c r="J3429" s="420"/>
      <c r="K3429" s="627"/>
      <c r="L3429" s="28"/>
      <c r="M3429" s="226"/>
      <c r="N3429" s="638"/>
      <c r="O3429" s="270"/>
      <c r="P3429" s="226"/>
      <c r="Q3429" s="468"/>
      <c r="R3429" s="468"/>
      <c r="S3429" s="468"/>
      <c r="T3429" s="468"/>
      <c r="U3429" s="468"/>
      <c r="V3429" s="468"/>
      <c r="W3429" s="468"/>
      <c r="X3429" s="468"/>
      <c r="Y3429" s="468"/>
      <c r="Z3429" s="468"/>
      <c r="AA3429" s="468"/>
      <c r="AB3429" s="468"/>
      <c r="AC3429" s="468"/>
      <c r="AD3429" s="468"/>
      <c r="AE3429" s="468"/>
      <c r="AF3429" s="468"/>
      <c r="AG3429" s="468"/>
      <c r="AH3429" s="468"/>
      <c r="AI3429" s="468"/>
    </row>
    <row r="3430">
      <c r="A3430" s="43"/>
      <c r="B3430" s="635"/>
      <c r="C3430" s="636"/>
      <c r="D3430" s="507"/>
      <c r="E3430" s="394"/>
      <c r="F3430" s="394"/>
      <c r="G3430" s="394"/>
      <c r="H3430" s="28"/>
      <c r="I3430" s="637"/>
      <c r="J3430" s="420"/>
      <c r="K3430" s="627"/>
      <c r="L3430" s="28"/>
      <c r="M3430" s="226"/>
      <c r="N3430" s="638"/>
      <c r="O3430" s="270"/>
      <c r="P3430" s="226"/>
      <c r="Q3430" s="468"/>
      <c r="R3430" s="468"/>
      <c r="S3430" s="468"/>
      <c r="T3430" s="468"/>
      <c r="U3430" s="468"/>
      <c r="V3430" s="468"/>
      <c r="W3430" s="468"/>
      <c r="X3430" s="468"/>
      <c r="Y3430" s="468"/>
      <c r="Z3430" s="468"/>
      <c r="AA3430" s="468"/>
      <c r="AB3430" s="468"/>
      <c r="AC3430" s="468"/>
      <c r="AD3430" s="468"/>
      <c r="AE3430" s="468"/>
      <c r="AF3430" s="468"/>
      <c r="AG3430" s="468"/>
      <c r="AH3430" s="468"/>
      <c r="AI3430" s="468"/>
    </row>
    <row r="3431">
      <c r="A3431" s="43"/>
      <c r="B3431" s="635"/>
      <c r="C3431" s="636"/>
      <c r="D3431" s="507"/>
      <c r="E3431" s="394"/>
      <c r="F3431" s="394"/>
      <c r="G3431" s="394"/>
      <c r="H3431" s="28"/>
      <c r="I3431" s="637"/>
      <c r="J3431" s="420"/>
      <c r="K3431" s="627"/>
      <c r="L3431" s="28"/>
      <c r="M3431" s="226"/>
      <c r="N3431" s="638"/>
      <c r="O3431" s="270"/>
      <c r="P3431" s="226"/>
      <c r="Q3431" s="468"/>
      <c r="R3431" s="468"/>
      <c r="S3431" s="468"/>
      <c r="T3431" s="468"/>
      <c r="U3431" s="468"/>
      <c r="V3431" s="468"/>
      <c r="W3431" s="468"/>
      <c r="X3431" s="468"/>
      <c r="Y3431" s="468"/>
      <c r="Z3431" s="468"/>
      <c r="AA3431" s="468"/>
      <c r="AB3431" s="468"/>
      <c r="AC3431" s="468"/>
      <c r="AD3431" s="468"/>
      <c r="AE3431" s="468"/>
      <c r="AF3431" s="468"/>
      <c r="AG3431" s="468"/>
      <c r="AH3431" s="468"/>
      <c r="AI3431" s="468"/>
    </row>
    <row r="3432">
      <c r="A3432" s="43"/>
      <c r="B3432" s="635"/>
      <c r="C3432" s="636"/>
      <c r="D3432" s="507"/>
      <c r="E3432" s="394"/>
      <c r="F3432" s="394"/>
      <c r="G3432" s="394"/>
      <c r="H3432" s="28"/>
      <c r="I3432" s="637"/>
      <c r="J3432" s="420"/>
      <c r="K3432" s="627"/>
      <c r="L3432" s="28"/>
      <c r="M3432" s="226"/>
      <c r="N3432" s="638"/>
      <c r="O3432" s="270"/>
      <c r="P3432" s="226"/>
      <c r="Q3432" s="468"/>
      <c r="R3432" s="468"/>
      <c r="S3432" s="468"/>
      <c r="T3432" s="468"/>
      <c r="U3432" s="468"/>
      <c r="V3432" s="468"/>
      <c r="W3432" s="468"/>
      <c r="X3432" s="468"/>
      <c r="Y3432" s="468"/>
      <c r="Z3432" s="468"/>
      <c r="AA3432" s="468"/>
      <c r="AB3432" s="468"/>
      <c r="AC3432" s="468"/>
      <c r="AD3432" s="468"/>
      <c r="AE3432" s="468"/>
      <c r="AF3432" s="468"/>
      <c r="AG3432" s="468"/>
      <c r="AH3432" s="468"/>
      <c r="AI3432" s="468"/>
    </row>
    <row r="3433">
      <c r="A3433" s="43"/>
      <c r="B3433" s="635"/>
      <c r="C3433" s="636"/>
      <c r="D3433" s="507"/>
      <c r="E3433" s="394"/>
      <c r="F3433" s="394"/>
      <c r="G3433" s="394"/>
      <c r="H3433" s="28"/>
      <c r="I3433" s="637"/>
      <c r="J3433" s="420"/>
      <c r="K3433" s="627"/>
      <c r="L3433" s="28"/>
      <c r="M3433" s="226"/>
      <c r="N3433" s="638"/>
      <c r="O3433" s="270"/>
      <c r="P3433" s="226"/>
      <c r="Q3433" s="468"/>
      <c r="R3433" s="468"/>
      <c r="S3433" s="468"/>
      <c r="T3433" s="468"/>
      <c r="U3433" s="468"/>
      <c r="V3433" s="468"/>
      <c r="W3433" s="468"/>
      <c r="X3433" s="468"/>
      <c r="Y3433" s="468"/>
      <c r="Z3433" s="468"/>
      <c r="AA3433" s="468"/>
      <c r="AB3433" s="468"/>
      <c r="AC3433" s="468"/>
      <c r="AD3433" s="468"/>
      <c r="AE3433" s="468"/>
      <c r="AF3433" s="468"/>
      <c r="AG3433" s="468"/>
      <c r="AH3433" s="468"/>
      <c r="AI3433" s="468"/>
    </row>
    <row r="3434">
      <c r="A3434" s="43"/>
      <c r="B3434" s="635"/>
      <c r="C3434" s="636"/>
      <c r="D3434" s="507"/>
      <c r="E3434" s="394"/>
      <c r="F3434" s="394"/>
      <c r="G3434" s="394"/>
      <c r="H3434" s="28"/>
      <c r="I3434" s="637"/>
      <c r="J3434" s="420"/>
      <c r="K3434" s="627"/>
      <c r="L3434" s="28"/>
      <c r="M3434" s="226"/>
      <c r="N3434" s="638"/>
      <c r="O3434" s="270"/>
      <c r="P3434" s="226"/>
      <c r="Q3434" s="468"/>
      <c r="R3434" s="468"/>
      <c r="S3434" s="468"/>
      <c r="T3434" s="468"/>
      <c r="U3434" s="468"/>
      <c r="V3434" s="468"/>
      <c r="W3434" s="468"/>
      <c r="X3434" s="468"/>
      <c r="Y3434" s="468"/>
      <c r="Z3434" s="468"/>
      <c r="AA3434" s="468"/>
      <c r="AB3434" s="468"/>
      <c r="AC3434" s="468"/>
      <c r="AD3434" s="468"/>
      <c r="AE3434" s="468"/>
      <c r="AF3434" s="468"/>
      <c r="AG3434" s="468"/>
      <c r="AH3434" s="468"/>
      <c r="AI3434" s="468"/>
    </row>
    <row r="3435">
      <c r="A3435" s="43"/>
      <c r="B3435" s="635"/>
      <c r="C3435" s="636"/>
      <c r="D3435" s="507"/>
      <c r="E3435" s="394"/>
      <c r="F3435" s="394"/>
      <c r="G3435" s="394"/>
      <c r="H3435" s="28"/>
      <c r="I3435" s="637"/>
      <c r="J3435" s="420"/>
      <c r="K3435" s="627"/>
      <c r="L3435" s="28"/>
      <c r="M3435" s="226"/>
      <c r="N3435" s="638"/>
      <c r="O3435" s="270"/>
      <c r="P3435" s="226"/>
      <c r="Q3435" s="468"/>
      <c r="R3435" s="468"/>
      <c r="S3435" s="468"/>
      <c r="T3435" s="468"/>
      <c r="U3435" s="468"/>
      <c r="V3435" s="468"/>
      <c r="W3435" s="468"/>
      <c r="X3435" s="468"/>
      <c r="Y3435" s="468"/>
      <c r="Z3435" s="468"/>
      <c r="AA3435" s="468"/>
      <c r="AB3435" s="468"/>
      <c r="AC3435" s="468"/>
      <c r="AD3435" s="468"/>
      <c r="AE3435" s="468"/>
      <c r="AF3435" s="468"/>
      <c r="AG3435" s="468"/>
      <c r="AH3435" s="468"/>
      <c r="AI3435" s="468"/>
    </row>
    <row r="3436">
      <c r="A3436" s="43"/>
      <c r="B3436" s="635"/>
      <c r="C3436" s="636"/>
      <c r="D3436" s="507"/>
      <c r="E3436" s="394"/>
      <c r="F3436" s="394"/>
      <c r="G3436" s="394"/>
      <c r="H3436" s="28"/>
      <c r="I3436" s="637"/>
      <c r="J3436" s="420"/>
      <c r="K3436" s="627"/>
      <c r="L3436" s="28"/>
      <c r="M3436" s="226"/>
      <c r="N3436" s="638"/>
      <c r="O3436" s="270"/>
      <c r="P3436" s="226"/>
      <c r="Q3436" s="468"/>
      <c r="R3436" s="468"/>
      <c r="S3436" s="468"/>
      <c r="T3436" s="468"/>
      <c r="U3436" s="468"/>
      <c r="V3436" s="468"/>
      <c r="W3436" s="468"/>
      <c r="X3436" s="468"/>
      <c r="Y3436" s="468"/>
      <c r="Z3436" s="468"/>
      <c r="AA3436" s="468"/>
      <c r="AB3436" s="468"/>
      <c r="AC3436" s="468"/>
      <c r="AD3436" s="468"/>
      <c r="AE3436" s="468"/>
      <c r="AF3436" s="468"/>
      <c r="AG3436" s="468"/>
      <c r="AH3436" s="468"/>
      <c r="AI3436" s="468"/>
    </row>
    <row r="3437">
      <c r="A3437" s="43"/>
      <c r="B3437" s="635"/>
      <c r="C3437" s="636"/>
      <c r="D3437" s="507"/>
      <c r="E3437" s="394"/>
      <c r="F3437" s="394"/>
      <c r="G3437" s="394"/>
      <c r="H3437" s="28"/>
      <c r="I3437" s="637"/>
      <c r="J3437" s="420"/>
      <c r="K3437" s="627"/>
      <c r="L3437" s="28"/>
      <c r="M3437" s="226"/>
      <c r="N3437" s="638"/>
      <c r="O3437" s="270"/>
      <c r="P3437" s="226"/>
      <c r="Q3437" s="468"/>
      <c r="R3437" s="468"/>
      <c r="S3437" s="468"/>
      <c r="T3437" s="468"/>
      <c r="U3437" s="468"/>
      <c r="V3437" s="468"/>
      <c r="W3437" s="468"/>
      <c r="X3437" s="468"/>
      <c r="Y3437" s="468"/>
      <c r="Z3437" s="468"/>
      <c r="AA3437" s="468"/>
      <c r="AB3437" s="468"/>
      <c r="AC3437" s="468"/>
      <c r="AD3437" s="468"/>
      <c r="AE3437" s="468"/>
      <c r="AF3437" s="468"/>
      <c r="AG3437" s="468"/>
      <c r="AH3437" s="468"/>
      <c r="AI3437" s="468"/>
    </row>
    <row r="3438">
      <c r="A3438" s="43"/>
      <c r="B3438" s="635"/>
      <c r="C3438" s="636"/>
      <c r="D3438" s="507"/>
      <c r="E3438" s="394"/>
      <c r="F3438" s="394"/>
      <c r="G3438" s="394"/>
      <c r="H3438" s="28"/>
      <c r="I3438" s="637"/>
      <c r="J3438" s="420"/>
      <c r="K3438" s="627"/>
      <c r="L3438" s="28"/>
      <c r="M3438" s="226"/>
      <c r="N3438" s="638"/>
      <c r="O3438" s="270"/>
      <c r="P3438" s="226"/>
      <c r="Q3438" s="468"/>
      <c r="R3438" s="468"/>
      <c r="S3438" s="468"/>
      <c r="T3438" s="468"/>
      <c r="U3438" s="468"/>
      <c r="V3438" s="468"/>
      <c r="W3438" s="468"/>
      <c r="X3438" s="468"/>
      <c r="Y3438" s="468"/>
      <c r="Z3438" s="468"/>
      <c r="AA3438" s="468"/>
      <c r="AB3438" s="468"/>
      <c r="AC3438" s="468"/>
      <c r="AD3438" s="468"/>
      <c r="AE3438" s="468"/>
      <c r="AF3438" s="468"/>
      <c r="AG3438" s="468"/>
      <c r="AH3438" s="468"/>
      <c r="AI3438" s="468"/>
    </row>
    <row r="3439">
      <c r="A3439" s="43"/>
      <c r="B3439" s="635"/>
      <c r="C3439" s="636"/>
      <c r="D3439" s="507"/>
      <c r="E3439" s="394"/>
      <c r="F3439" s="394"/>
      <c r="G3439" s="394"/>
      <c r="H3439" s="28"/>
      <c r="I3439" s="637"/>
      <c r="J3439" s="420"/>
      <c r="K3439" s="627"/>
      <c r="L3439" s="28"/>
      <c r="M3439" s="226"/>
      <c r="N3439" s="638"/>
      <c r="O3439" s="270"/>
      <c r="P3439" s="226"/>
      <c r="Q3439" s="468"/>
      <c r="R3439" s="468"/>
      <c r="S3439" s="468"/>
      <c r="T3439" s="468"/>
      <c r="U3439" s="468"/>
      <c r="V3439" s="468"/>
      <c r="W3439" s="468"/>
      <c r="X3439" s="468"/>
      <c r="Y3439" s="468"/>
      <c r="Z3439" s="468"/>
      <c r="AA3439" s="468"/>
      <c r="AB3439" s="468"/>
      <c r="AC3439" s="468"/>
      <c r="AD3439" s="468"/>
      <c r="AE3439" s="468"/>
      <c r="AF3439" s="468"/>
      <c r="AG3439" s="468"/>
      <c r="AH3439" s="468"/>
      <c r="AI3439" s="468"/>
    </row>
    <row r="3440">
      <c r="A3440" s="43"/>
      <c r="B3440" s="635"/>
      <c r="C3440" s="636"/>
      <c r="D3440" s="507"/>
      <c r="E3440" s="394"/>
      <c r="F3440" s="394"/>
      <c r="G3440" s="394"/>
      <c r="H3440" s="28"/>
      <c r="I3440" s="637"/>
      <c r="J3440" s="420"/>
      <c r="K3440" s="627"/>
      <c r="L3440" s="28"/>
      <c r="M3440" s="226"/>
      <c r="N3440" s="638"/>
      <c r="O3440" s="270"/>
      <c r="P3440" s="226"/>
      <c r="Q3440" s="468"/>
      <c r="R3440" s="468"/>
      <c r="S3440" s="468"/>
      <c r="T3440" s="468"/>
      <c r="U3440" s="468"/>
      <c r="V3440" s="468"/>
      <c r="W3440" s="468"/>
      <c r="X3440" s="468"/>
      <c r="Y3440" s="468"/>
      <c r="Z3440" s="468"/>
      <c r="AA3440" s="468"/>
      <c r="AB3440" s="468"/>
      <c r="AC3440" s="468"/>
      <c r="AD3440" s="468"/>
      <c r="AE3440" s="468"/>
      <c r="AF3440" s="468"/>
      <c r="AG3440" s="468"/>
      <c r="AH3440" s="468"/>
      <c r="AI3440" s="468"/>
    </row>
    <row r="3441">
      <c r="A3441" s="43"/>
      <c r="B3441" s="635"/>
      <c r="C3441" s="636"/>
      <c r="D3441" s="507"/>
      <c r="E3441" s="394"/>
      <c r="F3441" s="394"/>
      <c r="G3441" s="394"/>
      <c r="H3441" s="28"/>
      <c r="I3441" s="637"/>
      <c r="J3441" s="420"/>
      <c r="K3441" s="627"/>
      <c r="L3441" s="28"/>
      <c r="M3441" s="226"/>
      <c r="N3441" s="638"/>
      <c r="O3441" s="270"/>
      <c r="P3441" s="226"/>
      <c r="Q3441" s="468"/>
      <c r="R3441" s="468"/>
      <c r="S3441" s="468"/>
      <c r="T3441" s="468"/>
      <c r="U3441" s="468"/>
      <c r="V3441" s="468"/>
      <c r="W3441" s="468"/>
      <c r="X3441" s="468"/>
      <c r="Y3441" s="468"/>
      <c r="Z3441" s="468"/>
      <c r="AA3441" s="468"/>
      <c r="AB3441" s="468"/>
      <c r="AC3441" s="468"/>
      <c r="AD3441" s="468"/>
      <c r="AE3441" s="468"/>
      <c r="AF3441" s="468"/>
      <c r="AG3441" s="468"/>
      <c r="AH3441" s="468"/>
      <c r="AI3441" s="468"/>
    </row>
    <row r="3442">
      <c r="A3442" s="43"/>
      <c r="B3442" s="635"/>
      <c r="C3442" s="636"/>
      <c r="D3442" s="507"/>
      <c r="E3442" s="394"/>
      <c r="F3442" s="394"/>
      <c r="G3442" s="394"/>
      <c r="H3442" s="28"/>
      <c r="I3442" s="637"/>
      <c r="J3442" s="420"/>
      <c r="K3442" s="627"/>
      <c r="L3442" s="28"/>
      <c r="M3442" s="226"/>
      <c r="N3442" s="638"/>
      <c r="O3442" s="270"/>
      <c r="P3442" s="226"/>
      <c r="Q3442" s="468"/>
      <c r="R3442" s="468"/>
      <c r="S3442" s="468"/>
      <c r="T3442" s="468"/>
      <c r="U3442" s="468"/>
      <c r="V3442" s="468"/>
      <c r="W3442" s="468"/>
      <c r="X3442" s="468"/>
      <c r="Y3442" s="468"/>
      <c r="Z3442" s="468"/>
      <c r="AA3442" s="468"/>
      <c r="AB3442" s="468"/>
      <c r="AC3442" s="468"/>
      <c r="AD3442" s="468"/>
      <c r="AE3442" s="468"/>
      <c r="AF3442" s="468"/>
      <c r="AG3442" s="468"/>
      <c r="AH3442" s="468"/>
      <c r="AI3442" s="468"/>
    </row>
    <row r="3443">
      <c r="A3443" s="43"/>
      <c r="B3443" s="635"/>
      <c r="C3443" s="636"/>
      <c r="D3443" s="507"/>
      <c r="E3443" s="394"/>
      <c r="F3443" s="394"/>
      <c r="G3443" s="394"/>
      <c r="H3443" s="28"/>
      <c r="I3443" s="637"/>
      <c r="J3443" s="420"/>
      <c r="K3443" s="627"/>
      <c r="L3443" s="28"/>
      <c r="M3443" s="226"/>
      <c r="N3443" s="638"/>
      <c r="O3443" s="270"/>
      <c r="P3443" s="226"/>
      <c r="Q3443" s="468"/>
      <c r="R3443" s="468"/>
      <c r="S3443" s="468"/>
      <c r="T3443" s="468"/>
      <c r="U3443" s="468"/>
      <c r="V3443" s="468"/>
      <c r="W3443" s="468"/>
      <c r="X3443" s="468"/>
      <c r="Y3443" s="468"/>
      <c r="Z3443" s="468"/>
      <c r="AA3443" s="468"/>
      <c r="AB3443" s="468"/>
      <c r="AC3443" s="468"/>
      <c r="AD3443" s="468"/>
      <c r="AE3443" s="468"/>
      <c r="AF3443" s="468"/>
      <c r="AG3443" s="468"/>
      <c r="AH3443" s="468"/>
      <c r="AI3443" s="468"/>
    </row>
    <row r="3444">
      <c r="A3444" s="43"/>
      <c r="B3444" s="635"/>
      <c r="C3444" s="636"/>
      <c r="D3444" s="507"/>
      <c r="E3444" s="394"/>
      <c r="F3444" s="394"/>
      <c r="G3444" s="394"/>
      <c r="H3444" s="28"/>
      <c r="I3444" s="637"/>
      <c r="J3444" s="420"/>
      <c r="K3444" s="627"/>
      <c r="L3444" s="28"/>
      <c r="M3444" s="226"/>
      <c r="N3444" s="638"/>
      <c r="O3444" s="270"/>
      <c r="P3444" s="226"/>
      <c r="Q3444" s="468"/>
      <c r="R3444" s="468"/>
      <c r="S3444" s="468"/>
      <c r="T3444" s="468"/>
      <c r="U3444" s="468"/>
      <c r="V3444" s="468"/>
      <c r="W3444" s="468"/>
      <c r="X3444" s="468"/>
      <c r="Y3444" s="468"/>
      <c r="Z3444" s="468"/>
      <c r="AA3444" s="468"/>
      <c r="AB3444" s="468"/>
      <c r="AC3444" s="468"/>
      <c r="AD3444" s="468"/>
      <c r="AE3444" s="468"/>
      <c r="AF3444" s="468"/>
      <c r="AG3444" s="468"/>
      <c r="AH3444" s="468"/>
      <c r="AI3444" s="468"/>
    </row>
    <row r="3445">
      <c r="A3445" s="43"/>
      <c r="B3445" s="635"/>
      <c r="C3445" s="636"/>
      <c r="D3445" s="507"/>
      <c r="E3445" s="394"/>
      <c r="F3445" s="394"/>
      <c r="G3445" s="394"/>
      <c r="H3445" s="28"/>
      <c r="I3445" s="637"/>
      <c r="J3445" s="420"/>
      <c r="K3445" s="627"/>
      <c r="L3445" s="28"/>
      <c r="M3445" s="226"/>
      <c r="N3445" s="638"/>
      <c r="O3445" s="270"/>
      <c r="P3445" s="226"/>
      <c r="Q3445" s="468"/>
      <c r="R3445" s="468"/>
      <c r="S3445" s="468"/>
      <c r="T3445" s="468"/>
      <c r="U3445" s="468"/>
      <c r="V3445" s="468"/>
      <c r="W3445" s="468"/>
      <c r="X3445" s="468"/>
      <c r="Y3445" s="468"/>
      <c r="Z3445" s="468"/>
      <c r="AA3445" s="468"/>
      <c r="AB3445" s="468"/>
      <c r="AC3445" s="468"/>
      <c r="AD3445" s="468"/>
      <c r="AE3445" s="468"/>
      <c r="AF3445" s="468"/>
      <c r="AG3445" s="468"/>
      <c r="AH3445" s="468"/>
      <c r="AI3445" s="468"/>
    </row>
    <row r="3446">
      <c r="A3446" s="43"/>
      <c r="B3446" s="635"/>
      <c r="C3446" s="636"/>
      <c r="D3446" s="507"/>
      <c r="E3446" s="394"/>
      <c r="F3446" s="394"/>
      <c r="G3446" s="394"/>
      <c r="H3446" s="28"/>
      <c r="I3446" s="637"/>
      <c r="J3446" s="420"/>
      <c r="K3446" s="627"/>
      <c r="L3446" s="28"/>
      <c r="M3446" s="226"/>
      <c r="N3446" s="638"/>
      <c r="O3446" s="270"/>
      <c r="P3446" s="226"/>
      <c r="Q3446" s="468"/>
      <c r="R3446" s="468"/>
      <c r="S3446" s="468"/>
      <c r="T3446" s="468"/>
      <c r="U3446" s="468"/>
      <c r="V3446" s="468"/>
      <c r="W3446" s="468"/>
      <c r="X3446" s="468"/>
      <c r="Y3446" s="468"/>
      <c r="Z3446" s="468"/>
      <c r="AA3446" s="468"/>
      <c r="AB3446" s="468"/>
      <c r="AC3446" s="468"/>
      <c r="AD3446" s="468"/>
      <c r="AE3446" s="468"/>
      <c r="AF3446" s="468"/>
      <c r="AG3446" s="468"/>
      <c r="AH3446" s="468"/>
      <c r="AI3446" s="468"/>
    </row>
    <row r="3447">
      <c r="A3447" s="43"/>
      <c r="B3447" s="635"/>
      <c r="C3447" s="636"/>
      <c r="D3447" s="507"/>
      <c r="E3447" s="394"/>
      <c r="F3447" s="394"/>
      <c r="G3447" s="394"/>
      <c r="H3447" s="28"/>
      <c r="I3447" s="637"/>
      <c r="J3447" s="420"/>
      <c r="K3447" s="627"/>
      <c r="L3447" s="28"/>
      <c r="M3447" s="226"/>
      <c r="N3447" s="638"/>
      <c r="O3447" s="270"/>
      <c r="P3447" s="226"/>
      <c r="Q3447" s="468"/>
      <c r="R3447" s="468"/>
      <c r="S3447" s="468"/>
      <c r="T3447" s="468"/>
      <c r="U3447" s="468"/>
      <c r="V3447" s="468"/>
      <c r="W3447" s="468"/>
      <c r="X3447" s="468"/>
      <c r="Y3447" s="468"/>
      <c r="Z3447" s="468"/>
      <c r="AA3447" s="468"/>
      <c r="AB3447" s="468"/>
      <c r="AC3447" s="468"/>
      <c r="AD3447" s="468"/>
      <c r="AE3447" s="468"/>
      <c r="AF3447" s="468"/>
      <c r="AG3447" s="468"/>
      <c r="AH3447" s="468"/>
      <c r="AI3447" s="468"/>
    </row>
    <row r="3448">
      <c r="A3448" s="43"/>
      <c r="B3448" s="635"/>
      <c r="C3448" s="636"/>
      <c r="D3448" s="507"/>
      <c r="E3448" s="394"/>
      <c r="F3448" s="394"/>
      <c r="G3448" s="394"/>
      <c r="H3448" s="28"/>
      <c r="I3448" s="637"/>
      <c r="J3448" s="420"/>
      <c r="K3448" s="627"/>
      <c r="L3448" s="28"/>
      <c r="M3448" s="226"/>
      <c r="N3448" s="638"/>
      <c r="O3448" s="270"/>
      <c r="P3448" s="226"/>
      <c r="Q3448" s="468"/>
      <c r="R3448" s="468"/>
      <c r="S3448" s="468"/>
      <c r="T3448" s="468"/>
      <c r="U3448" s="468"/>
      <c r="V3448" s="468"/>
      <c r="W3448" s="468"/>
      <c r="X3448" s="468"/>
      <c r="Y3448" s="468"/>
      <c r="Z3448" s="468"/>
      <c r="AA3448" s="468"/>
      <c r="AB3448" s="468"/>
      <c r="AC3448" s="468"/>
      <c r="AD3448" s="468"/>
      <c r="AE3448" s="468"/>
      <c r="AF3448" s="468"/>
      <c r="AG3448" s="468"/>
      <c r="AH3448" s="468"/>
      <c r="AI3448" s="468"/>
    </row>
    <row r="3449">
      <c r="A3449" s="43"/>
      <c r="B3449" s="635"/>
      <c r="C3449" s="636"/>
      <c r="D3449" s="507"/>
      <c r="E3449" s="394"/>
      <c r="F3449" s="394"/>
      <c r="G3449" s="394"/>
      <c r="H3449" s="28"/>
      <c r="I3449" s="637"/>
      <c r="J3449" s="420"/>
      <c r="K3449" s="627"/>
      <c r="L3449" s="28"/>
      <c r="M3449" s="226"/>
      <c r="N3449" s="638"/>
      <c r="O3449" s="270"/>
      <c r="P3449" s="226"/>
      <c r="Q3449" s="468"/>
      <c r="R3449" s="468"/>
      <c r="S3449" s="468"/>
      <c r="T3449" s="468"/>
      <c r="U3449" s="468"/>
      <c r="V3449" s="468"/>
      <c r="W3449" s="468"/>
      <c r="X3449" s="468"/>
      <c r="Y3449" s="468"/>
      <c r="Z3449" s="468"/>
      <c r="AA3449" s="468"/>
      <c r="AB3449" s="468"/>
      <c r="AC3449" s="468"/>
      <c r="AD3449" s="468"/>
      <c r="AE3449" s="468"/>
      <c r="AF3449" s="468"/>
      <c r="AG3449" s="468"/>
      <c r="AH3449" s="468"/>
      <c r="AI3449" s="468"/>
    </row>
    <row r="3450">
      <c r="A3450" s="43"/>
      <c r="B3450" s="635"/>
      <c r="C3450" s="636"/>
      <c r="D3450" s="507"/>
      <c r="E3450" s="394"/>
      <c r="F3450" s="394"/>
      <c r="G3450" s="394"/>
      <c r="H3450" s="28"/>
      <c r="I3450" s="637"/>
      <c r="J3450" s="420"/>
      <c r="K3450" s="627"/>
      <c r="L3450" s="28"/>
      <c r="M3450" s="226"/>
      <c r="N3450" s="638"/>
      <c r="O3450" s="270"/>
      <c r="P3450" s="226"/>
      <c r="Q3450" s="468"/>
      <c r="R3450" s="468"/>
      <c r="S3450" s="468"/>
      <c r="T3450" s="468"/>
      <c r="U3450" s="468"/>
      <c r="V3450" s="468"/>
      <c r="W3450" s="468"/>
      <c r="X3450" s="468"/>
      <c r="Y3450" s="468"/>
      <c r="Z3450" s="468"/>
      <c r="AA3450" s="468"/>
      <c r="AB3450" s="468"/>
      <c r="AC3450" s="468"/>
      <c r="AD3450" s="468"/>
      <c r="AE3450" s="468"/>
      <c r="AF3450" s="468"/>
      <c r="AG3450" s="468"/>
      <c r="AH3450" s="468"/>
      <c r="AI3450" s="468"/>
    </row>
    <row r="3451">
      <c r="A3451" s="43"/>
      <c r="B3451" s="635"/>
      <c r="C3451" s="636"/>
      <c r="D3451" s="507"/>
      <c r="E3451" s="394"/>
      <c r="F3451" s="394"/>
      <c r="G3451" s="394"/>
      <c r="H3451" s="28"/>
      <c r="I3451" s="637"/>
      <c r="J3451" s="420"/>
      <c r="K3451" s="627"/>
      <c r="L3451" s="28"/>
      <c r="M3451" s="226"/>
      <c r="N3451" s="638"/>
      <c r="O3451" s="270"/>
      <c r="P3451" s="226"/>
      <c r="Q3451" s="468"/>
      <c r="R3451" s="468"/>
      <c r="S3451" s="468"/>
      <c r="T3451" s="468"/>
      <c r="U3451" s="468"/>
      <c r="V3451" s="468"/>
      <c r="W3451" s="468"/>
      <c r="X3451" s="468"/>
      <c r="Y3451" s="468"/>
      <c r="Z3451" s="468"/>
      <c r="AA3451" s="468"/>
      <c r="AB3451" s="468"/>
      <c r="AC3451" s="468"/>
      <c r="AD3451" s="468"/>
      <c r="AE3451" s="468"/>
      <c r="AF3451" s="468"/>
      <c r="AG3451" s="468"/>
      <c r="AH3451" s="468"/>
      <c r="AI3451" s="468"/>
    </row>
    <row r="3452">
      <c r="A3452" s="43"/>
      <c r="B3452" s="635"/>
      <c r="C3452" s="636"/>
      <c r="D3452" s="507"/>
      <c r="E3452" s="394"/>
      <c r="F3452" s="394"/>
      <c r="G3452" s="394"/>
      <c r="H3452" s="28"/>
      <c r="I3452" s="637"/>
      <c r="J3452" s="420"/>
      <c r="K3452" s="627"/>
      <c r="L3452" s="28"/>
      <c r="M3452" s="226"/>
      <c r="N3452" s="638"/>
      <c r="O3452" s="270"/>
      <c r="P3452" s="226"/>
      <c r="Q3452" s="468"/>
      <c r="R3452" s="468"/>
      <c r="S3452" s="468"/>
      <c r="T3452" s="468"/>
      <c r="U3452" s="468"/>
      <c r="V3452" s="468"/>
      <c r="W3452" s="468"/>
      <c r="X3452" s="468"/>
      <c r="Y3452" s="468"/>
      <c r="Z3452" s="468"/>
      <c r="AA3452" s="468"/>
      <c r="AB3452" s="468"/>
      <c r="AC3452" s="468"/>
      <c r="AD3452" s="468"/>
      <c r="AE3452" s="468"/>
      <c r="AF3452" s="468"/>
      <c r="AG3452" s="468"/>
      <c r="AH3452" s="468"/>
      <c r="AI3452" s="468"/>
    </row>
    <row r="3453">
      <c r="A3453" s="43"/>
      <c r="B3453" s="635"/>
      <c r="C3453" s="636"/>
      <c r="D3453" s="507"/>
      <c r="E3453" s="394"/>
      <c r="F3453" s="394"/>
      <c r="G3453" s="394"/>
      <c r="H3453" s="28"/>
      <c r="I3453" s="637"/>
      <c r="J3453" s="420"/>
      <c r="K3453" s="627"/>
      <c r="L3453" s="28"/>
      <c r="M3453" s="226"/>
      <c r="N3453" s="638"/>
      <c r="O3453" s="270"/>
      <c r="P3453" s="226"/>
      <c r="Q3453" s="468"/>
      <c r="R3453" s="468"/>
      <c r="S3453" s="468"/>
      <c r="T3453" s="468"/>
      <c r="U3453" s="468"/>
      <c r="V3453" s="468"/>
      <c r="W3453" s="468"/>
      <c r="X3453" s="468"/>
      <c r="Y3453" s="468"/>
      <c r="Z3453" s="468"/>
      <c r="AA3453" s="468"/>
      <c r="AB3453" s="468"/>
      <c r="AC3453" s="468"/>
      <c r="AD3453" s="468"/>
      <c r="AE3453" s="468"/>
      <c r="AF3453" s="468"/>
      <c r="AG3453" s="468"/>
      <c r="AH3453" s="468"/>
      <c r="AI3453" s="468"/>
    </row>
    <row r="3454">
      <c r="A3454" s="43"/>
      <c r="B3454" s="635"/>
      <c r="C3454" s="636"/>
      <c r="D3454" s="507"/>
      <c r="E3454" s="394"/>
      <c r="F3454" s="394"/>
      <c r="G3454" s="394"/>
      <c r="H3454" s="28"/>
      <c r="I3454" s="637"/>
      <c r="J3454" s="420"/>
      <c r="K3454" s="627"/>
      <c r="L3454" s="28"/>
      <c r="M3454" s="226"/>
      <c r="N3454" s="638"/>
      <c r="O3454" s="270"/>
      <c r="P3454" s="226"/>
      <c r="Q3454" s="468"/>
      <c r="R3454" s="468"/>
      <c r="S3454" s="468"/>
      <c r="T3454" s="468"/>
      <c r="U3454" s="468"/>
      <c r="V3454" s="468"/>
      <c r="W3454" s="468"/>
      <c r="X3454" s="468"/>
      <c r="Y3454" s="468"/>
      <c r="Z3454" s="468"/>
      <c r="AA3454" s="468"/>
      <c r="AB3454" s="468"/>
      <c r="AC3454" s="468"/>
      <c r="AD3454" s="468"/>
      <c r="AE3454" s="468"/>
      <c r="AF3454" s="468"/>
      <c r="AG3454" s="468"/>
      <c r="AH3454" s="468"/>
      <c r="AI3454" s="468"/>
    </row>
    <row r="3455">
      <c r="A3455" s="43"/>
      <c r="B3455" s="635"/>
      <c r="C3455" s="636"/>
      <c r="D3455" s="507"/>
      <c r="E3455" s="394"/>
      <c r="F3455" s="394"/>
      <c r="G3455" s="394"/>
      <c r="H3455" s="28"/>
      <c r="I3455" s="637"/>
      <c r="J3455" s="420"/>
      <c r="K3455" s="627"/>
      <c r="L3455" s="28"/>
      <c r="M3455" s="226"/>
      <c r="N3455" s="638"/>
      <c r="O3455" s="270"/>
      <c r="P3455" s="226"/>
      <c r="Q3455" s="468"/>
      <c r="R3455" s="468"/>
      <c r="S3455" s="468"/>
      <c r="T3455" s="468"/>
      <c r="U3455" s="468"/>
      <c r="V3455" s="468"/>
      <c r="W3455" s="468"/>
      <c r="X3455" s="468"/>
      <c r="Y3455" s="468"/>
      <c r="Z3455" s="468"/>
      <c r="AA3455" s="468"/>
      <c r="AB3455" s="468"/>
      <c r="AC3455" s="468"/>
      <c r="AD3455" s="468"/>
      <c r="AE3455" s="468"/>
      <c r="AF3455" s="468"/>
      <c r="AG3455" s="468"/>
      <c r="AH3455" s="468"/>
      <c r="AI3455" s="468"/>
    </row>
    <row r="3456">
      <c r="A3456" s="43"/>
      <c r="B3456" s="635"/>
      <c r="C3456" s="636"/>
      <c r="D3456" s="507"/>
      <c r="E3456" s="394"/>
      <c r="F3456" s="394"/>
      <c r="G3456" s="394"/>
      <c r="H3456" s="28"/>
      <c r="I3456" s="637"/>
      <c r="J3456" s="420"/>
      <c r="K3456" s="627"/>
      <c r="L3456" s="28"/>
      <c r="M3456" s="226"/>
      <c r="N3456" s="638"/>
      <c r="O3456" s="270"/>
      <c r="P3456" s="226"/>
      <c r="Q3456" s="468"/>
      <c r="R3456" s="468"/>
      <c r="S3456" s="468"/>
      <c r="T3456" s="468"/>
      <c r="U3456" s="468"/>
      <c r="V3456" s="468"/>
      <c r="W3456" s="468"/>
      <c r="X3456" s="468"/>
      <c r="Y3456" s="468"/>
      <c r="Z3456" s="468"/>
      <c r="AA3456" s="468"/>
      <c r="AB3456" s="468"/>
      <c r="AC3456" s="468"/>
      <c r="AD3456" s="468"/>
      <c r="AE3456" s="468"/>
      <c r="AF3456" s="468"/>
      <c r="AG3456" s="468"/>
      <c r="AH3456" s="468"/>
      <c r="AI3456" s="468"/>
    </row>
    <row r="3457">
      <c r="A3457" s="43"/>
      <c r="B3457" s="635"/>
      <c r="C3457" s="636"/>
      <c r="D3457" s="507"/>
      <c r="E3457" s="394"/>
      <c r="F3457" s="394"/>
      <c r="G3457" s="394"/>
      <c r="H3457" s="28"/>
      <c r="I3457" s="637"/>
      <c r="J3457" s="420"/>
      <c r="K3457" s="627"/>
      <c r="L3457" s="28"/>
      <c r="M3457" s="226"/>
      <c r="N3457" s="638"/>
      <c r="O3457" s="270"/>
      <c r="P3457" s="226"/>
      <c r="Q3457" s="468"/>
      <c r="R3457" s="468"/>
      <c r="S3457" s="468"/>
      <c r="T3457" s="468"/>
      <c r="U3457" s="468"/>
      <c r="V3457" s="468"/>
      <c r="W3457" s="468"/>
      <c r="X3457" s="468"/>
      <c r="Y3457" s="468"/>
      <c r="Z3457" s="468"/>
      <c r="AA3457" s="468"/>
      <c r="AB3457" s="468"/>
      <c r="AC3457" s="468"/>
      <c r="AD3457" s="468"/>
      <c r="AE3457" s="468"/>
      <c r="AF3457" s="468"/>
      <c r="AG3457" s="468"/>
      <c r="AH3457" s="468"/>
      <c r="AI3457" s="468"/>
    </row>
    <row r="3458">
      <c r="A3458" s="43"/>
      <c r="B3458" s="635"/>
      <c r="C3458" s="636"/>
      <c r="D3458" s="507"/>
      <c r="E3458" s="394"/>
      <c r="F3458" s="394"/>
      <c r="G3458" s="394"/>
      <c r="H3458" s="28"/>
      <c r="I3458" s="637"/>
      <c r="J3458" s="420"/>
      <c r="K3458" s="627"/>
      <c r="L3458" s="28"/>
      <c r="M3458" s="226"/>
      <c r="N3458" s="638"/>
      <c r="O3458" s="270"/>
      <c r="P3458" s="226"/>
      <c r="Q3458" s="468"/>
      <c r="R3458" s="468"/>
      <c r="S3458" s="468"/>
      <c r="T3458" s="468"/>
      <c r="U3458" s="468"/>
      <c r="V3458" s="468"/>
      <c r="W3458" s="468"/>
      <c r="X3458" s="468"/>
      <c r="Y3458" s="468"/>
      <c r="Z3458" s="468"/>
      <c r="AA3458" s="468"/>
      <c r="AB3458" s="468"/>
      <c r="AC3458" s="468"/>
      <c r="AD3458" s="468"/>
      <c r="AE3458" s="468"/>
      <c r="AF3458" s="468"/>
      <c r="AG3458" s="468"/>
      <c r="AH3458" s="468"/>
      <c r="AI3458" s="468"/>
    </row>
    <row r="3459">
      <c r="A3459" s="43"/>
      <c r="B3459" s="635"/>
      <c r="C3459" s="636"/>
      <c r="D3459" s="507"/>
      <c r="E3459" s="394"/>
      <c r="F3459" s="394"/>
      <c r="G3459" s="394"/>
      <c r="H3459" s="28"/>
      <c r="I3459" s="637"/>
      <c r="J3459" s="420"/>
      <c r="K3459" s="627"/>
      <c r="L3459" s="28"/>
      <c r="M3459" s="226"/>
      <c r="N3459" s="638"/>
      <c r="O3459" s="270"/>
      <c r="P3459" s="226"/>
      <c r="Q3459" s="468"/>
      <c r="R3459" s="468"/>
      <c r="S3459" s="468"/>
      <c r="T3459" s="468"/>
      <c r="U3459" s="468"/>
      <c r="V3459" s="468"/>
      <c r="W3459" s="468"/>
      <c r="X3459" s="468"/>
      <c r="Y3459" s="468"/>
      <c r="Z3459" s="468"/>
      <c r="AA3459" s="468"/>
      <c r="AB3459" s="468"/>
      <c r="AC3459" s="468"/>
      <c r="AD3459" s="468"/>
      <c r="AE3459" s="468"/>
      <c r="AF3459" s="468"/>
      <c r="AG3459" s="468"/>
      <c r="AH3459" s="468"/>
      <c r="AI3459" s="468"/>
    </row>
    <row r="3460">
      <c r="A3460" s="43"/>
      <c r="B3460" s="635"/>
      <c r="C3460" s="636"/>
      <c r="D3460" s="507"/>
      <c r="E3460" s="394"/>
      <c r="F3460" s="394"/>
      <c r="G3460" s="394"/>
      <c r="H3460" s="28"/>
      <c r="I3460" s="637"/>
      <c r="J3460" s="420"/>
      <c r="K3460" s="627"/>
      <c r="L3460" s="28"/>
      <c r="M3460" s="226"/>
      <c r="N3460" s="638"/>
      <c r="O3460" s="270"/>
      <c r="P3460" s="226"/>
      <c r="Q3460" s="468"/>
      <c r="R3460" s="468"/>
      <c r="S3460" s="468"/>
      <c r="T3460" s="468"/>
      <c r="U3460" s="468"/>
      <c r="V3460" s="468"/>
      <c r="W3460" s="468"/>
      <c r="X3460" s="468"/>
      <c r="Y3460" s="468"/>
      <c r="Z3460" s="468"/>
      <c r="AA3460" s="468"/>
      <c r="AB3460" s="468"/>
      <c r="AC3460" s="468"/>
      <c r="AD3460" s="468"/>
      <c r="AE3460" s="468"/>
      <c r="AF3460" s="468"/>
      <c r="AG3460" s="468"/>
      <c r="AH3460" s="468"/>
      <c r="AI3460" s="468"/>
    </row>
    <row r="3461">
      <c r="A3461" s="43"/>
      <c r="B3461" s="635"/>
      <c r="C3461" s="636"/>
      <c r="D3461" s="507"/>
      <c r="E3461" s="394"/>
      <c r="F3461" s="394"/>
      <c r="G3461" s="394"/>
      <c r="H3461" s="28"/>
      <c r="I3461" s="637"/>
      <c r="J3461" s="420"/>
      <c r="K3461" s="627"/>
      <c r="L3461" s="28"/>
      <c r="M3461" s="226"/>
      <c r="N3461" s="638"/>
      <c r="O3461" s="270"/>
      <c r="P3461" s="226"/>
      <c r="Q3461" s="468"/>
      <c r="R3461" s="468"/>
      <c r="S3461" s="468"/>
      <c r="T3461" s="468"/>
      <c r="U3461" s="468"/>
      <c r="V3461" s="468"/>
      <c r="W3461" s="468"/>
      <c r="X3461" s="468"/>
      <c r="Y3461" s="468"/>
      <c r="Z3461" s="468"/>
      <c r="AA3461" s="468"/>
      <c r="AB3461" s="468"/>
      <c r="AC3461" s="468"/>
      <c r="AD3461" s="468"/>
      <c r="AE3461" s="468"/>
      <c r="AF3461" s="468"/>
      <c r="AG3461" s="468"/>
      <c r="AH3461" s="468"/>
      <c r="AI3461" s="468"/>
    </row>
    <row r="3462">
      <c r="A3462" s="43"/>
      <c r="B3462" s="635"/>
      <c r="C3462" s="636"/>
      <c r="D3462" s="507"/>
      <c r="E3462" s="394"/>
      <c r="F3462" s="394"/>
      <c r="G3462" s="394"/>
      <c r="H3462" s="28"/>
      <c r="I3462" s="637"/>
      <c r="J3462" s="420"/>
      <c r="K3462" s="627"/>
      <c r="L3462" s="28"/>
      <c r="M3462" s="226"/>
      <c r="N3462" s="638"/>
      <c r="O3462" s="270"/>
      <c r="P3462" s="226"/>
      <c r="Q3462" s="468"/>
      <c r="R3462" s="468"/>
      <c r="S3462" s="468"/>
      <c r="T3462" s="468"/>
      <c r="U3462" s="468"/>
      <c r="V3462" s="468"/>
      <c r="W3462" s="468"/>
      <c r="X3462" s="468"/>
      <c r="Y3462" s="468"/>
      <c r="Z3462" s="468"/>
      <c r="AA3462" s="468"/>
      <c r="AB3462" s="468"/>
      <c r="AC3462" s="468"/>
      <c r="AD3462" s="468"/>
      <c r="AE3462" s="468"/>
      <c r="AF3462" s="468"/>
      <c r="AG3462" s="468"/>
      <c r="AH3462" s="468"/>
      <c r="AI3462" s="468"/>
    </row>
    <row r="3463">
      <c r="A3463" s="43"/>
      <c r="B3463" s="635"/>
      <c r="C3463" s="636"/>
      <c r="D3463" s="507"/>
      <c r="E3463" s="394"/>
      <c r="F3463" s="394"/>
      <c r="G3463" s="394"/>
      <c r="H3463" s="28"/>
      <c r="I3463" s="637"/>
      <c r="J3463" s="420"/>
      <c r="K3463" s="627"/>
      <c r="L3463" s="28"/>
      <c r="M3463" s="226"/>
      <c r="N3463" s="638"/>
      <c r="O3463" s="270"/>
      <c r="P3463" s="226"/>
      <c r="Q3463" s="468"/>
      <c r="R3463" s="468"/>
      <c r="S3463" s="468"/>
      <c r="T3463" s="468"/>
      <c r="U3463" s="468"/>
      <c r="V3463" s="468"/>
      <c r="W3463" s="468"/>
      <c r="X3463" s="468"/>
      <c r="Y3463" s="468"/>
      <c r="Z3463" s="468"/>
      <c r="AA3463" s="468"/>
      <c r="AB3463" s="468"/>
      <c r="AC3463" s="468"/>
      <c r="AD3463" s="468"/>
      <c r="AE3463" s="468"/>
      <c r="AF3463" s="468"/>
      <c r="AG3463" s="468"/>
      <c r="AH3463" s="468"/>
      <c r="AI3463" s="468"/>
    </row>
    <row r="3464">
      <c r="A3464" s="43"/>
      <c r="B3464" s="635"/>
      <c r="C3464" s="636"/>
      <c r="D3464" s="507"/>
      <c r="E3464" s="394"/>
      <c r="F3464" s="394"/>
      <c r="G3464" s="394"/>
      <c r="H3464" s="28"/>
      <c r="I3464" s="637"/>
      <c r="J3464" s="420"/>
      <c r="K3464" s="627"/>
      <c r="L3464" s="28"/>
      <c r="M3464" s="226"/>
      <c r="N3464" s="638"/>
      <c r="O3464" s="270"/>
      <c r="P3464" s="226"/>
      <c r="Q3464" s="468"/>
      <c r="R3464" s="468"/>
      <c r="S3464" s="468"/>
      <c r="T3464" s="468"/>
      <c r="U3464" s="468"/>
      <c r="V3464" s="468"/>
      <c r="W3464" s="468"/>
      <c r="X3464" s="468"/>
      <c r="Y3464" s="468"/>
      <c r="Z3464" s="468"/>
      <c r="AA3464" s="468"/>
      <c r="AB3464" s="468"/>
      <c r="AC3464" s="468"/>
      <c r="AD3464" s="468"/>
      <c r="AE3464" s="468"/>
      <c r="AF3464" s="468"/>
      <c r="AG3464" s="468"/>
      <c r="AH3464" s="468"/>
      <c r="AI3464" s="468"/>
    </row>
    <row r="3465">
      <c r="A3465" s="43"/>
      <c r="B3465" s="635"/>
      <c r="C3465" s="636"/>
      <c r="D3465" s="507"/>
      <c r="E3465" s="394"/>
      <c r="F3465" s="394"/>
      <c r="G3465" s="394"/>
      <c r="H3465" s="28"/>
      <c r="I3465" s="637"/>
      <c r="J3465" s="420"/>
      <c r="K3465" s="627"/>
      <c r="L3465" s="28"/>
      <c r="M3465" s="226"/>
      <c r="N3465" s="638"/>
      <c r="O3465" s="270"/>
      <c r="P3465" s="226"/>
      <c r="Q3465" s="468"/>
      <c r="R3465" s="468"/>
      <c r="S3465" s="468"/>
      <c r="T3465" s="468"/>
      <c r="U3465" s="468"/>
      <c r="V3465" s="468"/>
      <c r="W3465" s="468"/>
      <c r="X3465" s="468"/>
      <c r="Y3465" s="468"/>
      <c r="Z3465" s="468"/>
      <c r="AA3465" s="468"/>
      <c r="AB3465" s="468"/>
      <c r="AC3465" s="468"/>
      <c r="AD3465" s="468"/>
      <c r="AE3465" s="468"/>
      <c r="AF3465" s="468"/>
      <c r="AG3465" s="468"/>
      <c r="AH3465" s="468"/>
      <c r="AI3465" s="468"/>
    </row>
    <row r="3466">
      <c r="A3466" s="43"/>
      <c r="B3466" s="635"/>
      <c r="C3466" s="636"/>
      <c r="D3466" s="507"/>
      <c r="E3466" s="394"/>
      <c r="F3466" s="394"/>
      <c r="G3466" s="394"/>
      <c r="H3466" s="28"/>
      <c r="I3466" s="637"/>
      <c r="J3466" s="420"/>
      <c r="K3466" s="627"/>
      <c r="L3466" s="28"/>
      <c r="M3466" s="226"/>
      <c r="N3466" s="638"/>
      <c r="O3466" s="270"/>
      <c r="P3466" s="226"/>
      <c r="Q3466" s="468"/>
      <c r="R3466" s="468"/>
      <c r="S3466" s="468"/>
      <c r="T3466" s="468"/>
      <c r="U3466" s="468"/>
      <c r="V3466" s="468"/>
      <c r="W3466" s="468"/>
      <c r="X3466" s="468"/>
      <c r="Y3466" s="468"/>
      <c r="Z3466" s="468"/>
      <c r="AA3466" s="468"/>
      <c r="AB3466" s="468"/>
      <c r="AC3466" s="468"/>
      <c r="AD3466" s="468"/>
      <c r="AE3466" s="468"/>
      <c r="AF3466" s="468"/>
      <c r="AG3466" s="468"/>
      <c r="AH3466" s="468"/>
      <c r="AI3466" s="468"/>
    </row>
    <row r="3467">
      <c r="A3467" s="43"/>
      <c r="B3467" s="635"/>
      <c r="C3467" s="636"/>
      <c r="D3467" s="507"/>
      <c r="E3467" s="394"/>
      <c r="F3467" s="394"/>
      <c r="G3467" s="394"/>
      <c r="H3467" s="28"/>
      <c r="I3467" s="637"/>
      <c r="J3467" s="420"/>
      <c r="K3467" s="627"/>
      <c r="L3467" s="28"/>
      <c r="M3467" s="226"/>
      <c r="N3467" s="638"/>
      <c r="O3467" s="270"/>
      <c r="P3467" s="226"/>
      <c r="Q3467" s="468"/>
      <c r="R3467" s="468"/>
      <c r="S3467" s="468"/>
      <c r="T3467" s="468"/>
      <c r="U3467" s="468"/>
      <c r="V3467" s="468"/>
      <c r="W3467" s="468"/>
      <c r="X3467" s="468"/>
      <c r="Y3467" s="468"/>
      <c r="Z3467" s="468"/>
      <c r="AA3467" s="468"/>
      <c r="AB3467" s="468"/>
      <c r="AC3467" s="468"/>
      <c r="AD3467" s="468"/>
      <c r="AE3467" s="468"/>
      <c r="AF3467" s="468"/>
      <c r="AG3467" s="468"/>
      <c r="AH3467" s="468"/>
      <c r="AI3467" s="468"/>
    </row>
    <row r="3468">
      <c r="A3468" s="43"/>
      <c r="B3468" s="635"/>
      <c r="C3468" s="636"/>
      <c r="D3468" s="507"/>
      <c r="E3468" s="394"/>
      <c r="F3468" s="394"/>
      <c r="G3468" s="394"/>
      <c r="H3468" s="28"/>
      <c r="I3468" s="637"/>
      <c r="J3468" s="420"/>
      <c r="K3468" s="627"/>
      <c r="L3468" s="28"/>
      <c r="M3468" s="226"/>
      <c r="N3468" s="638"/>
      <c r="O3468" s="270"/>
      <c r="P3468" s="226"/>
      <c r="Q3468" s="468"/>
      <c r="R3468" s="468"/>
      <c r="S3468" s="468"/>
      <c r="T3468" s="468"/>
      <c r="U3468" s="468"/>
      <c r="V3468" s="468"/>
      <c r="W3468" s="468"/>
      <c r="X3468" s="468"/>
      <c r="Y3468" s="468"/>
      <c r="Z3468" s="468"/>
      <c r="AA3468" s="468"/>
      <c r="AB3468" s="468"/>
      <c r="AC3468" s="468"/>
      <c r="AD3468" s="468"/>
      <c r="AE3468" s="468"/>
      <c r="AF3468" s="468"/>
      <c r="AG3468" s="468"/>
      <c r="AH3468" s="468"/>
      <c r="AI3468" s="468"/>
    </row>
    <row r="3469">
      <c r="A3469" s="43"/>
      <c r="B3469" s="635"/>
      <c r="C3469" s="636"/>
      <c r="D3469" s="507"/>
      <c r="E3469" s="394"/>
      <c r="F3469" s="394"/>
      <c r="G3469" s="394"/>
      <c r="H3469" s="28"/>
      <c r="I3469" s="637"/>
      <c r="J3469" s="420"/>
      <c r="K3469" s="627"/>
      <c r="L3469" s="28"/>
      <c r="M3469" s="226"/>
      <c r="N3469" s="638"/>
      <c r="O3469" s="270"/>
      <c r="P3469" s="226"/>
      <c r="Q3469" s="468"/>
      <c r="R3469" s="468"/>
      <c r="S3469" s="468"/>
      <c r="T3469" s="468"/>
      <c r="U3469" s="468"/>
      <c r="V3469" s="468"/>
      <c r="W3469" s="468"/>
      <c r="X3469" s="468"/>
      <c r="Y3469" s="468"/>
      <c r="Z3469" s="468"/>
      <c r="AA3469" s="468"/>
      <c r="AB3469" s="468"/>
      <c r="AC3469" s="468"/>
      <c r="AD3469" s="468"/>
      <c r="AE3469" s="468"/>
      <c r="AF3469" s="468"/>
      <c r="AG3469" s="468"/>
      <c r="AH3469" s="468"/>
      <c r="AI3469" s="468"/>
    </row>
    <row r="3470">
      <c r="A3470" s="43"/>
      <c r="B3470" s="635"/>
      <c r="C3470" s="636"/>
      <c r="D3470" s="507"/>
      <c r="E3470" s="394"/>
      <c r="F3470" s="394"/>
      <c r="G3470" s="394"/>
      <c r="H3470" s="28"/>
      <c r="I3470" s="637"/>
      <c r="J3470" s="420"/>
      <c r="K3470" s="627"/>
      <c r="L3470" s="28"/>
      <c r="M3470" s="226"/>
      <c r="N3470" s="638"/>
      <c r="O3470" s="270"/>
      <c r="P3470" s="226"/>
      <c r="Q3470" s="468"/>
      <c r="R3470" s="468"/>
      <c r="S3470" s="468"/>
      <c r="T3470" s="468"/>
      <c r="U3470" s="468"/>
      <c r="V3470" s="468"/>
      <c r="W3470" s="468"/>
      <c r="X3470" s="468"/>
      <c r="Y3470" s="468"/>
      <c r="Z3470" s="468"/>
      <c r="AA3470" s="468"/>
      <c r="AB3470" s="468"/>
      <c r="AC3470" s="468"/>
      <c r="AD3470" s="468"/>
      <c r="AE3470" s="468"/>
      <c r="AF3470" s="468"/>
      <c r="AG3470" s="468"/>
      <c r="AH3470" s="468"/>
      <c r="AI3470" s="468"/>
    </row>
    <row r="3471">
      <c r="A3471" s="43"/>
      <c r="B3471" s="635"/>
      <c r="C3471" s="636"/>
      <c r="D3471" s="507"/>
      <c r="E3471" s="394"/>
      <c r="F3471" s="394"/>
      <c r="G3471" s="394"/>
      <c r="H3471" s="28"/>
      <c r="I3471" s="637"/>
      <c r="J3471" s="420"/>
      <c r="K3471" s="627"/>
      <c r="L3471" s="28"/>
      <c r="M3471" s="226"/>
      <c r="N3471" s="638"/>
      <c r="O3471" s="270"/>
      <c r="P3471" s="226"/>
      <c r="Q3471" s="468"/>
      <c r="R3471" s="468"/>
      <c r="S3471" s="468"/>
      <c r="T3471" s="468"/>
      <c r="U3471" s="468"/>
      <c r="V3471" s="468"/>
      <c r="W3471" s="468"/>
      <c r="X3471" s="468"/>
      <c r="Y3471" s="468"/>
      <c r="Z3471" s="468"/>
      <c r="AA3471" s="468"/>
      <c r="AB3471" s="468"/>
      <c r="AC3471" s="468"/>
      <c r="AD3471" s="468"/>
      <c r="AE3471" s="468"/>
      <c r="AF3471" s="468"/>
      <c r="AG3471" s="468"/>
      <c r="AH3471" s="468"/>
      <c r="AI3471" s="468"/>
    </row>
    <row r="3472">
      <c r="A3472" s="43"/>
      <c r="B3472" s="635"/>
      <c r="C3472" s="636"/>
      <c r="D3472" s="507"/>
      <c r="E3472" s="394"/>
      <c r="F3472" s="394"/>
      <c r="G3472" s="394"/>
      <c r="H3472" s="28"/>
      <c r="I3472" s="637"/>
      <c r="J3472" s="420"/>
      <c r="K3472" s="627"/>
      <c r="L3472" s="28"/>
      <c r="M3472" s="226"/>
      <c r="N3472" s="638"/>
      <c r="O3472" s="270"/>
      <c r="P3472" s="226"/>
      <c r="Q3472" s="468"/>
      <c r="R3472" s="468"/>
      <c r="S3472" s="468"/>
      <c r="T3472" s="468"/>
      <c r="U3472" s="468"/>
      <c r="V3472" s="468"/>
      <c r="W3472" s="468"/>
      <c r="X3472" s="468"/>
      <c r="Y3472" s="468"/>
      <c r="Z3472" s="468"/>
      <c r="AA3472" s="468"/>
      <c r="AB3472" s="468"/>
      <c r="AC3472" s="468"/>
      <c r="AD3472" s="468"/>
      <c r="AE3472" s="468"/>
      <c r="AF3472" s="468"/>
      <c r="AG3472" s="468"/>
      <c r="AH3472" s="468"/>
      <c r="AI3472" s="468"/>
    </row>
    <row r="3473">
      <c r="A3473" s="43"/>
      <c r="B3473" s="635"/>
      <c r="C3473" s="636"/>
      <c r="D3473" s="507"/>
      <c r="E3473" s="394"/>
      <c r="F3473" s="394"/>
      <c r="G3473" s="394"/>
      <c r="H3473" s="28"/>
      <c r="I3473" s="637"/>
      <c r="J3473" s="420"/>
      <c r="K3473" s="627"/>
      <c r="L3473" s="28"/>
      <c r="M3473" s="226"/>
      <c r="N3473" s="638"/>
      <c r="O3473" s="270"/>
      <c r="P3473" s="226"/>
      <c r="Q3473" s="468"/>
      <c r="R3473" s="468"/>
      <c r="S3473" s="468"/>
      <c r="T3473" s="468"/>
      <c r="U3473" s="468"/>
      <c r="V3473" s="468"/>
      <c r="W3473" s="468"/>
      <c r="X3473" s="468"/>
      <c r="Y3473" s="468"/>
      <c r="Z3473" s="468"/>
      <c r="AA3473" s="468"/>
      <c r="AB3473" s="468"/>
      <c r="AC3473" s="468"/>
      <c r="AD3473" s="468"/>
      <c r="AE3473" s="468"/>
      <c r="AF3473" s="468"/>
      <c r="AG3473" s="468"/>
      <c r="AH3473" s="468"/>
      <c r="AI3473" s="468"/>
    </row>
    <row r="3474">
      <c r="A3474" s="43"/>
      <c r="B3474" s="635"/>
      <c r="C3474" s="636"/>
      <c r="D3474" s="507"/>
      <c r="E3474" s="394"/>
      <c r="F3474" s="394"/>
      <c r="G3474" s="394"/>
      <c r="H3474" s="28"/>
      <c r="I3474" s="637"/>
      <c r="J3474" s="420"/>
      <c r="K3474" s="627"/>
      <c r="L3474" s="28"/>
      <c r="M3474" s="226"/>
      <c r="N3474" s="638"/>
      <c r="O3474" s="270"/>
      <c r="P3474" s="226"/>
      <c r="Q3474" s="468"/>
      <c r="R3474" s="468"/>
      <c r="S3474" s="468"/>
      <c r="T3474" s="468"/>
      <c r="U3474" s="468"/>
      <c r="V3474" s="468"/>
      <c r="W3474" s="468"/>
      <c r="X3474" s="468"/>
      <c r="Y3474" s="468"/>
      <c r="Z3474" s="468"/>
      <c r="AA3474" s="468"/>
      <c r="AB3474" s="468"/>
      <c r="AC3474" s="468"/>
      <c r="AD3474" s="468"/>
      <c r="AE3474" s="468"/>
      <c r="AF3474" s="468"/>
      <c r="AG3474" s="468"/>
      <c r="AH3474" s="468"/>
      <c r="AI3474" s="468"/>
    </row>
    <row r="3475">
      <c r="A3475" s="43"/>
      <c r="B3475" s="635"/>
      <c r="C3475" s="636"/>
      <c r="D3475" s="507"/>
      <c r="E3475" s="394"/>
      <c r="F3475" s="394"/>
      <c r="G3475" s="394"/>
      <c r="H3475" s="28"/>
      <c r="I3475" s="637"/>
      <c r="J3475" s="420"/>
      <c r="K3475" s="627"/>
      <c r="L3475" s="28"/>
      <c r="M3475" s="226"/>
      <c r="N3475" s="638"/>
      <c r="O3475" s="270"/>
      <c r="P3475" s="226"/>
      <c r="Q3475" s="468"/>
      <c r="R3475" s="468"/>
      <c r="S3475" s="468"/>
      <c r="T3475" s="468"/>
      <c r="U3475" s="468"/>
      <c r="V3475" s="468"/>
      <c r="W3475" s="468"/>
      <c r="X3475" s="468"/>
      <c r="Y3475" s="468"/>
      <c r="Z3475" s="468"/>
      <c r="AA3475" s="468"/>
      <c r="AB3475" s="468"/>
      <c r="AC3475" s="468"/>
      <c r="AD3475" s="468"/>
      <c r="AE3475" s="468"/>
      <c r="AF3475" s="468"/>
      <c r="AG3475" s="468"/>
      <c r="AH3475" s="468"/>
      <c r="AI3475" s="468"/>
    </row>
    <row r="3476">
      <c r="A3476" s="43"/>
      <c r="B3476" s="635"/>
      <c r="C3476" s="636"/>
      <c r="D3476" s="507"/>
      <c r="E3476" s="394"/>
      <c r="F3476" s="394"/>
      <c r="G3476" s="394"/>
      <c r="H3476" s="28"/>
      <c r="I3476" s="637"/>
      <c r="J3476" s="420"/>
      <c r="K3476" s="627"/>
      <c r="L3476" s="28"/>
      <c r="M3476" s="226"/>
      <c r="N3476" s="638"/>
      <c r="O3476" s="270"/>
      <c r="P3476" s="226"/>
      <c r="Q3476" s="468"/>
      <c r="R3476" s="468"/>
      <c r="S3476" s="468"/>
      <c r="T3476" s="468"/>
      <c r="U3476" s="468"/>
      <c r="V3476" s="468"/>
      <c r="W3476" s="468"/>
      <c r="X3476" s="468"/>
      <c r="Y3476" s="468"/>
      <c r="Z3476" s="468"/>
      <c r="AA3476" s="468"/>
      <c r="AB3476" s="468"/>
      <c r="AC3476" s="468"/>
      <c r="AD3476" s="468"/>
      <c r="AE3476" s="468"/>
      <c r="AF3476" s="468"/>
      <c r="AG3476" s="468"/>
      <c r="AH3476" s="468"/>
      <c r="AI3476" s="468"/>
    </row>
    <row r="3477">
      <c r="A3477" s="43"/>
      <c r="B3477" s="635"/>
      <c r="C3477" s="636"/>
      <c r="D3477" s="507"/>
      <c r="E3477" s="394"/>
      <c r="F3477" s="394"/>
      <c r="G3477" s="394"/>
      <c r="H3477" s="28"/>
      <c r="I3477" s="637"/>
      <c r="J3477" s="420"/>
      <c r="K3477" s="627"/>
      <c r="L3477" s="28"/>
      <c r="M3477" s="226"/>
      <c r="N3477" s="638"/>
      <c r="O3477" s="270"/>
      <c r="P3477" s="226"/>
      <c r="Q3477" s="468"/>
      <c r="R3477" s="468"/>
      <c r="S3477" s="468"/>
      <c r="T3477" s="468"/>
      <c r="U3477" s="468"/>
      <c r="V3477" s="468"/>
      <c r="W3477" s="468"/>
      <c r="X3477" s="468"/>
      <c r="Y3477" s="468"/>
      <c r="Z3477" s="468"/>
      <c r="AA3477" s="468"/>
      <c r="AB3477" s="468"/>
      <c r="AC3477" s="468"/>
      <c r="AD3477" s="468"/>
      <c r="AE3477" s="468"/>
      <c r="AF3477" s="468"/>
      <c r="AG3477" s="468"/>
      <c r="AH3477" s="468"/>
      <c r="AI3477" s="468"/>
    </row>
    <row r="3478">
      <c r="A3478" s="43"/>
      <c r="B3478" s="635"/>
      <c r="C3478" s="636"/>
      <c r="D3478" s="507"/>
      <c r="E3478" s="394"/>
      <c r="F3478" s="394"/>
      <c r="G3478" s="394"/>
      <c r="H3478" s="28"/>
      <c r="I3478" s="637"/>
      <c r="J3478" s="420"/>
      <c r="K3478" s="627"/>
      <c r="L3478" s="28"/>
      <c r="M3478" s="226"/>
      <c r="N3478" s="638"/>
      <c r="O3478" s="270"/>
      <c r="P3478" s="226"/>
      <c r="Q3478" s="468"/>
      <c r="R3478" s="468"/>
      <c r="S3478" s="468"/>
      <c r="T3478" s="468"/>
      <c r="U3478" s="468"/>
      <c r="V3478" s="468"/>
      <c r="W3478" s="468"/>
      <c r="X3478" s="468"/>
      <c r="Y3478" s="468"/>
      <c r="Z3478" s="468"/>
      <c r="AA3478" s="468"/>
      <c r="AB3478" s="468"/>
      <c r="AC3478" s="468"/>
      <c r="AD3478" s="468"/>
      <c r="AE3478" s="468"/>
      <c r="AF3478" s="468"/>
      <c r="AG3478" s="468"/>
      <c r="AH3478" s="468"/>
      <c r="AI3478" s="468"/>
    </row>
    <row r="3479">
      <c r="A3479" s="43"/>
      <c r="B3479" s="635"/>
      <c r="C3479" s="636"/>
      <c r="D3479" s="507"/>
      <c r="E3479" s="394"/>
      <c r="F3479" s="394"/>
      <c r="G3479" s="394"/>
      <c r="H3479" s="28"/>
      <c r="I3479" s="637"/>
      <c r="J3479" s="420"/>
      <c r="K3479" s="627"/>
      <c r="L3479" s="28"/>
      <c r="M3479" s="226"/>
      <c r="N3479" s="638"/>
      <c r="O3479" s="270"/>
      <c r="P3479" s="226"/>
      <c r="Q3479" s="468"/>
      <c r="R3479" s="468"/>
      <c r="S3479" s="468"/>
      <c r="T3479" s="468"/>
      <c r="U3479" s="468"/>
      <c r="V3479" s="468"/>
      <c r="W3479" s="468"/>
      <c r="X3479" s="468"/>
      <c r="Y3479" s="468"/>
      <c r="Z3479" s="468"/>
      <c r="AA3479" s="468"/>
      <c r="AB3479" s="468"/>
      <c r="AC3479" s="468"/>
      <c r="AD3479" s="468"/>
      <c r="AE3479" s="468"/>
      <c r="AF3479" s="468"/>
      <c r="AG3479" s="468"/>
      <c r="AH3479" s="468"/>
      <c r="AI3479" s="468"/>
    </row>
    <row r="3480">
      <c r="A3480" s="43"/>
      <c r="B3480" s="635"/>
      <c r="C3480" s="636"/>
      <c r="D3480" s="507"/>
      <c r="E3480" s="394"/>
      <c r="F3480" s="394"/>
      <c r="G3480" s="394"/>
      <c r="H3480" s="28"/>
      <c r="I3480" s="637"/>
      <c r="J3480" s="420"/>
      <c r="K3480" s="627"/>
      <c r="L3480" s="28"/>
      <c r="M3480" s="226"/>
      <c r="N3480" s="638"/>
      <c r="O3480" s="270"/>
      <c r="P3480" s="226"/>
      <c r="Q3480" s="468"/>
      <c r="R3480" s="468"/>
      <c r="S3480" s="468"/>
      <c r="T3480" s="468"/>
      <c r="U3480" s="468"/>
      <c r="V3480" s="468"/>
      <c r="W3480" s="468"/>
      <c r="X3480" s="468"/>
      <c r="Y3480" s="468"/>
      <c r="Z3480" s="468"/>
      <c r="AA3480" s="468"/>
      <c r="AB3480" s="468"/>
      <c r="AC3480" s="468"/>
      <c r="AD3480" s="468"/>
      <c r="AE3480" s="468"/>
      <c r="AF3480" s="468"/>
      <c r="AG3480" s="468"/>
      <c r="AH3480" s="468"/>
      <c r="AI3480" s="468"/>
    </row>
    <row r="3481">
      <c r="A3481" s="43"/>
      <c r="B3481" s="635"/>
      <c r="C3481" s="636"/>
      <c r="D3481" s="507"/>
      <c r="E3481" s="394"/>
      <c r="F3481" s="394"/>
      <c r="G3481" s="394"/>
      <c r="H3481" s="28"/>
      <c r="I3481" s="637"/>
      <c r="J3481" s="420"/>
      <c r="K3481" s="627"/>
      <c r="L3481" s="28"/>
      <c r="M3481" s="226"/>
      <c r="N3481" s="638"/>
      <c r="O3481" s="270"/>
      <c r="P3481" s="226"/>
      <c r="Q3481" s="468"/>
      <c r="R3481" s="468"/>
      <c r="S3481" s="468"/>
      <c r="T3481" s="468"/>
      <c r="U3481" s="468"/>
      <c r="V3481" s="468"/>
      <c r="W3481" s="468"/>
      <c r="X3481" s="468"/>
      <c r="Y3481" s="468"/>
      <c r="Z3481" s="468"/>
      <c r="AA3481" s="468"/>
      <c r="AB3481" s="468"/>
      <c r="AC3481" s="468"/>
      <c r="AD3481" s="468"/>
      <c r="AE3481" s="468"/>
      <c r="AF3481" s="468"/>
      <c r="AG3481" s="468"/>
      <c r="AH3481" s="468"/>
      <c r="AI3481" s="468"/>
    </row>
    <row r="3482">
      <c r="A3482" s="43"/>
      <c r="B3482" s="635"/>
      <c r="C3482" s="636"/>
      <c r="D3482" s="507"/>
      <c r="E3482" s="394"/>
      <c r="F3482" s="394"/>
      <c r="G3482" s="394"/>
      <c r="H3482" s="28"/>
      <c r="I3482" s="637"/>
      <c r="J3482" s="420"/>
      <c r="K3482" s="627"/>
      <c r="L3482" s="28"/>
      <c r="M3482" s="226"/>
      <c r="N3482" s="638"/>
      <c r="O3482" s="270"/>
      <c r="P3482" s="226"/>
      <c r="Q3482" s="468"/>
      <c r="R3482" s="468"/>
      <c r="S3482" s="468"/>
      <c r="T3482" s="468"/>
      <c r="U3482" s="468"/>
      <c r="V3482" s="468"/>
      <c r="W3482" s="468"/>
      <c r="X3482" s="468"/>
      <c r="Y3482" s="468"/>
      <c r="Z3482" s="468"/>
      <c r="AA3482" s="468"/>
      <c r="AB3482" s="468"/>
      <c r="AC3482" s="468"/>
      <c r="AD3482" s="468"/>
      <c r="AE3482" s="468"/>
      <c r="AF3482" s="468"/>
      <c r="AG3482" s="468"/>
      <c r="AH3482" s="468"/>
      <c r="AI3482" s="468"/>
    </row>
    <row r="3483">
      <c r="A3483" s="43"/>
      <c r="B3483" s="635"/>
      <c r="C3483" s="636"/>
      <c r="D3483" s="507"/>
      <c r="E3483" s="394"/>
      <c r="F3483" s="394"/>
      <c r="G3483" s="394"/>
      <c r="H3483" s="28"/>
      <c r="I3483" s="637"/>
      <c r="J3483" s="420"/>
      <c r="K3483" s="627"/>
      <c r="L3483" s="28"/>
      <c r="M3483" s="226"/>
      <c r="N3483" s="638"/>
      <c r="O3483" s="270"/>
      <c r="P3483" s="226"/>
      <c r="Q3483" s="468"/>
      <c r="R3483" s="468"/>
      <c r="S3483" s="468"/>
      <c r="T3483" s="468"/>
      <c r="U3483" s="468"/>
      <c r="V3483" s="468"/>
      <c r="W3483" s="468"/>
      <c r="X3483" s="468"/>
      <c r="Y3483" s="468"/>
      <c r="Z3483" s="468"/>
      <c r="AA3483" s="468"/>
      <c r="AB3483" s="468"/>
      <c r="AC3483" s="468"/>
      <c r="AD3483" s="468"/>
      <c r="AE3483" s="468"/>
      <c r="AF3483" s="468"/>
      <c r="AG3483" s="468"/>
      <c r="AH3483" s="468"/>
      <c r="AI3483" s="468"/>
    </row>
    <row r="3484">
      <c r="A3484" s="43"/>
      <c r="B3484" s="635"/>
      <c r="C3484" s="636"/>
      <c r="D3484" s="507"/>
      <c r="E3484" s="394"/>
      <c r="F3484" s="394"/>
      <c r="G3484" s="394"/>
      <c r="H3484" s="28"/>
      <c r="I3484" s="637"/>
      <c r="J3484" s="420"/>
      <c r="K3484" s="627"/>
      <c r="L3484" s="28"/>
      <c r="M3484" s="226"/>
      <c r="N3484" s="638"/>
      <c r="O3484" s="270"/>
      <c r="P3484" s="226"/>
      <c r="Q3484" s="468"/>
      <c r="R3484" s="468"/>
      <c r="S3484" s="468"/>
      <c r="T3484" s="468"/>
      <c r="U3484" s="468"/>
      <c r="V3484" s="468"/>
      <c r="W3484" s="468"/>
      <c r="X3484" s="468"/>
      <c r="Y3484" s="468"/>
      <c r="Z3484" s="468"/>
      <c r="AA3484" s="468"/>
      <c r="AB3484" s="468"/>
      <c r="AC3484" s="468"/>
      <c r="AD3484" s="468"/>
      <c r="AE3484" s="468"/>
      <c r="AF3484" s="468"/>
      <c r="AG3484" s="468"/>
      <c r="AH3484" s="468"/>
      <c r="AI3484" s="468"/>
    </row>
    <row r="3485">
      <c r="A3485" s="43"/>
      <c r="B3485" s="635"/>
      <c r="C3485" s="636"/>
      <c r="D3485" s="507"/>
      <c r="E3485" s="394"/>
      <c r="F3485" s="394"/>
      <c r="G3485" s="394"/>
      <c r="H3485" s="28"/>
      <c r="I3485" s="637"/>
      <c r="J3485" s="420"/>
      <c r="K3485" s="627"/>
      <c r="L3485" s="28"/>
      <c r="M3485" s="226"/>
      <c r="N3485" s="638"/>
      <c r="O3485" s="270"/>
      <c r="P3485" s="226"/>
      <c r="Q3485" s="468"/>
      <c r="R3485" s="468"/>
      <c r="S3485" s="468"/>
      <c r="T3485" s="468"/>
      <c r="U3485" s="468"/>
      <c r="V3485" s="468"/>
      <c r="W3485" s="468"/>
      <c r="X3485" s="468"/>
      <c r="Y3485" s="468"/>
      <c r="Z3485" s="468"/>
      <c r="AA3485" s="468"/>
      <c r="AB3485" s="468"/>
      <c r="AC3485" s="468"/>
      <c r="AD3485" s="468"/>
      <c r="AE3485" s="468"/>
      <c r="AF3485" s="468"/>
      <c r="AG3485" s="468"/>
      <c r="AH3485" s="468"/>
      <c r="AI3485" s="468"/>
    </row>
    <row r="3486">
      <c r="A3486" s="43"/>
      <c r="B3486" s="635"/>
      <c r="C3486" s="636"/>
      <c r="D3486" s="507"/>
      <c r="E3486" s="394"/>
      <c r="F3486" s="394"/>
      <c r="G3486" s="394"/>
      <c r="H3486" s="28"/>
      <c r="I3486" s="637"/>
      <c r="J3486" s="420"/>
      <c r="K3486" s="627"/>
      <c r="L3486" s="28"/>
      <c r="M3486" s="226"/>
      <c r="N3486" s="638"/>
      <c r="O3486" s="270"/>
      <c r="P3486" s="226"/>
      <c r="Q3486" s="468"/>
      <c r="R3486" s="468"/>
      <c r="S3486" s="468"/>
      <c r="T3486" s="468"/>
      <c r="U3486" s="468"/>
      <c r="V3486" s="468"/>
      <c r="W3486" s="468"/>
      <c r="X3486" s="468"/>
      <c r="Y3486" s="468"/>
      <c r="Z3486" s="468"/>
      <c r="AA3486" s="468"/>
      <c r="AB3486" s="468"/>
      <c r="AC3486" s="468"/>
      <c r="AD3486" s="468"/>
      <c r="AE3486" s="468"/>
      <c r="AF3486" s="468"/>
      <c r="AG3486" s="468"/>
      <c r="AH3486" s="468"/>
      <c r="AI3486" s="468"/>
    </row>
    <row r="3487">
      <c r="A3487" s="43"/>
      <c r="B3487" s="635"/>
      <c r="C3487" s="636"/>
      <c r="D3487" s="507"/>
      <c r="E3487" s="394"/>
      <c r="F3487" s="394"/>
      <c r="G3487" s="394"/>
      <c r="H3487" s="28"/>
      <c r="I3487" s="637"/>
      <c r="J3487" s="420"/>
      <c r="K3487" s="627"/>
      <c r="L3487" s="28"/>
      <c r="M3487" s="226"/>
      <c r="N3487" s="638"/>
      <c r="O3487" s="270"/>
      <c r="P3487" s="226"/>
      <c r="Q3487" s="468"/>
      <c r="R3487" s="468"/>
      <c r="S3487" s="468"/>
      <c r="T3487" s="468"/>
      <c r="U3487" s="468"/>
      <c r="V3487" s="468"/>
      <c r="W3487" s="468"/>
      <c r="X3487" s="468"/>
      <c r="Y3487" s="468"/>
      <c r="Z3487" s="468"/>
      <c r="AA3487" s="468"/>
      <c r="AB3487" s="468"/>
      <c r="AC3487" s="468"/>
      <c r="AD3487" s="468"/>
      <c r="AE3487" s="468"/>
      <c r="AF3487" s="468"/>
      <c r="AG3487" s="468"/>
      <c r="AH3487" s="468"/>
      <c r="AI3487" s="468"/>
    </row>
    <row r="3488">
      <c r="A3488" s="43"/>
      <c r="B3488" s="635"/>
      <c r="C3488" s="636"/>
      <c r="D3488" s="507"/>
      <c r="E3488" s="394"/>
      <c r="F3488" s="394"/>
      <c r="G3488" s="394"/>
      <c r="H3488" s="28"/>
      <c r="I3488" s="637"/>
      <c r="J3488" s="420"/>
      <c r="K3488" s="627"/>
      <c r="L3488" s="28"/>
      <c r="M3488" s="226"/>
      <c r="N3488" s="638"/>
      <c r="O3488" s="270"/>
      <c r="P3488" s="226"/>
      <c r="Q3488" s="468"/>
      <c r="R3488" s="468"/>
      <c r="S3488" s="468"/>
      <c r="T3488" s="468"/>
      <c r="U3488" s="468"/>
      <c r="V3488" s="468"/>
      <c r="W3488" s="468"/>
      <c r="X3488" s="468"/>
      <c r="Y3488" s="468"/>
      <c r="Z3488" s="468"/>
      <c r="AA3488" s="468"/>
      <c r="AB3488" s="468"/>
      <c r="AC3488" s="468"/>
      <c r="AD3488" s="468"/>
      <c r="AE3488" s="468"/>
      <c r="AF3488" s="468"/>
      <c r="AG3488" s="468"/>
      <c r="AH3488" s="468"/>
      <c r="AI3488" s="468"/>
    </row>
    <row r="3489">
      <c r="A3489" s="43"/>
      <c r="B3489" s="635"/>
      <c r="C3489" s="636"/>
      <c r="D3489" s="507"/>
      <c r="E3489" s="394"/>
      <c r="F3489" s="394"/>
      <c r="G3489" s="394"/>
      <c r="H3489" s="28"/>
      <c r="I3489" s="637"/>
      <c r="J3489" s="420"/>
      <c r="K3489" s="627"/>
      <c r="L3489" s="28"/>
      <c r="M3489" s="226"/>
      <c r="N3489" s="638"/>
      <c r="O3489" s="270"/>
      <c r="P3489" s="226"/>
      <c r="Q3489" s="468"/>
      <c r="R3489" s="468"/>
      <c r="S3489" s="468"/>
      <c r="T3489" s="468"/>
      <c r="U3489" s="468"/>
      <c r="V3489" s="468"/>
      <c r="W3489" s="468"/>
      <c r="X3489" s="468"/>
      <c r="Y3489" s="468"/>
      <c r="Z3489" s="468"/>
      <c r="AA3489" s="468"/>
      <c r="AB3489" s="468"/>
      <c r="AC3489" s="468"/>
      <c r="AD3489" s="468"/>
      <c r="AE3489" s="468"/>
      <c r="AF3489" s="468"/>
      <c r="AG3489" s="468"/>
      <c r="AH3489" s="468"/>
      <c r="AI3489" s="468"/>
    </row>
    <row r="3490">
      <c r="A3490" s="43"/>
      <c r="B3490" s="635"/>
      <c r="C3490" s="636"/>
      <c r="D3490" s="507"/>
      <c r="E3490" s="394"/>
      <c r="F3490" s="394"/>
      <c r="G3490" s="394"/>
      <c r="H3490" s="28"/>
      <c r="I3490" s="637"/>
      <c r="J3490" s="420"/>
      <c r="K3490" s="627"/>
      <c r="L3490" s="28"/>
      <c r="M3490" s="226"/>
      <c r="N3490" s="638"/>
      <c r="O3490" s="270"/>
      <c r="P3490" s="226"/>
      <c r="Q3490" s="468"/>
      <c r="R3490" s="468"/>
      <c r="S3490" s="468"/>
      <c r="T3490" s="468"/>
      <c r="U3490" s="468"/>
      <c r="V3490" s="468"/>
      <c r="W3490" s="468"/>
      <c r="X3490" s="468"/>
      <c r="Y3490" s="468"/>
      <c r="Z3490" s="468"/>
      <c r="AA3490" s="468"/>
      <c r="AB3490" s="468"/>
      <c r="AC3490" s="468"/>
      <c r="AD3490" s="468"/>
      <c r="AE3490" s="468"/>
      <c r="AF3490" s="468"/>
      <c r="AG3490" s="468"/>
      <c r="AH3490" s="468"/>
      <c r="AI3490" s="468"/>
    </row>
    <row r="3491">
      <c r="A3491" s="43"/>
      <c r="B3491" s="635"/>
      <c r="C3491" s="636"/>
      <c r="D3491" s="507"/>
      <c r="E3491" s="394"/>
      <c r="F3491" s="394"/>
      <c r="G3491" s="394"/>
      <c r="H3491" s="28"/>
      <c r="I3491" s="637"/>
      <c r="J3491" s="420"/>
      <c r="K3491" s="627"/>
      <c r="L3491" s="28"/>
      <c r="M3491" s="226"/>
      <c r="N3491" s="638"/>
      <c r="O3491" s="270"/>
      <c r="P3491" s="226"/>
      <c r="Q3491" s="468"/>
      <c r="R3491" s="468"/>
      <c r="S3491" s="468"/>
      <c r="T3491" s="468"/>
      <c r="U3491" s="468"/>
      <c r="V3491" s="468"/>
      <c r="W3491" s="468"/>
      <c r="X3491" s="468"/>
      <c r="Y3491" s="468"/>
      <c r="Z3491" s="468"/>
      <c r="AA3491" s="468"/>
      <c r="AB3491" s="468"/>
      <c r="AC3491" s="468"/>
      <c r="AD3491" s="468"/>
      <c r="AE3491" s="468"/>
      <c r="AF3491" s="468"/>
      <c r="AG3491" s="468"/>
      <c r="AH3491" s="468"/>
      <c r="AI3491" s="468"/>
    </row>
    <row r="3492">
      <c r="A3492" s="43"/>
      <c r="B3492" s="635"/>
      <c r="C3492" s="636"/>
      <c r="D3492" s="507"/>
      <c r="E3492" s="394"/>
      <c r="F3492" s="394"/>
      <c r="G3492" s="394"/>
      <c r="H3492" s="28"/>
      <c r="I3492" s="637"/>
      <c r="J3492" s="420"/>
      <c r="K3492" s="627"/>
      <c r="L3492" s="28"/>
      <c r="M3492" s="226"/>
      <c r="N3492" s="638"/>
      <c r="O3492" s="270"/>
      <c r="P3492" s="226"/>
      <c r="Q3492" s="468"/>
      <c r="R3492" s="468"/>
      <c r="S3492" s="468"/>
      <c r="T3492" s="468"/>
      <c r="U3492" s="468"/>
      <c r="V3492" s="468"/>
      <c r="W3492" s="468"/>
      <c r="X3492" s="468"/>
      <c r="Y3492" s="468"/>
      <c r="Z3492" s="468"/>
      <c r="AA3492" s="468"/>
      <c r="AB3492" s="468"/>
      <c r="AC3492" s="468"/>
      <c r="AD3492" s="468"/>
      <c r="AE3492" s="468"/>
      <c r="AF3492" s="468"/>
      <c r="AG3492" s="468"/>
      <c r="AH3492" s="468"/>
      <c r="AI3492" s="468"/>
    </row>
    <row r="3493">
      <c r="A3493" s="43"/>
      <c r="B3493" s="635"/>
      <c r="C3493" s="636"/>
      <c r="D3493" s="507"/>
      <c r="E3493" s="394"/>
      <c r="F3493" s="394"/>
      <c r="G3493" s="394"/>
      <c r="H3493" s="28"/>
      <c r="I3493" s="637"/>
      <c r="J3493" s="420"/>
      <c r="K3493" s="627"/>
      <c r="L3493" s="28"/>
      <c r="M3493" s="226"/>
      <c r="N3493" s="638"/>
      <c r="O3493" s="270"/>
      <c r="P3493" s="226"/>
      <c r="Q3493" s="468"/>
      <c r="R3493" s="468"/>
      <c r="S3493" s="468"/>
      <c r="T3493" s="468"/>
      <c r="U3493" s="468"/>
      <c r="V3493" s="468"/>
      <c r="W3493" s="468"/>
      <c r="X3493" s="468"/>
      <c r="Y3493" s="468"/>
      <c r="Z3493" s="468"/>
      <c r="AA3493" s="468"/>
      <c r="AB3493" s="468"/>
      <c r="AC3493" s="468"/>
      <c r="AD3493" s="468"/>
      <c r="AE3493" s="468"/>
      <c r="AF3493" s="468"/>
      <c r="AG3493" s="468"/>
      <c r="AH3493" s="468"/>
      <c r="AI3493" s="468"/>
    </row>
    <row r="3494">
      <c r="A3494" s="43"/>
      <c r="B3494" s="635"/>
      <c r="C3494" s="636"/>
      <c r="D3494" s="507"/>
      <c r="E3494" s="394"/>
      <c r="F3494" s="394"/>
      <c r="G3494" s="394"/>
      <c r="H3494" s="28"/>
      <c r="I3494" s="637"/>
      <c r="J3494" s="420"/>
      <c r="K3494" s="627"/>
      <c r="L3494" s="28"/>
      <c r="M3494" s="226"/>
      <c r="N3494" s="638"/>
      <c r="O3494" s="270"/>
      <c r="P3494" s="226"/>
      <c r="Q3494" s="468"/>
      <c r="R3494" s="468"/>
      <c r="S3494" s="468"/>
      <c r="T3494" s="468"/>
      <c r="U3494" s="468"/>
      <c r="V3494" s="468"/>
      <c r="W3494" s="468"/>
      <c r="X3494" s="468"/>
      <c r="Y3494" s="468"/>
      <c r="Z3494" s="468"/>
      <c r="AA3494" s="468"/>
      <c r="AB3494" s="468"/>
      <c r="AC3494" s="468"/>
      <c r="AD3494" s="468"/>
      <c r="AE3494" s="468"/>
      <c r="AF3494" s="468"/>
      <c r="AG3494" s="468"/>
      <c r="AH3494" s="468"/>
      <c r="AI3494" s="468"/>
    </row>
    <row r="3495">
      <c r="A3495" s="43"/>
      <c r="B3495" s="635"/>
      <c r="C3495" s="636"/>
      <c r="D3495" s="507"/>
      <c r="E3495" s="394"/>
      <c r="F3495" s="394"/>
      <c r="G3495" s="394"/>
      <c r="H3495" s="28"/>
      <c r="I3495" s="637"/>
      <c r="J3495" s="420"/>
      <c r="K3495" s="627"/>
      <c r="L3495" s="28"/>
      <c r="M3495" s="226"/>
      <c r="N3495" s="638"/>
      <c r="O3495" s="270"/>
      <c r="P3495" s="226"/>
      <c r="Q3495" s="468"/>
      <c r="R3495" s="468"/>
      <c r="S3495" s="468"/>
      <c r="T3495" s="468"/>
      <c r="U3495" s="468"/>
      <c r="V3495" s="468"/>
      <c r="W3495" s="468"/>
      <c r="X3495" s="468"/>
      <c r="Y3495" s="468"/>
      <c r="Z3495" s="468"/>
      <c r="AA3495" s="468"/>
      <c r="AB3495" s="468"/>
      <c r="AC3495" s="468"/>
      <c r="AD3495" s="468"/>
      <c r="AE3495" s="468"/>
      <c r="AF3495" s="468"/>
      <c r="AG3495" s="468"/>
      <c r="AH3495" s="468"/>
      <c r="AI3495" s="468"/>
    </row>
    <row r="3496">
      <c r="A3496" s="43"/>
      <c r="B3496" s="635"/>
      <c r="C3496" s="636"/>
      <c r="D3496" s="507"/>
      <c r="E3496" s="394"/>
      <c r="F3496" s="394"/>
      <c r="G3496" s="394"/>
      <c r="H3496" s="28"/>
      <c r="I3496" s="637"/>
      <c r="J3496" s="420"/>
      <c r="K3496" s="627"/>
      <c r="L3496" s="28"/>
      <c r="M3496" s="226"/>
      <c r="N3496" s="638"/>
      <c r="O3496" s="270"/>
      <c r="P3496" s="226"/>
      <c r="Q3496" s="468"/>
      <c r="R3496" s="468"/>
      <c r="S3496" s="468"/>
      <c r="T3496" s="468"/>
      <c r="U3496" s="468"/>
      <c r="V3496" s="468"/>
      <c r="W3496" s="468"/>
      <c r="X3496" s="468"/>
      <c r="Y3496" s="468"/>
      <c r="Z3496" s="468"/>
      <c r="AA3496" s="468"/>
      <c r="AB3496" s="468"/>
      <c r="AC3496" s="468"/>
      <c r="AD3496" s="468"/>
      <c r="AE3496" s="468"/>
      <c r="AF3496" s="468"/>
      <c r="AG3496" s="468"/>
      <c r="AH3496" s="468"/>
      <c r="AI3496" s="468"/>
    </row>
    <row r="3497">
      <c r="A3497" s="43"/>
      <c r="B3497" s="635"/>
      <c r="C3497" s="636"/>
      <c r="D3497" s="507"/>
      <c r="E3497" s="394"/>
      <c r="F3497" s="394"/>
      <c r="G3497" s="394"/>
      <c r="H3497" s="28"/>
      <c r="I3497" s="637"/>
      <c r="J3497" s="420"/>
      <c r="K3497" s="627"/>
      <c r="L3497" s="28"/>
      <c r="M3497" s="226"/>
      <c r="N3497" s="638"/>
      <c r="O3497" s="270"/>
      <c r="P3497" s="226"/>
      <c r="Q3497" s="468"/>
      <c r="R3497" s="468"/>
      <c r="S3497" s="468"/>
      <c r="T3497" s="468"/>
      <c r="U3497" s="468"/>
      <c r="V3497" s="468"/>
      <c r="W3497" s="468"/>
      <c r="X3497" s="468"/>
      <c r="Y3497" s="468"/>
      <c r="Z3497" s="468"/>
      <c r="AA3497" s="468"/>
      <c r="AB3497" s="468"/>
      <c r="AC3497" s="468"/>
      <c r="AD3497" s="468"/>
      <c r="AE3497" s="468"/>
      <c r="AF3497" s="468"/>
      <c r="AG3497" s="468"/>
      <c r="AH3497" s="468"/>
      <c r="AI3497" s="468"/>
    </row>
    <row r="3498">
      <c r="A3498" s="43"/>
      <c r="B3498" s="635"/>
      <c r="C3498" s="636"/>
      <c r="D3498" s="507"/>
      <c r="E3498" s="394"/>
      <c r="F3498" s="394"/>
      <c r="G3498" s="394"/>
      <c r="H3498" s="28"/>
      <c r="I3498" s="637"/>
      <c r="J3498" s="420"/>
      <c r="K3498" s="627"/>
      <c r="L3498" s="28"/>
      <c r="M3498" s="226"/>
      <c r="N3498" s="638"/>
      <c r="O3498" s="270"/>
      <c r="P3498" s="226"/>
      <c r="Q3498" s="468"/>
      <c r="R3498" s="468"/>
      <c r="S3498" s="468"/>
      <c r="T3498" s="468"/>
      <c r="U3498" s="468"/>
      <c r="V3498" s="468"/>
      <c r="W3498" s="468"/>
      <c r="X3498" s="468"/>
      <c r="Y3498" s="468"/>
      <c r="Z3498" s="468"/>
      <c r="AA3498" s="468"/>
      <c r="AB3498" s="468"/>
      <c r="AC3498" s="468"/>
      <c r="AD3498" s="468"/>
      <c r="AE3498" s="468"/>
      <c r="AF3498" s="468"/>
      <c r="AG3498" s="468"/>
      <c r="AH3498" s="468"/>
      <c r="AI3498" s="468"/>
    </row>
    <row r="3499">
      <c r="A3499" s="43"/>
      <c r="B3499" s="635"/>
      <c r="C3499" s="636"/>
      <c r="D3499" s="507"/>
      <c r="E3499" s="394"/>
      <c r="F3499" s="394"/>
      <c r="G3499" s="394"/>
      <c r="H3499" s="28"/>
      <c r="I3499" s="637"/>
      <c r="J3499" s="420"/>
      <c r="K3499" s="627"/>
      <c r="L3499" s="28"/>
      <c r="M3499" s="226"/>
      <c r="N3499" s="638"/>
      <c r="O3499" s="270"/>
      <c r="P3499" s="226"/>
      <c r="Q3499" s="468"/>
      <c r="R3499" s="468"/>
      <c r="S3499" s="468"/>
      <c r="T3499" s="468"/>
      <c r="U3499" s="468"/>
      <c r="V3499" s="468"/>
      <c r="W3499" s="468"/>
      <c r="X3499" s="468"/>
      <c r="Y3499" s="468"/>
      <c r="Z3499" s="468"/>
      <c r="AA3499" s="468"/>
      <c r="AB3499" s="468"/>
      <c r="AC3499" s="468"/>
      <c r="AD3499" s="468"/>
      <c r="AE3499" s="468"/>
      <c r="AF3499" s="468"/>
      <c r="AG3499" s="468"/>
      <c r="AH3499" s="468"/>
      <c r="AI3499" s="468"/>
    </row>
    <row r="3500">
      <c r="A3500" s="43"/>
      <c r="B3500" s="635"/>
      <c r="C3500" s="636"/>
      <c r="D3500" s="507"/>
      <c r="E3500" s="394"/>
      <c r="F3500" s="394"/>
      <c r="G3500" s="394"/>
      <c r="H3500" s="28"/>
      <c r="I3500" s="637"/>
      <c r="J3500" s="420"/>
      <c r="K3500" s="627"/>
      <c r="L3500" s="28"/>
      <c r="M3500" s="226"/>
      <c r="N3500" s="638"/>
      <c r="O3500" s="270"/>
      <c r="P3500" s="226"/>
      <c r="Q3500" s="468"/>
      <c r="R3500" s="468"/>
      <c r="S3500" s="468"/>
      <c r="T3500" s="468"/>
      <c r="U3500" s="468"/>
      <c r="V3500" s="468"/>
      <c r="W3500" s="468"/>
      <c r="X3500" s="468"/>
      <c r="Y3500" s="468"/>
      <c r="Z3500" s="468"/>
      <c r="AA3500" s="468"/>
      <c r="AB3500" s="468"/>
      <c r="AC3500" s="468"/>
      <c r="AD3500" s="468"/>
      <c r="AE3500" s="468"/>
      <c r="AF3500" s="468"/>
      <c r="AG3500" s="468"/>
      <c r="AH3500" s="468"/>
      <c r="AI3500" s="468"/>
    </row>
    <row r="3501">
      <c r="A3501" s="43"/>
      <c r="B3501" s="635"/>
      <c r="C3501" s="636"/>
      <c r="D3501" s="507"/>
      <c r="E3501" s="394"/>
      <c r="F3501" s="394"/>
      <c r="G3501" s="394"/>
      <c r="H3501" s="28"/>
      <c r="I3501" s="637"/>
      <c r="J3501" s="420"/>
      <c r="K3501" s="627"/>
      <c r="L3501" s="28"/>
      <c r="M3501" s="226"/>
      <c r="N3501" s="638"/>
      <c r="O3501" s="270"/>
      <c r="P3501" s="226"/>
      <c r="Q3501" s="468"/>
      <c r="R3501" s="468"/>
      <c r="S3501" s="468"/>
      <c r="T3501" s="468"/>
      <c r="U3501" s="468"/>
      <c r="V3501" s="468"/>
      <c r="W3501" s="468"/>
      <c r="X3501" s="468"/>
      <c r="Y3501" s="468"/>
      <c r="Z3501" s="468"/>
      <c r="AA3501" s="468"/>
      <c r="AB3501" s="468"/>
      <c r="AC3501" s="468"/>
      <c r="AD3501" s="468"/>
      <c r="AE3501" s="468"/>
      <c r="AF3501" s="468"/>
      <c r="AG3501" s="468"/>
      <c r="AH3501" s="468"/>
      <c r="AI3501" s="468"/>
    </row>
    <row r="3502">
      <c r="A3502" s="43"/>
      <c r="B3502" s="635"/>
      <c r="C3502" s="636"/>
      <c r="D3502" s="507"/>
      <c r="E3502" s="394"/>
      <c r="F3502" s="394"/>
      <c r="G3502" s="394"/>
      <c r="H3502" s="28"/>
      <c r="I3502" s="637"/>
      <c r="J3502" s="420"/>
      <c r="K3502" s="627"/>
      <c r="L3502" s="28"/>
      <c r="M3502" s="226"/>
      <c r="N3502" s="638"/>
      <c r="O3502" s="270"/>
      <c r="P3502" s="226"/>
      <c r="Q3502" s="468"/>
      <c r="R3502" s="468"/>
      <c r="S3502" s="468"/>
      <c r="T3502" s="468"/>
      <c r="U3502" s="468"/>
      <c r="V3502" s="468"/>
      <c r="W3502" s="468"/>
      <c r="X3502" s="468"/>
      <c r="Y3502" s="468"/>
      <c r="Z3502" s="468"/>
      <c r="AA3502" s="468"/>
      <c r="AB3502" s="468"/>
      <c r="AC3502" s="468"/>
      <c r="AD3502" s="468"/>
      <c r="AE3502" s="468"/>
      <c r="AF3502" s="468"/>
      <c r="AG3502" s="468"/>
      <c r="AH3502" s="468"/>
      <c r="AI3502" s="468"/>
    </row>
    <row r="3503">
      <c r="A3503" s="43"/>
      <c r="B3503" s="635"/>
      <c r="C3503" s="636"/>
      <c r="D3503" s="507"/>
      <c r="E3503" s="394"/>
      <c r="F3503" s="394"/>
      <c r="G3503" s="394"/>
      <c r="H3503" s="28"/>
      <c r="I3503" s="637"/>
      <c r="J3503" s="420"/>
      <c r="K3503" s="627"/>
      <c r="L3503" s="28"/>
      <c r="M3503" s="226"/>
      <c r="N3503" s="638"/>
      <c r="O3503" s="270"/>
      <c r="P3503" s="226"/>
      <c r="Q3503" s="468"/>
      <c r="R3503" s="468"/>
      <c r="S3503" s="468"/>
      <c r="T3503" s="468"/>
      <c r="U3503" s="468"/>
      <c r="V3503" s="468"/>
      <c r="W3503" s="468"/>
      <c r="X3503" s="468"/>
      <c r="Y3503" s="468"/>
      <c r="Z3503" s="468"/>
      <c r="AA3503" s="468"/>
      <c r="AB3503" s="468"/>
      <c r="AC3503" s="468"/>
      <c r="AD3503" s="468"/>
      <c r="AE3503" s="468"/>
      <c r="AF3503" s="468"/>
      <c r="AG3503" s="468"/>
      <c r="AH3503" s="468"/>
      <c r="AI3503" s="468"/>
    </row>
    <row r="3504">
      <c r="A3504" s="43"/>
      <c r="B3504" s="635"/>
      <c r="C3504" s="636"/>
      <c r="D3504" s="507"/>
      <c r="E3504" s="394"/>
      <c r="F3504" s="394"/>
      <c r="G3504" s="394"/>
      <c r="H3504" s="28"/>
      <c r="I3504" s="637"/>
      <c r="J3504" s="420"/>
      <c r="K3504" s="627"/>
      <c r="L3504" s="28"/>
      <c r="M3504" s="226"/>
      <c r="N3504" s="638"/>
      <c r="O3504" s="270"/>
      <c r="P3504" s="226"/>
      <c r="Q3504" s="468"/>
      <c r="R3504" s="468"/>
      <c r="S3504" s="468"/>
      <c r="T3504" s="468"/>
      <c r="U3504" s="468"/>
      <c r="V3504" s="468"/>
      <c r="W3504" s="468"/>
      <c r="X3504" s="468"/>
      <c r="Y3504" s="468"/>
      <c r="Z3504" s="468"/>
      <c r="AA3504" s="468"/>
      <c r="AB3504" s="468"/>
      <c r="AC3504" s="468"/>
      <c r="AD3504" s="468"/>
      <c r="AE3504" s="468"/>
      <c r="AF3504" s="468"/>
      <c r="AG3504" s="468"/>
      <c r="AH3504" s="468"/>
      <c r="AI3504" s="468"/>
    </row>
    <row r="3505">
      <c r="A3505" s="43"/>
      <c r="B3505" s="635"/>
      <c r="C3505" s="636"/>
      <c r="D3505" s="507"/>
      <c r="E3505" s="394"/>
      <c r="F3505" s="394"/>
      <c r="G3505" s="394"/>
      <c r="H3505" s="28"/>
      <c r="I3505" s="637"/>
      <c r="J3505" s="420"/>
      <c r="K3505" s="627"/>
      <c r="L3505" s="28"/>
      <c r="M3505" s="226"/>
      <c r="N3505" s="638"/>
      <c r="O3505" s="270"/>
      <c r="P3505" s="226"/>
      <c r="Q3505" s="468"/>
      <c r="R3505" s="468"/>
      <c r="S3505" s="468"/>
      <c r="T3505" s="468"/>
      <c r="U3505" s="468"/>
      <c r="V3505" s="468"/>
      <c r="W3505" s="468"/>
      <c r="X3505" s="468"/>
      <c r="Y3505" s="468"/>
      <c r="Z3505" s="468"/>
      <c r="AA3505" s="468"/>
      <c r="AB3505" s="468"/>
      <c r="AC3505" s="468"/>
      <c r="AD3505" s="468"/>
      <c r="AE3505" s="468"/>
      <c r="AF3505" s="468"/>
      <c r="AG3505" s="468"/>
      <c r="AH3505" s="468"/>
      <c r="AI3505" s="468"/>
    </row>
    <row r="3506">
      <c r="A3506" s="43"/>
      <c r="B3506" s="635"/>
      <c r="C3506" s="636"/>
      <c r="D3506" s="507"/>
      <c r="E3506" s="394"/>
      <c r="F3506" s="394"/>
      <c r="G3506" s="394"/>
      <c r="H3506" s="28"/>
      <c r="I3506" s="637"/>
      <c r="J3506" s="420"/>
      <c r="K3506" s="627"/>
      <c r="L3506" s="28"/>
      <c r="M3506" s="226"/>
      <c r="N3506" s="638"/>
      <c r="O3506" s="270"/>
      <c r="P3506" s="226"/>
      <c r="Q3506" s="468"/>
      <c r="R3506" s="468"/>
      <c r="S3506" s="468"/>
      <c r="T3506" s="468"/>
      <c r="U3506" s="468"/>
      <c r="V3506" s="468"/>
      <c r="W3506" s="468"/>
      <c r="X3506" s="468"/>
      <c r="Y3506" s="468"/>
      <c r="Z3506" s="468"/>
      <c r="AA3506" s="468"/>
      <c r="AB3506" s="468"/>
      <c r="AC3506" s="468"/>
      <c r="AD3506" s="468"/>
      <c r="AE3506" s="468"/>
      <c r="AF3506" s="468"/>
      <c r="AG3506" s="468"/>
      <c r="AH3506" s="468"/>
      <c r="AI3506" s="468"/>
    </row>
    <row r="3507">
      <c r="A3507" s="43"/>
      <c r="B3507" s="635"/>
      <c r="C3507" s="636"/>
      <c r="D3507" s="507"/>
      <c r="E3507" s="394"/>
      <c r="F3507" s="394"/>
      <c r="G3507" s="394"/>
      <c r="H3507" s="28"/>
      <c r="I3507" s="637"/>
      <c r="J3507" s="420"/>
      <c r="K3507" s="627"/>
      <c r="L3507" s="28"/>
      <c r="M3507" s="226"/>
      <c r="N3507" s="638"/>
      <c r="O3507" s="270"/>
      <c r="P3507" s="226"/>
      <c r="Q3507" s="468"/>
      <c r="R3507" s="468"/>
      <c r="S3507" s="468"/>
      <c r="T3507" s="468"/>
      <c r="U3507" s="468"/>
      <c r="V3507" s="468"/>
      <c r="W3507" s="468"/>
      <c r="X3507" s="468"/>
      <c r="Y3507" s="468"/>
      <c r="Z3507" s="468"/>
      <c r="AA3507" s="468"/>
      <c r="AB3507" s="468"/>
      <c r="AC3507" s="468"/>
      <c r="AD3507" s="468"/>
      <c r="AE3507" s="468"/>
      <c r="AF3507" s="468"/>
      <c r="AG3507" s="468"/>
      <c r="AH3507" s="468"/>
      <c r="AI3507" s="468"/>
    </row>
    <row r="3508">
      <c r="A3508" s="43"/>
      <c r="B3508" s="635"/>
      <c r="C3508" s="636"/>
      <c r="D3508" s="507"/>
      <c r="E3508" s="394"/>
      <c r="F3508" s="394"/>
      <c r="G3508" s="394"/>
      <c r="H3508" s="28"/>
      <c r="I3508" s="637"/>
      <c r="J3508" s="420"/>
      <c r="K3508" s="627"/>
      <c r="L3508" s="28"/>
      <c r="M3508" s="226"/>
      <c r="N3508" s="638"/>
      <c r="O3508" s="270"/>
      <c r="P3508" s="226"/>
      <c r="Q3508" s="468"/>
      <c r="R3508" s="468"/>
      <c r="S3508" s="468"/>
      <c r="T3508" s="468"/>
      <c r="U3508" s="468"/>
      <c r="V3508" s="468"/>
      <c r="W3508" s="468"/>
      <c r="X3508" s="468"/>
      <c r="Y3508" s="468"/>
      <c r="Z3508" s="468"/>
      <c r="AA3508" s="468"/>
      <c r="AB3508" s="468"/>
      <c r="AC3508" s="468"/>
      <c r="AD3508" s="468"/>
      <c r="AE3508" s="468"/>
      <c r="AF3508" s="468"/>
      <c r="AG3508" s="468"/>
      <c r="AH3508" s="468"/>
      <c r="AI3508" s="468"/>
    </row>
    <row r="3509">
      <c r="A3509" s="43"/>
      <c r="B3509" s="635"/>
      <c r="C3509" s="636"/>
      <c r="D3509" s="507"/>
      <c r="E3509" s="394"/>
      <c r="F3509" s="394"/>
      <c r="G3509" s="394"/>
      <c r="H3509" s="28"/>
      <c r="I3509" s="637"/>
      <c r="J3509" s="420"/>
      <c r="K3509" s="627"/>
      <c r="L3509" s="28"/>
      <c r="M3509" s="226"/>
      <c r="N3509" s="638"/>
      <c r="O3509" s="270"/>
      <c r="P3509" s="226"/>
      <c r="Q3509" s="468"/>
      <c r="R3509" s="468"/>
      <c r="S3509" s="468"/>
      <c r="T3509" s="468"/>
      <c r="U3509" s="468"/>
      <c r="V3509" s="468"/>
      <c r="W3509" s="468"/>
      <c r="X3509" s="468"/>
      <c r="Y3509" s="468"/>
      <c r="Z3509" s="468"/>
      <c r="AA3509" s="468"/>
      <c r="AB3509" s="468"/>
      <c r="AC3509" s="468"/>
      <c r="AD3509" s="468"/>
      <c r="AE3509" s="468"/>
      <c r="AF3509" s="468"/>
      <c r="AG3509" s="468"/>
      <c r="AH3509" s="468"/>
      <c r="AI3509" s="468"/>
    </row>
    <row r="3510">
      <c r="A3510" s="43"/>
      <c r="B3510" s="635"/>
      <c r="C3510" s="636"/>
      <c r="D3510" s="507"/>
      <c r="E3510" s="394"/>
      <c r="F3510" s="394"/>
      <c r="G3510" s="394"/>
      <c r="H3510" s="28"/>
      <c r="I3510" s="637"/>
      <c r="J3510" s="420"/>
      <c r="K3510" s="627"/>
      <c r="L3510" s="28"/>
      <c r="M3510" s="226"/>
      <c r="N3510" s="638"/>
      <c r="O3510" s="270"/>
      <c r="P3510" s="226"/>
      <c r="Q3510" s="468"/>
      <c r="R3510" s="468"/>
      <c r="S3510" s="468"/>
      <c r="T3510" s="468"/>
      <c r="U3510" s="468"/>
      <c r="V3510" s="468"/>
      <c r="W3510" s="468"/>
      <c r="X3510" s="468"/>
      <c r="Y3510" s="468"/>
      <c r="Z3510" s="468"/>
      <c r="AA3510" s="468"/>
      <c r="AB3510" s="468"/>
      <c r="AC3510" s="468"/>
      <c r="AD3510" s="468"/>
      <c r="AE3510" s="468"/>
      <c r="AF3510" s="468"/>
      <c r="AG3510" s="468"/>
      <c r="AH3510" s="468"/>
      <c r="AI3510" s="468"/>
    </row>
    <row r="3511">
      <c r="A3511" s="43"/>
      <c r="B3511" s="635"/>
      <c r="C3511" s="636"/>
      <c r="D3511" s="507"/>
      <c r="E3511" s="394"/>
      <c r="F3511" s="394"/>
      <c r="G3511" s="394"/>
      <c r="H3511" s="28"/>
      <c r="I3511" s="637"/>
      <c r="J3511" s="420"/>
      <c r="K3511" s="627"/>
      <c r="L3511" s="28"/>
      <c r="M3511" s="226"/>
      <c r="N3511" s="638"/>
      <c r="O3511" s="270"/>
      <c r="P3511" s="226"/>
      <c r="Q3511" s="468"/>
      <c r="R3511" s="468"/>
      <c r="S3511" s="468"/>
      <c r="T3511" s="468"/>
      <c r="U3511" s="468"/>
      <c r="V3511" s="468"/>
      <c r="W3511" s="468"/>
      <c r="X3511" s="468"/>
      <c r="Y3511" s="468"/>
      <c r="Z3511" s="468"/>
      <c r="AA3511" s="468"/>
      <c r="AB3511" s="468"/>
      <c r="AC3511" s="468"/>
      <c r="AD3511" s="468"/>
      <c r="AE3511" s="468"/>
      <c r="AF3511" s="468"/>
      <c r="AG3511" s="468"/>
      <c r="AH3511" s="468"/>
      <c r="AI3511" s="468"/>
    </row>
    <row r="3512">
      <c r="A3512" s="43"/>
      <c r="B3512" s="635"/>
      <c r="C3512" s="636"/>
      <c r="D3512" s="507"/>
      <c r="E3512" s="394"/>
      <c r="F3512" s="394"/>
      <c r="G3512" s="394"/>
      <c r="H3512" s="28"/>
      <c r="I3512" s="637"/>
      <c r="J3512" s="420"/>
      <c r="K3512" s="627"/>
      <c r="L3512" s="28"/>
      <c r="M3512" s="226"/>
      <c r="N3512" s="638"/>
      <c r="O3512" s="270"/>
      <c r="P3512" s="226"/>
      <c r="Q3512" s="468"/>
      <c r="R3512" s="468"/>
      <c r="S3512" s="468"/>
      <c r="T3512" s="468"/>
      <c r="U3512" s="468"/>
      <c r="V3512" s="468"/>
      <c r="W3512" s="468"/>
      <c r="X3512" s="468"/>
      <c r="Y3512" s="468"/>
      <c r="Z3512" s="468"/>
      <c r="AA3512" s="468"/>
      <c r="AB3512" s="468"/>
      <c r="AC3512" s="468"/>
      <c r="AD3512" s="468"/>
      <c r="AE3512" s="468"/>
      <c r="AF3512" s="468"/>
      <c r="AG3512" s="468"/>
      <c r="AH3512" s="468"/>
      <c r="AI3512" s="468"/>
    </row>
    <row r="3513">
      <c r="A3513" s="43"/>
      <c r="B3513" s="635"/>
      <c r="C3513" s="636"/>
      <c r="D3513" s="507"/>
      <c r="E3513" s="394"/>
      <c r="F3513" s="394"/>
      <c r="G3513" s="394"/>
      <c r="H3513" s="28"/>
      <c r="I3513" s="637"/>
      <c r="J3513" s="420"/>
      <c r="K3513" s="627"/>
      <c r="L3513" s="28"/>
      <c r="M3513" s="226"/>
      <c r="N3513" s="638"/>
      <c r="O3513" s="270"/>
      <c r="P3513" s="226"/>
      <c r="Q3513" s="468"/>
      <c r="R3513" s="468"/>
      <c r="S3513" s="468"/>
      <c r="T3513" s="468"/>
      <c r="U3513" s="468"/>
      <c r="V3513" s="468"/>
      <c r="W3513" s="468"/>
      <c r="X3513" s="468"/>
      <c r="Y3513" s="468"/>
      <c r="Z3513" s="468"/>
      <c r="AA3513" s="468"/>
      <c r="AB3513" s="468"/>
      <c r="AC3513" s="468"/>
      <c r="AD3513" s="468"/>
      <c r="AE3513" s="468"/>
      <c r="AF3513" s="468"/>
      <c r="AG3513" s="468"/>
      <c r="AH3513" s="468"/>
      <c r="AI3513" s="468"/>
    </row>
    <row r="3514">
      <c r="A3514" s="43"/>
      <c r="B3514" s="635"/>
      <c r="C3514" s="636"/>
      <c r="D3514" s="507"/>
      <c r="E3514" s="394"/>
      <c r="F3514" s="394"/>
      <c r="G3514" s="394"/>
      <c r="H3514" s="28"/>
      <c r="I3514" s="637"/>
      <c r="J3514" s="420"/>
      <c r="K3514" s="627"/>
      <c r="L3514" s="28"/>
      <c r="M3514" s="226"/>
      <c r="N3514" s="638"/>
      <c r="O3514" s="270"/>
      <c r="P3514" s="226"/>
      <c r="Q3514" s="468"/>
      <c r="R3514" s="468"/>
      <c r="S3514" s="468"/>
      <c r="T3514" s="468"/>
      <c r="U3514" s="468"/>
      <c r="V3514" s="468"/>
      <c r="W3514" s="468"/>
      <c r="X3514" s="468"/>
      <c r="Y3514" s="468"/>
      <c r="Z3514" s="468"/>
      <c r="AA3514" s="468"/>
      <c r="AB3514" s="468"/>
      <c r="AC3514" s="468"/>
      <c r="AD3514" s="468"/>
      <c r="AE3514" s="468"/>
      <c r="AF3514" s="468"/>
      <c r="AG3514" s="468"/>
      <c r="AH3514" s="468"/>
      <c r="AI3514" s="468"/>
    </row>
    <row r="3515">
      <c r="A3515" s="43"/>
      <c r="B3515" s="635"/>
      <c r="C3515" s="636"/>
      <c r="D3515" s="507"/>
      <c r="E3515" s="394"/>
      <c r="F3515" s="394"/>
      <c r="G3515" s="394"/>
      <c r="H3515" s="28"/>
      <c r="I3515" s="637"/>
      <c r="J3515" s="420"/>
      <c r="K3515" s="627"/>
      <c r="L3515" s="28"/>
      <c r="M3515" s="226"/>
      <c r="N3515" s="638"/>
      <c r="O3515" s="270"/>
      <c r="P3515" s="226"/>
      <c r="Q3515" s="468"/>
      <c r="R3515" s="468"/>
      <c r="S3515" s="468"/>
      <c r="T3515" s="468"/>
      <c r="U3515" s="468"/>
      <c r="V3515" s="468"/>
      <c r="W3515" s="468"/>
      <c r="X3515" s="468"/>
      <c r="Y3515" s="468"/>
      <c r="Z3515" s="468"/>
      <c r="AA3515" s="468"/>
      <c r="AB3515" s="468"/>
      <c r="AC3515" s="468"/>
      <c r="AD3515" s="468"/>
      <c r="AE3515" s="468"/>
      <c r="AF3515" s="468"/>
      <c r="AG3515" s="468"/>
      <c r="AH3515" s="468"/>
      <c r="AI3515" s="468"/>
    </row>
    <row r="3516">
      <c r="A3516" s="43"/>
      <c r="B3516" s="635"/>
      <c r="C3516" s="636"/>
      <c r="D3516" s="507"/>
      <c r="E3516" s="394"/>
      <c r="F3516" s="394"/>
      <c r="G3516" s="394"/>
      <c r="H3516" s="28"/>
      <c r="I3516" s="637"/>
      <c r="J3516" s="420"/>
      <c r="K3516" s="627"/>
      <c r="L3516" s="28"/>
      <c r="M3516" s="226"/>
      <c r="N3516" s="638"/>
      <c r="O3516" s="270"/>
      <c r="P3516" s="226"/>
      <c r="Q3516" s="468"/>
      <c r="R3516" s="468"/>
      <c r="S3516" s="468"/>
      <c r="T3516" s="468"/>
      <c r="U3516" s="468"/>
      <c r="V3516" s="468"/>
      <c r="W3516" s="468"/>
      <c r="X3516" s="468"/>
      <c r="Y3516" s="468"/>
      <c r="Z3516" s="468"/>
      <c r="AA3516" s="468"/>
      <c r="AB3516" s="468"/>
      <c r="AC3516" s="468"/>
      <c r="AD3516" s="468"/>
      <c r="AE3516" s="468"/>
      <c r="AF3516" s="468"/>
      <c r="AG3516" s="468"/>
      <c r="AH3516" s="468"/>
      <c r="AI3516" s="468"/>
    </row>
    <row r="3517">
      <c r="A3517" s="43"/>
      <c r="B3517" s="635"/>
      <c r="C3517" s="636"/>
      <c r="D3517" s="507"/>
      <c r="E3517" s="394"/>
      <c r="F3517" s="394"/>
      <c r="G3517" s="394"/>
      <c r="H3517" s="28"/>
      <c r="I3517" s="637"/>
      <c r="J3517" s="420"/>
      <c r="K3517" s="627"/>
      <c r="L3517" s="28"/>
      <c r="M3517" s="226"/>
      <c r="N3517" s="638"/>
      <c r="O3517" s="270"/>
      <c r="P3517" s="226"/>
      <c r="Q3517" s="468"/>
      <c r="R3517" s="468"/>
      <c r="S3517" s="468"/>
      <c r="T3517" s="468"/>
      <c r="U3517" s="468"/>
      <c r="V3517" s="468"/>
      <c r="W3517" s="468"/>
      <c r="X3517" s="468"/>
      <c r="Y3517" s="468"/>
      <c r="Z3517" s="468"/>
      <c r="AA3517" s="468"/>
      <c r="AB3517" s="468"/>
      <c r="AC3517" s="468"/>
      <c r="AD3517" s="468"/>
      <c r="AE3517" s="468"/>
      <c r="AF3517" s="468"/>
      <c r="AG3517" s="468"/>
      <c r="AH3517" s="468"/>
      <c r="AI3517" s="468"/>
    </row>
    <row r="3518">
      <c r="A3518" s="43"/>
      <c r="B3518" s="635"/>
      <c r="C3518" s="636"/>
      <c r="D3518" s="507"/>
      <c r="E3518" s="394"/>
      <c r="F3518" s="394"/>
      <c r="G3518" s="394"/>
      <c r="H3518" s="28"/>
      <c r="I3518" s="637"/>
      <c r="J3518" s="420"/>
      <c r="K3518" s="627"/>
      <c r="L3518" s="28"/>
      <c r="M3518" s="226"/>
      <c r="N3518" s="638"/>
      <c r="O3518" s="270"/>
      <c r="P3518" s="226"/>
      <c r="Q3518" s="468"/>
      <c r="R3518" s="468"/>
      <c r="S3518" s="468"/>
      <c r="T3518" s="468"/>
      <c r="U3518" s="468"/>
      <c r="V3518" s="468"/>
      <c r="W3518" s="468"/>
      <c r="X3518" s="468"/>
      <c r="Y3518" s="468"/>
      <c r="Z3518" s="468"/>
      <c r="AA3518" s="468"/>
      <c r="AB3518" s="468"/>
      <c r="AC3518" s="468"/>
      <c r="AD3518" s="468"/>
      <c r="AE3518" s="468"/>
      <c r="AF3518" s="468"/>
      <c r="AG3518" s="468"/>
      <c r="AH3518" s="468"/>
      <c r="AI3518" s="468"/>
    </row>
    <row r="3519">
      <c r="A3519" s="43"/>
      <c r="B3519" s="635"/>
      <c r="C3519" s="636"/>
      <c r="D3519" s="507"/>
      <c r="E3519" s="394"/>
      <c r="F3519" s="394"/>
      <c r="G3519" s="394"/>
      <c r="H3519" s="28"/>
      <c r="I3519" s="637"/>
      <c r="J3519" s="420"/>
      <c r="K3519" s="627"/>
      <c r="L3519" s="28"/>
      <c r="M3519" s="226"/>
      <c r="N3519" s="638"/>
      <c r="O3519" s="270"/>
      <c r="P3519" s="226"/>
      <c r="Q3519" s="468"/>
      <c r="R3519" s="468"/>
      <c r="S3519" s="468"/>
      <c r="T3519" s="468"/>
      <c r="U3519" s="468"/>
      <c r="V3519" s="468"/>
      <c r="W3519" s="468"/>
      <c r="X3519" s="468"/>
      <c r="Y3519" s="468"/>
      <c r="Z3519" s="468"/>
      <c r="AA3519" s="468"/>
      <c r="AB3519" s="468"/>
      <c r="AC3519" s="468"/>
      <c r="AD3519" s="468"/>
      <c r="AE3519" s="468"/>
      <c r="AF3519" s="468"/>
      <c r="AG3519" s="468"/>
      <c r="AH3519" s="468"/>
      <c r="AI3519" s="468"/>
    </row>
    <row r="3520">
      <c r="A3520" s="43"/>
      <c r="B3520" s="635"/>
      <c r="C3520" s="636"/>
      <c r="D3520" s="507"/>
      <c r="E3520" s="394"/>
      <c r="F3520" s="394"/>
      <c r="G3520" s="394"/>
      <c r="H3520" s="28"/>
      <c r="I3520" s="637"/>
      <c r="J3520" s="420"/>
      <c r="K3520" s="627"/>
      <c r="L3520" s="28"/>
      <c r="M3520" s="226"/>
      <c r="N3520" s="638"/>
      <c r="O3520" s="270"/>
      <c r="P3520" s="226"/>
      <c r="Q3520" s="468"/>
      <c r="R3520" s="468"/>
      <c r="S3520" s="468"/>
      <c r="T3520" s="468"/>
      <c r="U3520" s="468"/>
      <c r="V3520" s="468"/>
      <c r="W3520" s="468"/>
      <c r="X3520" s="468"/>
      <c r="Y3520" s="468"/>
      <c r="Z3520" s="468"/>
      <c r="AA3520" s="468"/>
      <c r="AB3520" s="468"/>
      <c r="AC3520" s="468"/>
      <c r="AD3520" s="468"/>
      <c r="AE3520" s="468"/>
      <c r="AF3520" s="468"/>
      <c r="AG3520" s="468"/>
      <c r="AH3520" s="468"/>
      <c r="AI3520" s="468"/>
    </row>
    <row r="3521">
      <c r="A3521" s="43"/>
      <c r="B3521" s="635"/>
      <c r="C3521" s="636"/>
      <c r="D3521" s="507"/>
      <c r="E3521" s="394"/>
      <c r="F3521" s="394"/>
      <c r="G3521" s="394"/>
      <c r="H3521" s="28"/>
      <c r="I3521" s="637"/>
      <c r="J3521" s="420"/>
      <c r="K3521" s="627"/>
      <c r="L3521" s="28"/>
      <c r="M3521" s="226"/>
      <c r="N3521" s="638"/>
      <c r="O3521" s="270"/>
      <c r="P3521" s="226"/>
      <c r="Q3521" s="468"/>
      <c r="R3521" s="468"/>
      <c r="S3521" s="468"/>
      <c r="T3521" s="468"/>
      <c r="U3521" s="468"/>
      <c r="V3521" s="468"/>
      <c r="W3521" s="468"/>
      <c r="X3521" s="468"/>
      <c r="Y3521" s="468"/>
      <c r="Z3521" s="468"/>
      <c r="AA3521" s="468"/>
      <c r="AB3521" s="468"/>
      <c r="AC3521" s="468"/>
      <c r="AD3521" s="468"/>
      <c r="AE3521" s="468"/>
      <c r="AF3521" s="468"/>
      <c r="AG3521" s="468"/>
      <c r="AH3521" s="468"/>
      <c r="AI3521" s="468"/>
    </row>
    <row r="3522">
      <c r="A3522" s="43"/>
      <c r="B3522" s="635"/>
      <c r="C3522" s="636"/>
      <c r="D3522" s="507"/>
      <c r="E3522" s="394"/>
      <c r="F3522" s="394"/>
      <c r="G3522" s="394"/>
      <c r="H3522" s="28"/>
      <c r="I3522" s="637"/>
      <c r="J3522" s="420"/>
      <c r="K3522" s="627"/>
      <c r="L3522" s="28"/>
      <c r="M3522" s="226"/>
      <c r="N3522" s="638"/>
      <c r="O3522" s="270"/>
      <c r="P3522" s="226"/>
      <c r="Q3522" s="468"/>
      <c r="R3522" s="468"/>
      <c r="S3522" s="468"/>
      <c r="T3522" s="468"/>
      <c r="U3522" s="468"/>
      <c r="V3522" s="468"/>
      <c r="W3522" s="468"/>
      <c r="X3522" s="468"/>
      <c r="Y3522" s="468"/>
      <c r="Z3522" s="468"/>
      <c r="AA3522" s="468"/>
      <c r="AB3522" s="468"/>
      <c r="AC3522" s="468"/>
      <c r="AD3522" s="468"/>
      <c r="AE3522" s="468"/>
      <c r="AF3522" s="468"/>
      <c r="AG3522" s="468"/>
      <c r="AH3522" s="468"/>
      <c r="AI3522" s="468"/>
    </row>
    <row r="3523">
      <c r="A3523" s="43"/>
      <c r="B3523" s="635"/>
      <c r="C3523" s="636"/>
      <c r="D3523" s="507"/>
      <c r="E3523" s="394"/>
      <c r="F3523" s="394"/>
      <c r="G3523" s="394"/>
      <c r="H3523" s="28"/>
      <c r="I3523" s="637"/>
      <c r="J3523" s="420"/>
      <c r="K3523" s="627"/>
      <c r="L3523" s="28"/>
      <c r="M3523" s="226"/>
      <c r="N3523" s="638"/>
      <c r="O3523" s="270"/>
      <c r="P3523" s="226"/>
      <c r="Q3523" s="468"/>
      <c r="R3523" s="468"/>
      <c r="S3523" s="468"/>
      <c r="T3523" s="468"/>
      <c r="U3523" s="468"/>
      <c r="V3523" s="468"/>
      <c r="W3523" s="468"/>
      <c r="X3523" s="468"/>
      <c r="Y3523" s="468"/>
      <c r="Z3523" s="468"/>
      <c r="AA3523" s="468"/>
      <c r="AB3523" s="468"/>
      <c r="AC3523" s="468"/>
      <c r="AD3523" s="468"/>
      <c r="AE3523" s="468"/>
      <c r="AF3523" s="468"/>
      <c r="AG3523" s="468"/>
      <c r="AH3523" s="468"/>
      <c r="AI3523" s="468"/>
    </row>
    <row r="3524">
      <c r="A3524" s="43"/>
      <c r="B3524" s="635"/>
      <c r="C3524" s="636"/>
      <c r="D3524" s="507"/>
      <c r="E3524" s="394"/>
      <c r="F3524" s="394"/>
      <c r="G3524" s="394"/>
      <c r="H3524" s="28"/>
      <c r="I3524" s="637"/>
      <c r="J3524" s="420"/>
      <c r="K3524" s="627"/>
      <c r="L3524" s="28"/>
      <c r="M3524" s="226"/>
      <c r="N3524" s="638"/>
      <c r="O3524" s="270"/>
      <c r="P3524" s="226"/>
      <c r="Q3524" s="468"/>
      <c r="R3524" s="468"/>
      <c r="S3524" s="468"/>
      <c r="T3524" s="468"/>
      <c r="U3524" s="468"/>
      <c r="V3524" s="468"/>
      <c r="W3524" s="468"/>
      <c r="X3524" s="468"/>
      <c r="Y3524" s="468"/>
      <c r="Z3524" s="468"/>
      <c r="AA3524" s="468"/>
      <c r="AB3524" s="468"/>
      <c r="AC3524" s="468"/>
      <c r="AD3524" s="468"/>
      <c r="AE3524" s="468"/>
      <c r="AF3524" s="468"/>
      <c r="AG3524" s="468"/>
      <c r="AH3524" s="468"/>
      <c r="AI3524" s="468"/>
    </row>
    <row r="3525">
      <c r="A3525" s="43"/>
      <c r="B3525" s="635"/>
      <c r="C3525" s="636"/>
      <c r="D3525" s="507"/>
      <c r="E3525" s="394"/>
      <c r="F3525" s="394"/>
      <c r="G3525" s="394"/>
      <c r="H3525" s="28"/>
      <c r="I3525" s="637"/>
      <c r="J3525" s="420"/>
      <c r="K3525" s="627"/>
      <c r="L3525" s="28"/>
      <c r="M3525" s="226"/>
      <c r="N3525" s="638"/>
      <c r="O3525" s="270"/>
      <c r="P3525" s="226"/>
      <c r="Q3525" s="468"/>
      <c r="R3525" s="468"/>
      <c r="S3525" s="468"/>
      <c r="T3525" s="468"/>
      <c r="U3525" s="468"/>
      <c r="V3525" s="468"/>
      <c r="W3525" s="468"/>
      <c r="X3525" s="468"/>
      <c r="Y3525" s="468"/>
      <c r="Z3525" s="468"/>
      <c r="AA3525" s="468"/>
      <c r="AB3525" s="468"/>
      <c r="AC3525" s="468"/>
      <c r="AD3525" s="468"/>
      <c r="AE3525" s="468"/>
      <c r="AF3525" s="468"/>
      <c r="AG3525" s="468"/>
      <c r="AH3525" s="468"/>
      <c r="AI3525" s="468"/>
    </row>
    <row r="3526">
      <c r="A3526" s="43"/>
      <c r="B3526" s="635"/>
      <c r="C3526" s="636"/>
      <c r="D3526" s="507"/>
      <c r="E3526" s="394"/>
      <c r="F3526" s="394"/>
      <c r="G3526" s="394"/>
      <c r="H3526" s="28"/>
      <c r="I3526" s="637"/>
      <c r="J3526" s="420"/>
      <c r="K3526" s="627"/>
      <c r="L3526" s="28"/>
      <c r="M3526" s="226"/>
      <c r="N3526" s="638"/>
      <c r="O3526" s="270"/>
      <c r="P3526" s="226"/>
      <c r="Q3526" s="468"/>
      <c r="R3526" s="468"/>
      <c r="S3526" s="468"/>
      <c r="T3526" s="468"/>
      <c r="U3526" s="468"/>
      <c r="V3526" s="468"/>
      <c r="W3526" s="468"/>
      <c r="X3526" s="468"/>
      <c r="Y3526" s="468"/>
      <c r="Z3526" s="468"/>
      <c r="AA3526" s="468"/>
      <c r="AB3526" s="468"/>
      <c r="AC3526" s="468"/>
      <c r="AD3526" s="468"/>
      <c r="AE3526" s="468"/>
      <c r="AF3526" s="468"/>
      <c r="AG3526" s="468"/>
      <c r="AH3526" s="468"/>
      <c r="AI3526" s="468"/>
    </row>
    <row r="3527">
      <c r="A3527" s="43"/>
      <c r="B3527" s="635"/>
      <c r="C3527" s="636"/>
      <c r="D3527" s="507"/>
      <c r="E3527" s="394"/>
      <c r="F3527" s="394"/>
      <c r="G3527" s="394"/>
      <c r="H3527" s="28"/>
      <c r="I3527" s="637"/>
      <c r="J3527" s="420"/>
      <c r="K3527" s="627"/>
      <c r="L3527" s="28"/>
      <c r="M3527" s="226"/>
      <c r="N3527" s="638"/>
      <c r="O3527" s="270"/>
      <c r="P3527" s="226"/>
      <c r="Q3527" s="468"/>
      <c r="R3527" s="468"/>
      <c r="S3527" s="468"/>
      <c r="T3527" s="468"/>
      <c r="U3527" s="468"/>
      <c r="V3527" s="468"/>
      <c r="W3527" s="468"/>
      <c r="X3527" s="468"/>
      <c r="Y3527" s="468"/>
      <c r="Z3527" s="468"/>
      <c r="AA3527" s="468"/>
      <c r="AB3527" s="468"/>
      <c r="AC3527" s="468"/>
      <c r="AD3527" s="468"/>
      <c r="AE3527" s="468"/>
      <c r="AF3527" s="468"/>
      <c r="AG3527" s="468"/>
      <c r="AH3527" s="468"/>
      <c r="AI3527" s="468"/>
    </row>
    <row r="3528">
      <c r="A3528" s="43"/>
      <c r="B3528" s="635"/>
      <c r="C3528" s="636"/>
      <c r="D3528" s="507"/>
      <c r="E3528" s="394"/>
      <c r="F3528" s="394"/>
      <c r="G3528" s="394"/>
      <c r="H3528" s="28"/>
      <c r="I3528" s="637"/>
      <c r="J3528" s="420"/>
      <c r="K3528" s="627"/>
      <c r="L3528" s="28"/>
      <c r="M3528" s="226"/>
      <c r="N3528" s="638"/>
      <c r="O3528" s="270"/>
      <c r="P3528" s="226"/>
      <c r="Q3528" s="468"/>
      <c r="R3528" s="468"/>
      <c r="S3528" s="468"/>
      <c r="T3528" s="468"/>
      <c r="U3528" s="468"/>
      <c r="V3528" s="468"/>
      <c r="W3528" s="468"/>
      <c r="X3528" s="468"/>
      <c r="Y3528" s="468"/>
      <c r="Z3528" s="468"/>
      <c r="AA3528" s="468"/>
      <c r="AB3528" s="468"/>
      <c r="AC3528" s="468"/>
      <c r="AD3528" s="468"/>
      <c r="AE3528" s="468"/>
      <c r="AF3528" s="468"/>
      <c r="AG3528" s="468"/>
      <c r="AH3528" s="468"/>
      <c r="AI3528" s="468"/>
    </row>
    <row r="3529">
      <c r="A3529" s="43"/>
      <c r="B3529" s="635"/>
      <c r="C3529" s="636"/>
      <c r="D3529" s="507"/>
      <c r="E3529" s="394"/>
      <c r="F3529" s="394"/>
      <c r="G3529" s="394"/>
      <c r="H3529" s="28"/>
      <c r="I3529" s="637"/>
      <c r="J3529" s="420"/>
      <c r="K3529" s="627"/>
      <c r="L3529" s="28"/>
      <c r="M3529" s="226"/>
      <c r="N3529" s="638"/>
      <c r="O3529" s="270"/>
      <c r="P3529" s="226"/>
      <c r="Q3529" s="468"/>
      <c r="R3529" s="468"/>
      <c r="S3529" s="468"/>
      <c r="T3529" s="468"/>
      <c r="U3529" s="468"/>
      <c r="V3529" s="468"/>
      <c r="W3529" s="468"/>
      <c r="X3529" s="468"/>
      <c r="Y3529" s="468"/>
      <c r="Z3529" s="468"/>
      <c r="AA3529" s="468"/>
      <c r="AB3529" s="468"/>
      <c r="AC3529" s="468"/>
      <c r="AD3529" s="468"/>
      <c r="AE3529" s="468"/>
      <c r="AF3529" s="468"/>
      <c r="AG3529" s="468"/>
      <c r="AH3529" s="468"/>
      <c r="AI3529" s="468"/>
    </row>
    <row r="3530">
      <c r="A3530" s="43"/>
      <c r="B3530" s="635"/>
      <c r="C3530" s="636"/>
      <c r="D3530" s="507"/>
      <c r="E3530" s="394"/>
      <c r="F3530" s="394"/>
      <c r="G3530" s="394"/>
      <c r="H3530" s="28"/>
      <c r="I3530" s="637"/>
      <c r="J3530" s="420"/>
      <c r="K3530" s="627"/>
      <c r="L3530" s="28"/>
      <c r="M3530" s="226"/>
      <c r="N3530" s="638"/>
      <c r="O3530" s="270"/>
      <c r="P3530" s="226"/>
      <c r="Q3530" s="468"/>
      <c r="R3530" s="468"/>
      <c r="S3530" s="468"/>
      <c r="T3530" s="468"/>
      <c r="U3530" s="468"/>
      <c r="V3530" s="468"/>
      <c r="W3530" s="468"/>
      <c r="X3530" s="468"/>
      <c r="Y3530" s="468"/>
      <c r="Z3530" s="468"/>
      <c r="AA3530" s="468"/>
      <c r="AB3530" s="468"/>
      <c r="AC3530" s="468"/>
      <c r="AD3530" s="468"/>
      <c r="AE3530" s="468"/>
      <c r="AF3530" s="468"/>
      <c r="AG3530" s="468"/>
      <c r="AH3530" s="468"/>
      <c r="AI3530" s="468"/>
    </row>
    <row r="3531">
      <c r="A3531" s="43"/>
      <c r="B3531" s="635"/>
      <c r="C3531" s="636"/>
      <c r="D3531" s="507"/>
      <c r="E3531" s="394"/>
      <c r="F3531" s="394"/>
      <c r="G3531" s="394"/>
      <c r="H3531" s="28"/>
      <c r="I3531" s="637"/>
      <c r="J3531" s="420"/>
      <c r="K3531" s="627"/>
      <c r="L3531" s="28"/>
      <c r="M3531" s="226"/>
      <c r="N3531" s="638"/>
      <c r="O3531" s="270"/>
      <c r="P3531" s="226"/>
      <c r="Q3531" s="468"/>
      <c r="R3531" s="468"/>
      <c r="S3531" s="468"/>
      <c r="T3531" s="468"/>
      <c r="U3531" s="468"/>
      <c r="V3531" s="468"/>
      <c r="W3531" s="468"/>
      <c r="X3531" s="468"/>
      <c r="Y3531" s="468"/>
      <c r="Z3531" s="468"/>
      <c r="AA3531" s="468"/>
      <c r="AB3531" s="468"/>
      <c r="AC3531" s="468"/>
      <c r="AD3531" s="468"/>
      <c r="AE3531" s="468"/>
      <c r="AF3531" s="468"/>
      <c r="AG3531" s="468"/>
      <c r="AH3531" s="468"/>
      <c r="AI3531" s="468"/>
    </row>
    <row r="3532">
      <c r="A3532" s="43"/>
      <c r="B3532" s="635"/>
      <c r="C3532" s="636"/>
      <c r="D3532" s="507"/>
      <c r="E3532" s="394"/>
      <c r="F3532" s="394"/>
      <c r="G3532" s="394"/>
      <c r="H3532" s="28"/>
      <c r="I3532" s="637"/>
      <c r="J3532" s="420"/>
      <c r="K3532" s="627"/>
      <c r="L3532" s="28"/>
      <c r="M3532" s="226"/>
      <c r="N3532" s="638"/>
      <c r="O3532" s="270"/>
      <c r="P3532" s="226"/>
      <c r="Q3532" s="468"/>
      <c r="R3532" s="468"/>
      <c r="S3532" s="468"/>
      <c r="T3532" s="468"/>
      <c r="U3532" s="468"/>
      <c r="V3532" s="468"/>
      <c r="W3532" s="468"/>
      <c r="X3532" s="468"/>
      <c r="Y3532" s="468"/>
      <c r="Z3532" s="468"/>
      <c r="AA3532" s="468"/>
      <c r="AB3532" s="468"/>
      <c r="AC3532" s="468"/>
      <c r="AD3532" s="468"/>
      <c r="AE3532" s="468"/>
      <c r="AF3532" s="468"/>
      <c r="AG3532" s="468"/>
      <c r="AH3532" s="468"/>
      <c r="AI3532" s="468"/>
    </row>
    <row r="3533">
      <c r="A3533" s="43"/>
      <c r="B3533" s="635"/>
      <c r="C3533" s="636"/>
      <c r="D3533" s="507"/>
      <c r="E3533" s="394"/>
      <c r="F3533" s="394"/>
      <c r="G3533" s="394"/>
      <c r="H3533" s="28"/>
      <c r="I3533" s="637"/>
      <c r="J3533" s="420"/>
      <c r="K3533" s="627"/>
      <c r="L3533" s="28"/>
      <c r="M3533" s="226"/>
      <c r="N3533" s="638"/>
      <c r="O3533" s="270"/>
      <c r="P3533" s="226"/>
      <c r="Q3533" s="468"/>
      <c r="R3533" s="468"/>
      <c r="S3533" s="468"/>
      <c r="T3533" s="468"/>
      <c r="U3533" s="468"/>
      <c r="V3533" s="468"/>
      <c r="W3533" s="468"/>
      <c r="X3533" s="468"/>
      <c r="Y3533" s="468"/>
      <c r="Z3533" s="468"/>
      <c r="AA3533" s="468"/>
      <c r="AB3533" s="468"/>
      <c r="AC3533" s="468"/>
      <c r="AD3533" s="468"/>
      <c r="AE3533" s="468"/>
      <c r="AF3533" s="468"/>
      <c r="AG3533" s="468"/>
      <c r="AH3533" s="468"/>
      <c r="AI3533" s="468"/>
    </row>
    <row r="3534">
      <c r="A3534" s="43"/>
      <c r="B3534" s="635"/>
      <c r="C3534" s="636"/>
      <c r="D3534" s="507"/>
      <c r="E3534" s="394"/>
      <c r="F3534" s="394"/>
      <c r="G3534" s="394"/>
      <c r="H3534" s="28"/>
      <c r="I3534" s="637"/>
      <c r="J3534" s="420"/>
      <c r="K3534" s="627"/>
      <c r="L3534" s="28"/>
      <c r="M3534" s="226"/>
      <c r="N3534" s="638"/>
      <c r="O3534" s="270"/>
      <c r="P3534" s="226"/>
      <c r="Q3534" s="468"/>
      <c r="R3534" s="468"/>
      <c r="S3534" s="468"/>
      <c r="T3534" s="468"/>
      <c r="U3534" s="468"/>
      <c r="V3534" s="468"/>
      <c r="W3534" s="468"/>
      <c r="X3534" s="468"/>
      <c r="Y3534" s="468"/>
      <c r="Z3534" s="468"/>
      <c r="AA3534" s="468"/>
      <c r="AB3534" s="468"/>
      <c r="AC3534" s="468"/>
      <c r="AD3534" s="468"/>
      <c r="AE3534" s="468"/>
      <c r="AF3534" s="468"/>
      <c r="AG3534" s="468"/>
      <c r="AH3534" s="468"/>
      <c r="AI3534" s="468"/>
    </row>
    <row r="3535">
      <c r="A3535" s="43"/>
      <c r="B3535" s="635"/>
      <c r="C3535" s="636"/>
      <c r="D3535" s="507"/>
      <c r="E3535" s="394"/>
      <c r="F3535" s="394"/>
      <c r="G3535" s="394"/>
      <c r="H3535" s="28"/>
      <c r="I3535" s="637"/>
      <c r="J3535" s="420"/>
      <c r="K3535" s="627"/>
      <c r="L3535" s="28"/>
      <c r="M3535" s="226"/>
      <c r="N3535" s="638"/>
      <c r="O3535" s="270"/>
      <c r="P3535" s="226"/>
      <c r="Q3535" s="468"/>
      <c r="R3535" s="468"/>
      <c r="S3535" s="468"/>
      <c r="T3535" s="468"/>
      <c r="U3535" s="468"/>
      <c r="V3535" s="468"/>
      <c r="W3535" s="468"/>
      <c r="X3535" s="468"/>
      <c r="Y3535" s="468"/>
      <c r="Z3535" s="468"/>
      <c r="AA3535" s="468"/>
      <c r="AB3535" s="468"/>
      <c r="AC3535" s="468"/>
      <c r="AD3535" s="468"/>
      <c r="AE3535" s="468"/>
      <c r="AF3535" s="468"/>
      <c r="AG3535" s="468"/>
      <c r="AH3535" s="468"/>
      <c r="AI3535" s="468"/>
    </row>
    <row r="3536">
      <c r="A3536" s="43"/>
      <c r="B3536" s="635"/>
      <c r="C3536" s="636"/>
      <c r="D3536" s="507"/>
      <c r="E3536" s="394"/>
      <c r="F3536" s="394"/>
      <c r="G3536" s="394"/>
      <c r="H3536" s="28"/>
      <c r="I3536" s="637"/>
      <c r="J3536" s="420"/>
      <c r="K3536" s="627"/>
      <c r="L3536" s="28"/>
      <c r="M3536" s="226"/>
      <c r="N3536" s="638"/>
      <c r="O3536" s="270"/>
      <c r="P3536" s="226"/>
      <c r="Q3536" s="468"/>
      <c r="R3536" s="468"/>
      <c r="S3536" s="468"/>
      <c r="T3536" s="468"/>
      <c r="U3536" s="468"/>
      <c r="V3536" s="468"/>
      <c r="W3536" s="468"/>
      <c r="X3536" s="468"/>
      <c r="Y3536" s="468"/>
      <c r="Z3536" s="468"/>
      <c r="AA3536" s="468"/>
      <c r="AB3536" s="468"/>
      <c r="AC3536" s="468"/>
      <c r="AD3536" s="468"/>
      <c r="AE3536" s="468"/>
      <c r="AF3536" s="468"/>
      <c r="AG3536" s="468"/>
      <c r="AH3536" s="468"/>
      <c r="AI3536" s="468"/>
    </row>
    <row r="3537">
      <c r="A3537" s="43"/>
      <c r="B3537" s="635"/>
      <c r="C3537" s="636"/>
      <c r="D3537" s="507"/>
      <c r="E3537" s="394"/>
      <c r="F3537" s="394"/>
      <c r="G3537" s="394"/>
      <c r="H3537" s="28"/>
      <c r="I3537" s="637"/>
      <c r="J3537" s="420"/>
      <c r="K3537" s="627"/>
      <c r="L3537" s="28"/>
      <c r="M3537" s="226"/>
      <c r="N3537" s="638"/>
      <c r="O3537" s="270"/>
      <c r="P3537" s="226"/>
      <c r="Q3537" s="468"/>
      <c r="R3537" s="468"/>
      <c r="S3537" s="468"/>
      <c r="T3537" s="468"/>
      <c r="U3537" s="468"/>
      <c r="V3537" s="468"/>
      <c r="W3537" s="468"/>
      <c r="X3537" s="468"/>
      <c r="Y3537" s="468"/>
      <c r="Z3537" s="468"/>
      <c r="AA3537" s="468"/>
      <c r="AB3537" s="468"/>
      <c r="AC3537" s="468"/>
      <c r="AD3537" s="468"/>
      <c r="AE3537" s="468"/>
      <c r="AF3537" s="468"/>
      <c r="AG3537" s="468"/>
      <c r="AH3537" s="468"/>
      <c r="AI3537" s="468"/>
    </row>
    <row r="3538">
      <c r="A3538" s="43"/>
      <c r="B3538" s="635"/>
      <c r="C3538" s="636"/>
      <c r="D3538" s="507"/>
      <c r="E3538" s="394"/>
      <c r="F3538" s="394"/>
      <c r="G3538" s="394"/>
      <c r="H3538" s="28"/>
      <c r="I3538" s="637"/>
      <c r="J3538" s="420"/>
      <c r="K3538" s="627"/>
      <c r="L3538" s="28"/>
      <c r="M3538" s="226"/>
      <c r="N3538" s="638"/>
      <c r="O3538" s="270"/>
      <c r="P3538" s="226"/>
      <c r="Q3538" s="468"/>
      <c r="R3538" s="468"/>
      <c r="S3538" s="468"/>
      <c r="T3538" s="468"/>
      <c r="U3538" s="468"/>
      <c r="V3538" s="468"/>
      <c r="W3538" s="468"/>
      <c r="X3538" s="468"/>
      <c r="Y3538" s="468"/>
      <c r="Z3538" s="468"/>
      <c r="AA3538" s="468"/>
      <c r="AB3538" s="468"/>
      <c r="AC3538" s="468"/>
      <c r="AD3538" s="468"/>
      <c r="AE3538" s="468"/>
      <c r="AF3538" s="468"/>
      <c r="AG3538" s="468"/>
      <c r="AH3538" s="468"/>
      <c r="AI3538" s="468"/>
    </row>
    <row r="3539">
      <c r="A3539" s="43"/>
      <c r="B3539" s="635"/>
      <c r="C3539" s="636"/>
      <c r="D3539" s="507"/>
      <c r="E3539" s="394"/>
      <c r="F3539" s="394"/>
      <c r="G3539" s="394"/>
      <c r="H3539" s="28"/>
      <c r="I3539" s="637"/>
      <c r="J3539" s="420"/>
      <c r="K3539" s="627"/>
      <c r="L3539" s="28"/>
      <c r="M3539" s="226"/>
      <c r="N3539" s="638"/>
      <c r="O3539" s="270"/>
      <c r="P3539" s="226"/>
      <c r="Q3539" s="468"/>
      <c r="R3539" s="468"/>
      <c r="S3539" s="468"/>
      <c r="T3539" s="468"/>
      <c r="U3539" s="468"/>
      <c r="V3539" s="468"/>
      <c r="W3539" s="468"/>
      <c r="X3539" s="468"/>
      <c r="Y3539" s="468"/>
      <c r="Z3539" s="468"/>
      <c r="AA3539" s="468"/>
      <c r="AB3539" s="468"/>
      <c r="AC3539" s="468"/>
      <c r="AD3539" s="468"/>
      <c r="AE3539" s="468"/>
      <c r="AF3539" s="468"/>
      <c r="AG3539" s="468"/>
      <c r="AH3539" s="468"/>
      <c r="AI3539" s="468"/>
    </row>
    <row r="3540">
      <c r="A3540" s="43"/>
      <c r="B3540" s="635"/>
      <c r="C3540" s="636"/>
      <c r="D3540" s="507"/>
      <c r="E3540" s="394"/>
      <c r="F3540" s="394"/>
      <c r="G3540" s="394"/>
      <c r="H3540" s="28"/>
      <c r="I3540" s="637"/>
      <c r="J3540" s="420"/>
      <c r="K3540" s="627"/>
      <c r="L3540" s="28"/>
      <c r="M3540" s="226"/>
      <c r="N3540" s="638"/>
      <c r="O3540" s="270"/>
      <c r="P3540" s="226"/>
      <c r="Q3540" s="468"/>
      <c r="R3540" s="468"/>
      <c r="S3540" s="468"/>
      <c r="T3540" s="468"/>
      <c r="U3540" s="468"/>
      <c r="V3540" s="468"/>
      <c r="W3540" s="468"/>
      <c r="X3540" s="468"/>
      <c r="Y3540" s="468"/>
      <c r="Z3540" s="468"/>
      <c r="AA3540" s="468"/>
      <c r="AB3540" s="468"/>
      <c r="AC3540" s="468"/>
      <c r="AD3540" s="468"/>
      <c r="AE3540" s="468"/>
      <c r="AF3540" s="468"/>
      <c r="AG3540" s="468"/>
      <c r="AH3540" s="468"/>
      <c r="AI3540" s="468"/>
    </row>
    <row r="3541">
      <c r="A3541" s="43"/>
      <c r="B3541" s="635"/>
      <c r="C3541" s="636"/>
      <c r="D3541" s="507"/>
      <c r="E3541" s="394"/>
      <c r="F3541" s="394"/>
      <c r="G3541" s="394"/>
      <c r="H3541" s="28"/>
      <c r="I3541" s="637"/>
      <c r="J3541" s="420"/>
      <c r="K3541" s="627"/>
      <c r="L3541" s="28"/>
      <c r="M3541" s="226"/>
      <c r="N3541" s="638"/>
      <c r="O3541" s="270"/>
      <c r="P3541" s="226"/>
      <c r="Q3541" s="468"/>
      <c r="R3541" s="468"/>
      <c r="S3541" s="468"/>
      <c r="T3541" s="468"/>
      <c r="U3541" s="468"/>
      <c r="V3541" s="468"/>
      <c r="W3541" s="468"/>
      <c r="X3541" s="468"/>
      <c r="Y3541" s="468"/>
      <c r="Z3541" s="468"/>
      <c r="AA3541" s="468"/>
      <c r="AB3541" s="468"/>
      <c r="AC3541" s="468"/>
      <c r="AD3541" s="468"/>
      <c r="AE3541" s="468"/>
      <c r="AF3541" s="468"/>
      <c r="AG3541" s="468"/>
      <c r="AH3541" s="468"/>
      <c r="AI3541" s="468"/>
    </row>
    <row r="3542">
      <c r="A3542" s="43"/>
      <c r="B3542" s="635"/>
      <c r="C3542" s="636"/>
      <c r="D3542" s="507"/>
      <c r="E3542" s="394"/>
      <c r="F3542" s="394"/>
      <c r="G3542" s="394"/>
      <c r="H3542" s="28"/>
      <c r="I3542" s="637"/>
      <c r="J3542" s="420"/>
      <c r="K3542" s="627"/>
      <c r="L3542" s="28"/>
      <c r="M3542" s="226"/>
      <c r="N3542" s="638"/>
      <c r="O3542" s="270"/>
      <c r="P3542" s="226"/>
      <c r="Q3542" s="468"/>
      <c r="R3542" s="468"/>
      <c r="S3542" s="468"/>
      <c r="T3542" s="468"/>
      <c r="U3542" s="468"/>
      <c r="V3542" s="468"/>
      <c r="W3542" s="468"/>
      <c r="X3542" s="468"/>
      <c r="Y3542" s="468"/>
      <c r="Z3542" s="468"/>
      <c r="AA3542" s="468"/>
      <c r="AB3542" s="468"/>
      <c r="AC3542" s="468"/>
      <c r="AD3542" s="468"/>
      <c r="AE3542" s="468"/>
      <c r="AF3542" s="468"/>
      <c r="AG3542" s="468"/>
      <c r="AH3542" s="468"/>
      <c r="AI3542" s="468"/>
    </row>
    <row r="3543">
      <c r="A3543" s="43"/>
      <c r="B3543" s="635"/>
      <c r="C3543" s="636"/>
      <c r="D3543" s="507"/>
      <c r="E3543" s="394"/>
      <c r="F3543" s="394"/>
      <c r="G3543" s="394"/>
      <c r="H3543" s="28"/>
      <c r="I3543" s="637"/>
      <c r="J3543" s="420"/>
      <c r="K3543" s="627"/>
      <c r="L3543" s="28"/>
      <c r="M3543" s="226"/>
      <c r="N3543" s="638"/>
      <c r="O3543" s="270"/>
      <c r="P3543" s="226"/>
      <c r="Q3543" s="468"/>
      <c r="R3543" s="468"/>
      <c r="S3543" s="468"/>
      <c r="T3543" s="468"/>
      <c r="U3543" s="468"/>
      <c r="V3543" s="468"/>
      <c r="W3543" s="468"/>
      <c r="X3543" s="468"/>
      <c r="Y3543" s="468"/>
      <c r="Z3543" s="468"/>
      <c r="AA3543" s="468"/>
      <c r="AB3543" s="468"/>
      <c r="AC3543" s="468"/>
      <c r="AD3543" s="468"/>
      <c r="AE3543" s="468"/>
      <c r="AF3543" s="468"/>
      <c r="AG3543" s="468"/>
      <c r="AH3543" s="468"/>
      <c r="AI3543" s="468"/>
    </row>
    <row r="3544">
      <c r="A3544" s="43"/>
      <c r="B3544" s="635"/>
      <c r="C3544" s="636"/>
      <c r="D3544" s="507"/>
      <c r="E3544" s="394"/>
      <c r="F3544" s="394"/>
      <c r="G3544" s="394"/>
      <c r="H3544" s="28"/>
      <c r="I3544" s="637"/>
      <c r="J3544" s="420"/>
      <c r="K3544" s="627"/>
      <c r="L3544" s="28"/>
      <c r="M3544" s="226"/>
      <c r="N3544" s="638"/>
      <c r="O3544" s="270"/>
      <c r="P3544" s="226"/>
      <c r="Q3544" s="468"/>
      <c r="R3544" s="468"/>
      <c r="S3544" s="468"/>
      <c r="T3544" s="468"/>
      <c r="U3544" s="468"/>
      <c r="V3544" s="468"/>
      <c r="W3544" s="468"/>
      <c r="X3544" s="468"/>
      <c r="Y3544" s="468"/>
      <c r="Z3544" s="468"/>
      <c r="AA3544" s="468"/>
      <c r="AB3544" s="468"/>
      <c r="AC3544" s="468"/>
      <c r="AD3544" s="468"/>
      <c r="AE3544" s="468"/>
      <c r="AF3544" s="468"/>
      <c r="AG3544" s="468"/>
      <c r="AH3544" s="468"/>
      <c r="AI3544" s="468"/>
    </row>
    <row r="3545">
      <c r="A3545" s="43"/>
      <c r="B3545" s="635"/>
      <c r="C3545" s="636"/>
      <c r="D3545" s="507"/>
      <c r="E3545" s="394"/>
      <c r="F3545" s="394"/>
      <c r="G3545" s="394"/>
      <c r="H3545" s="28"/>
      <c r="I3545" s="637"/>
      <c r="J3545" s="420"/>
      <c r="K3545" s="627"/>
      <c r="L3545" s="28"/>
      <c r="M3545" s="226"/>
      <c r="N3545" s="638"/>
      <c r="O3545" s="270"/>
      <c r="P3545" s="226"/>
      <c r="Q3545" s="468"/>
      <c r="R3545" s="468"/>
      <c r="S3545" s="468"/>
      <c r="T3545" s="468"/>
      <c r="U3545" s="468"/>
      <c r="V3545" s="468"/>
      <c r="W3545" s="468"/>
      <c r="X3545" s="468"/>
      <c r="Y3545" s="468"/>
      <c r="Z3545" s="468"/>
      <c r="AA3545" s="468"/>
      <c r="AB3545" s="468"/>
      <c r="AC3545" s="468"/>
      <c r="AD3545" s="468"/>
      <c r="AE3545" s="468"/>
      <c r="AF3545" s="468"/>
      <c r="AG3545" s="468"/>
      <c r="AH3545" s="468"/>
      <c r="AI3545" s="468"/>
    </row>
    <row r="3546">
      <c r="A3546" s="43"/>
      <c r="B3546" s="635"/>
      <c r="C3546" s="636"/>
      <c r="D3546" s="507"/>
      <c r="E3546" s="394"/>
      <c r="F3546" s="394"/>
      <c r="G3546" s="394"/>
      <c r="H3546" s="28"/>
      <c r="I3546" s="637"/>
      <c r="J3546" s="420"/>
      <c r="K3546" s="627"/>
      <c r="L3546" s="28"/>
      <c r="M3546" s="226"/>
      <c r="N3546" s="638"/>
      <c r="O3546" s="270"/>
      <c r="P3546" s="226"/>
      <c r="Q3546" s="468"/>
      <c r="R3546" s="468"/>
      <c r="S3546" s="468"/>
      <c r="T3546" s="468"/>
      <c r="U3546" s="468"/>
      <c r="V3546" s="468"/>
      <c r="W3546" s="468"/>
      <c r="X3546" s="468"/>
      <c r="Y3546" s="468"/>
      <c r="Z3546" s="468"/>
      <c r="AA3546" s="468"/>
      <c r="AB3546" s="468"/>
      <c r="AC3546" s="468"/>
      <c r="AD3546" s="468"/>
      <c r="AE3546" s="468"/>
      <c r="AF3546" s="468"/>
      <c r="AG3546" s="468"/>
      <c r="AH3546" s="468"/>
      <c r="AI3546" s="468"/>
    </row>
    <row r="3547">
      <c r="A3547" s="43"/>
      <c r="B3547" s="635"/>
      <c r="C3547" s="636"/>
      <c r="D3547" s="507"/>
      <c r="E3547" s="394"/>
      <c r="F3547" s="394"/>
      <c r="G3547" s="394"/>
      <c r="H3547" s="28"/>
      <c r="I3547" s="637"/>
      <c r="J3547" s="420"/>
      <c r="K3547" s="627"/>
      <c r="L3547" s="28"/>
      <c r="M3547" s="226"/>
      <c r="N3547" s="638"/>
      <c r="O3547" s="270"/>
      <c r="P3547" s="226"/>
      <c r="Q3547" s="468"/>
      <c r="R3547" s="468"/>
      <c r="S3547" s="468"/>
      <c r="T3547" s="468"/>
      <c r="U3547" s="468"/>
      <c r="V3547" s="468"/>
      <c r="W3547" s="468"/>
      <c r="X3547" s="468"/>
      <c r="Y3547" s="468"/>
      <c r="Z3547" s="468"/>
      <c r="AA3547" s="468"/>
      <c r="AB3547" s="468"/>
      <c r="AC3547" s="468"/>
      <c r="AD3547" s="468"/>
      <c r="AE3547" s="468"/>
      <c r="AF3547" s="468"/>
      <c r="AG3547" s="468"/>
      <c r="AH3547" s="468"/>
      <c r="AI3547" s="468"/>
    </row>
    <row r="3548">
      <c r="A3548" s="43"/>
      <c r="B3548" s="635"/>
      <c r="C3548" s="636"/>
      <c r="D3548" s="507"/>
      <c r="E3548" s="394"/>
      <c r="F3548" s="394"/>
      <c r="G3548" s="394"/>
      <c r="H3548" s="28"/>
      <c r="I3548" s="637"/>
      <c r="J3548" s="420"/>
      <c r="K3548" s="627"/>
      <c r="L3548" s="28"/>
      <c r="M3548" s="226"/>
      <c r="N3548" s="638"/>
      <c r="O3548" s="270"/>
      <c r="P3548" s="226"/>
      <c r="Q3548" s="468"/>
      <c r="R3548" s="468"/>
      <c r="S3548" s="468"/>
      <c r="T3548" s="468"/>
      <c r="U3548" s="468"/>
      <c r="V3548" s="468"/>
      <c r="W3548" s="468"/>
      <c r="X3548" s="468"/>
      <c r="Y3548" s="468"/>
      <c r="Z3548" s="468"/>
      <c r="AA3548" s="468"/>
      <c r="AB3548" s="468"/>
      <c r="AC3548" s="468"/>
      <c r="AD3548" s="468"/>
      <c r="AE3548" s="468"/>
      <c r="AF3548" s="468"/>
      <c r="AG3548" s="468"/>
      <c r="AH3548" s="468"/>
      <c r="AI3548" s="468"/>
    </row>
    <row r="3549">
      <c r="A3549" s="43"/>
      <c r="B3549" s="635"/>
      <c r="C3549" s="636"/>
      <c r="D3549" s="507"/>
      <c r="E3549" s="394"/>
      <c r="F3549" s="394"/>
      <c r="G3549" s="394"/>
      <c r="H3549" s="28"/>
      <c r="I3549" s="637"/>
      <c r="J3549" s="420"/>
      <c r="K3549" s="627"/>
      <c r="L3549" s="28"/>
      <c r="M3549" s="226"/>
      <c r="N3549" s="638"/>
      <c r="O3549" s="270"/>
      <c r="P3549" s="226"/>
      <c r="Q3549" s="468"/>
      <c r="R3549" s="468"/>
      <c r="S3549" s="468"/>
      <c r="T3549" s="468"/>
      <c r="U3549" s="468"/>
      <c r="V3549" s="468"/>
      <c r="W3549" s="468"/>
      <c r="X3549" s="468"/>
      <c r="Y3549" s="468"/>
      <c r="Z3549" s="468"/>
      <c r="AA3549" s="468"/>
      <c r="AB3549" s="468"/>
      <c r="AC3549" s="468"/>
      <c r="AD3549" s="468"/>
      <c r="AE3549" s="468"/>
      <c r="AF3549" s="468"/>
      <c r="AG3549" s="468"/>
      <c r="AH3549" s="468"/>
      <c r="AI3549" s="468"/>
    </row>
    <row r="3550">
      <c r="A3550" s="43"/>
      <c r="B3550" s="635"/>
      <c r="C3550" s="636"/>
      <c r="D3550" s="507"/>
      <c r="E3550" s="394"/>
      <c r="F3550" s="394"/>
      <c r="G3550" s="394"/>
      <c r="H3550" s="28"/>
      <c r="I3550" s="637"/>
      <c r="J3550" s="420"/>
      <c r="K3550" s="627"/>
      <c r="L3550" s="28"/>
      <c r="M3550" s="226"/>
      <c r="N3550" s="638"/>
      <c r="O3550" s="270"/>
      <c r="P3550" s="226"/>
      <c r="Q3550" s="468"/>
      <c r="R3550" s="468"/>
      <c r="S3550" s="468"/>
      <c r="T3550" s="468"/>
      <c r="U3550" s="468"/>
      <c r="V3550" s="468"/>
      <c r="W3550" s="468"/>
      <c r="X3550" s="468"/>
      <c r="Y3550" s="468"/>
      <c r="Z3550" s="468"/>
      <c r="AA3550" s="468"/>
      <c r="AB3550" s="468"/>
      <c r="AC3550" s="468"/>
      <c r="AD3550" s="468"/>
      <c r="AE3550" s="468"/>
      <c r="AF3550" s="468"/>
      <c r="AG3550" s="468"/>
      <c r="AH3550" s="468"/>
      <c r="AI3550" s="468"/>
    </row>
    <row r="3551">
      <c r="A3551" s="43"/>
      <c r="B3551" s="635"/>
      <c r="C3551" s="636"/>
      <c r="D3551" s="507"/>
      <c r="E3551" s="394"/>
      <c r="F3551" s="394"/>
      <c r="G3551" s="394"/>
      <c r="H3551" s="28"/>
      <c r="I3551" s="637"/>
      <c r="J3551" s="420"/>
      <c r="K3551" s="627"/>
      <c r="L3551" s="28"/>
      <c r="M3551" s="226"/>
      <c r="N3551" s="638"/>
      <c r="O3551" s="270"/>
      <c r="P3551" s="226"/>
      <c r="Q3551" s="468"/>
      <c r="R3551" s="468"/>
      <c r="S3551" s="468"/>
      <c r="T3551" s="468"/>
      <c r="U3551" s="468"/>
      <c r="V3551" s="468"/>
      <c r="W3551" s="468"/>
      <c r="X3551" s="468"/>
      <c r="Y3551" s="468"/>
      <c r="Z3551" s="468"/>
      <c r="AA3551" s="468"/>
      <c r="AB3551" s="468"/>
      <c r="AC3551" s="468"/>
      <c r="AD3551" s="468"/>
      <c r="AE3551" s="468"/>
      <c r="AF3551" s="468"/>
      <c r="AG3551" s="468"/>
      <c r="AH3551" s="468"/>
      <c r="AI3551" s="468"/>
    </row>
    <row r="3552">
      <c r="A3552" s="43"/>
      <c r="B3552" s="635"/>
      <c r="C3552" s="636"/>
      <c r="D3552" s="507"/>
      <c r="E3552" s="394"/>
      <c r="F3552" s="394"/>
      <c r="G3552" s="394"/>
      <c r="H3552" s="28"/>
      <c r="I3552" s="637"/>
      <c r="J3552" s="420"/>
      <c r="K3552" s="627"/>
      <c r="L3552" s="28"/>
      <c r="M3552" s="226"/>
      <c r="N3552" s="638"/>
      <c r="O3552" s="270"/>
      <c r="P3552" s="226"/>
      <c r="Q3552" s="468"/>
      <c r="R3552" s="468"/>
      <c r="S3552" s="468"/>
      <c r="T3552" s="468"/>
      <c r="U3552" s="468"/>
      <c r="V3552" s="468"/>
      <c r="W3552" s="468"/>
      <c r="X3552" s="468"/>
      <c r="Y3552" s="468"/>
      <c r="Z3552" s="468"/>
      <c r="AA3552" s="468"/>
      <c r="AB3552" s="468"/>
      <c r="AC3552" s="468"/>
      <c r="AD3552" s="468"/>
      <c r="AE3552" s="468"/>
      <c r="AF3552" s="468"/>
      <c r="AG3552" s="468"/>
      <c r="AH3552" s="468"/>
      <c r="AI3552" s="468"/>
    </row>
    <row r="3553">
      <c r="A3553" s="43"/>
      <c r="B3553" s="635"/>
      <c r="C3553" s="636"/>
      <c r="D3553" s="507"/>
      <c r="E3553" s="394"/>
      <c r="F3553" s="394"/>
      <c r="G3553" s="394"/>
      <c r="H3553" s="28"/>
      <c r="I3553" s="637"/>
      <c r="J3553" s="420"/>
      <c r="K3553" s="627"/>
      <c r="L3553" s="28"/>
      <c r="M3553" s="226"/>
      <c r="N3553" s="638"/>
      <c r="O3553" s="270"/>
      <c r="P3553" s="226"/>
      <c r="Q3553" s="468"/>
      <c r="R3553" s="468"/>
      <c r="S3553" s="468"/>
      <c r="T3553" s="468"/>
      <c r="U3553" s="468"/>
      <c r="V3553" s="468"/>
      <c r="W3553" s="468"/>
      <c r="X3553" s="468"/>
      <c r="Y3553" s="468"/>
      <c r="Z3553" s="468"/>
      <c r="AA3553" s="468"/>
      <c r="AB3553" s="468"/>
      <c r="AC3553" s="468"/>
      <c r="AD3553" s="468"/>
      <c r="AE3553" s="468"/>
      <c r="AF3553" s="468"/>
      <c r="AG3553" s="468"/>
      <c r="AH3553" s="468"/>
      <c r="AI3553" s="468"/>
    </row>
    <row r="3554">
      <c r="A3554" s="43"/>
      <c r="B3554" s="635"/>
      <c r="C3554" s="636"/>
      <c r="D3554" s="507"/>
      <c r="E3554" s="394"/>
      <c r="F3554" s="394"/>
      <c r="G3554" s="394"/>
      <c r="H3554" s="28"/>
      <c r="I3554" s="637"/>
      <c r="J3554" s="420"/>
      <c r="K3554" s="627"/>
      <c r="L3554" s="28"/>
      <c r="M3554" s="226"/>
      <c r="N3554" s="638"/>
      <c r="O3554" s="270"/>
      <c r="P3554" s="226"/>
      <c r="Q3554" s="468"/>
      <c r="R3554" s="468"/>
      <c r="S3554" s="468"/>
      <c r="T3554" s="468"/>
      <c r="U3554" s="468"/>
      <c r="V3554" s="468"/>
      <c r="W3554" s="468"/>
      <c r="X3554" s="468"/>
      <c r="Y3554" s="468"/>
      <c r="Z3554" s="468"/>
      <c r="AA3554" s="468"/>
      <c r="AB3554" s="468"/>
      <c r="AC3554" s="468"/>
      <c r="AD3554" s="468"/>
      <c r="AE3554" s="468"/>
      <c r="AF3554" s="468"/>
      <c r="AG3554" s="468"/>
      <c r="AH3554" s="468"/>
      <c r="AI3554" s="468"/>
    </row>
    <row r="3555">
      <c r="A3555" s="43"/>
      <c r="B3555" s="635"/>
      <c r="C3555" s="636"/>
      <c r="D3555" s="507"/>
      <c r="E3555" s="394"/>
      <c r="F3555" s="394"/>
      <c r="G3555" s="394"/>
      <c r="H3555" s="28"/>
      <c r="I3555" s="637"/>
      <c r="J3555" s="420"/>
      <c r="K3555" s="627"/>
      <c r="L3555" s="28"/>
      <c r="M3555" s="226"/>
      <c r="N3555" s="638"/>
      <c r="O3555" s="270"/>
      <c r="P3555" s="226"/>
      <c r="Q3555" s="468"/>
      <c r="R3555" s="468"/>
      <c r="S3555" s="468"/>
      <c r="T3555" s="468"/>
      <c r="U3555" s="468"/>
      <c r="V3555" s="468"/>
      <c r="W3555" s="468"/>
      <c r="X3555" s="468"/>
      <c r="Y3555" s="468"/>
      <c r="Z3555" s="468"/>
      <c r="AA3555" s="468"/>
      <c r="AB3555" s="468"/>
      <c r="AC3555" s="468"/>
      <c r="AD3555" s="468"/>
      <c r="AE3555" s="468"/>
      <c r="AF3555" s="468"/>
      <c r="AG3555" s="468"/>
      <c r="AH3555" s="468"/>
      <c r="AI3555" s="468"/>
    </row>
    <row r="3556">
      <c r="A3556" s="43"/>
      <c r="B3556" s="635"/>
      <c r="C3556" s="636"/>
      <c r="D3556" s="507"/>
      <c r="E3556" s="394"/>
      <c r="F3556" s="394"/>
      <c r="G3556" s="394"/>
      <c r="H3556" s="28"/>
      <c r="I3556" s="637"/>
      <c r="J3556" s="420"/>
      <c r="K3556" s="627"/>
      <c r="L3556" s="28"/>
      <c r="M3556" s="226"/>
      <c r="N3556" s="638"/>
      <c r="O3556" s="270"/>
      <c r="P3556" s="226"/>
      <c r="Q3556" s="468"/>
      <c r="R3556" s="468"/>
      <c r="S3556" s="468"/>
      <c r="T3556" s="468"/>
      <c r="U3556" s="468"/>
      <c r="V3556" s="468"/>
      <c r="W3556" s="468"/>
      <c r="X3556" s="468"/>
      <c r="Y3556" s="468"/>
      <c r="Z3556" s="468"/>
      <c r="AA3556" s="468"/>
      <c r="AB3556" s="468"/>
      <c r="AC3556" s="468"/>
      <c r="AD3556" s="468"/>
      <c r="AE3556" s="468"/>
      <c r="AF3556" s="468"/>
      <c r="AG3556" s="468"/>
      <c r="AH3556" s="468"/>
      <c r="AI3556" s="468"/>
    </row>
    <row r="3557">
      <c r="A3557" s="43"/>
      <c r="B3557" s="635"/>
      <c r="C3557" s="636"/>
      <c r="D3557" s="507"/>
      <c r="E3557" s="394"/>
      <c r="F3557" s="394"/>
      <c r="G3557" s="394"/>
      <c r="H3557" s="28"/>
      <c r="I3557" s="637"/>
      <c r="J3557" s="420"/>
      <c r="K3557" s="627"/>
      <c r="L3557" s="28"/>
      <c r="M3557" s="226"/>
      <c r="N3557" s="638"/>
      <c r="O3557" s="270"/>
      <c r="P3557" s="226"/>
      <c r="Q3557" s="468"/>
      <c r="R3557" s="468"/>
      <c r="S3557" s="468"/>
      <c r="T3557" s="468"/>
      <c r="U3557" s="468"/>
      <c r="V3557" s="468"/>
      <c r="W3557" s="468"/>
      <c r="X3557" s="468"/>
      <c r="Y3557" s="468"/>
      <c r="Z3557" s="468"/>
      <c r="AA3557" s="468"/>
      <c r="AB3557" s="468"/>
      <c r="AC3557" s="468"/>
      <c r="AD3557" s="468"/>
      <c r="AE3557" s="468"/>
      <c r="AF3557" s="468"/>
      <c r="AG3557" s="468"/>
      <c r="AH3557" s="468"/>
      <c r="AI3557" s="468"/>
    </row>
    <row r="3558">
      <c r="A3558" s="43"/>
      <c r="B3558" s="635"/>
      <c r="C3558" s="636"/>
      <c r="D3558" s="507"/>
      <c r="E3558" s="394"/>
      <c r="F3558" s="394"/>
      <c r="G3558" s="394"/>
      <c r="H3558" s="28"/>
      <c r="I3558" s="637"/>
      <c r="J3558" s="420"/>
      <c r="K3558" s="627"/>
      <c r="L3558" s="28"/>
      <c r="M3558" s="226"/>
      <c r="N3558" s="638"/>
      <c r="O3558" s="270"/>
      <c r="P3558" s="226"/>
      <c r="Q3558" s="468"/>
      <c r="R3558" s="468"/>
      <c r="S3558" s="468"/>
      <c r="T3558" s="468"/>
      <c r="U3558" s="468"/>
      <c r="V3558" s="468"/>
      <c r="W3558" s="468"/>
      <c r="X3558" s="468"/>
      <c r="Y3558" s="468"/>
      <c r="Z3558" s="468"/>
      <c r="AA3558" s="468"/>
      <c r="AB3558" s="468"/>
      <c r="AC3558" s="468"/>
      <c r="AD3558" s="468"/>
      <c r="AE3558" s="468"/>
      <c r="AF3558" s="468"/>
      <c r="AG3558" s="468"/>
      <c r="AH3558" s="468"/>
      <c r="AI3558" s="468"/>
    </row>
    <row r="3559">
      <c r="A3559" s="43"/>
      <c r="B3559" s="635"/>
      <c r="C3559" s="636"/>
      <c r="D3559" s="507"/>
      <c r="E3559" s="394"/>
      <c r="F3559" s="394"/>
      <c r="G3559" s="394"/>
      <c r="H3559" s="28"/>
      <c r="I3559" s="637"/>
      <c r="J3559" s="420"/>
      <c r="K3559" s="627"/>
      <c r="L3559" s="28"/>
      <c r="M3559" s="226"/>
      <c r="N3559" s="638"/>
      <c r="O3559" s="270"/>
      <c r="P3559" s="226"/>
      <c r="Q3559" s="468"/>
      <c r="R3559" s="468"/>
      <c r="S3559" s="468"/>
      <c r="T3559" s="468"/>
      <c r="U3559" s="468"/>
      <c r="V3559" s="468"/>
      <c r="W3559" s="468"/>
      <c r="X3559" s="468"/>
      <c r="Y3559" s="468"/>
      <c r="Z3559" s="468"/>
      <c r="AA3559" s="468"/>
      <c r="AB3559" s="468"/>
      <c r="AC3559" s="468"/>
      <c r="AD3559" s="468"/>
      <c r="AE3559" s="468"/>
      <c r="AF3559" s="468"/>
      <c r="AG3559" s="468"/>
      <c r="AH3559" s="468"/>
      <c r="AI3559" s="468"/>
    </row>
    <row r="3560">
      <c r="A3560" s="43"/>
      <c r="B3560" s="635"/>
      <c r="C3560" s="636"/>
      <c r="D3560" s="507"/>
      <c r="E3560" s="394"/>
      <c r="F3560" s="394"/>
      <c r="G3560" s="394"/>
      <c r="H3560" s="28"/>
      <c r="I3560" s="637"/>
      <c r="J3560" s="420"/>
      <c r="K3560" s="627"/>
      <c r="L3560" s="28"/>
      <c r="M3560" s="226"/>
      <c r="N3560" s="638"/>
      <c r="O3560" s="270"/>
      <c r="P3560" s="226"/>
      <c r="Q3560" s="468"/>
      <c r="R3560" s="468"/>
      <c r="S3560" s="468"/>
      <c r="T3560" s="468"/>
      <c r="U3560" s="468"/>
      <c r="V3560" s="468"/>
      <c r="W3560" s="468"/>
      <c r="X3560" s="468"/>
      <c r="Y3560" s="468"/>
      <c r="Z3560" s="468"/>
      <c r="AA3560" s="468"/>
      <c r="AB3560" s="468"/>
      <c r="AC3560" s="468"/>
      <c r="AD3560" s="468"/>
      <c r="AE3560" s="468"/>
      <c r="AF3560" s="468"/>
      <c r="AG3560" s="468"/>
      <c r="AH3560" s="468"/>
      <c r="AI3560" s="468"/>
    </row>
    <row r="3561">
      <c r="A3561" s="43"/>
      <c r="B3561" s="635"/>
      <c r="C3561" s="636"/>
      <c r="D3561" s="507"/>
      <c r="E3561" s="394"/>
      <c r="F3561" s="394"/>
      <c r="G3561" s="394"/>
      <c r="H3561" s="28"/>
      <c r="I3561" s="637"/>
      <c r="J3561" s="420"/>
      <c r="K3561" s="627"/>
      <c r="L3561" s="28"/>
      <c r="M3561" s="226"/>
      <c r="N3561" s="638"/>
      <c r="O3561" s="270"/>
      <c r="P3561" s="226"/>
      <c r="Q3561" s="468"/>
      <c r="R3561" s="468"/>
      <c r="S3561" s="468"/>
      <c r="T3561" s="468"/>
      <c r="U3561" s="468"/>
      <c r="V3561" s="468"/>
      <c r="W3561" s="468"/>
      <c r="X3561" s="468"/>
      <c r="Y3561" s="468"/>
      <c r="Z3561" s="468"/>
      <c r="AA3561" s="468"/>
      <c r="AB3561" s="468"/>
      <c r="AC3561" s="468"/>
      <c r="AD3561" s="468"/>
      <c r="AE3561" s="468"/>
      <c r="AF3561" s="468"/>
      <c r="AG3561" s="468"/>
      <c r="AH3561" s="468"/>
      <c r="AI3561" s="468"/>
    </row>
    <row r="3562">
      <c r="A3562" s="43"/>
      <c r="B3562" s="635"/>
      <c r="C3562" s="636"/>
      <c r="D3562" s="507"/>
      <c r="E3562" s="394"/>
      <c r="F3562" s="394"/>
      <c r="G3562" s="394"/>
      <c r="H3562" s="28"/>
      <c r="I3562" s="637"/>
      <c r="J3562" s="420"/>
      <c r="K3562" s="627"/>
      <c r="L3562" s="28"/>
      <c r="M3562" s="226"/>
      <c r="N3562" s="638"/>
      <c r="O3562" s="270"/>
      <c r="P3562" s="226"/>
      <c r="Q3562" s="468"/>
      <c r="R3562" s="468"/>
      <c r="S3562" s="468"/>
      <c r="T3562" s="468"/>
      <c r="U3562" s="468"/>
      <c r="V3562" s="468"/>
      <c r="W3562" s="468"/>
      <c r="X3562" s="468"/>
      <c r="Y3562" s="468"/>
      <c r="Z3562" s="468"/>
      <c r="AA3562" s="468"/>
      <c r="AB3562" s="468"/>
      <c r="AC3562" s="468"/>
      <c r="AD3562" s="468"/>
      <c r="AE3562" s="468"/>
      <c r="AF3562" s="468"/>
      <c r="AG3562" s="468"/>
      <c r="AH3562" s="468"/>
      <c r="AI3562" s="468"/>
    </row>
    <row r="3563">
      <c r="A3563" s="43"/>
      <c r="B3563" s="635"/>
      <c r="C3563" s="636"/>
      <c r="D3563" s="507"/>
      <c r="E3563" s="394"/>
      <c r="F3563" s="394"/>
      <c r="G3563" s="394"/>
      <c r="H3563" s="28"/>
      <c r="I3563" s="637"/>
      <c r="J3563" s="420"/>
      <c r="K3563" s="627"/>
      <c r="L3563" s="28"/>
      <c r="M3563" s="226"/>
      <c r="N3563" s="638"/>
      <c r="O3563" s="270"/>
      <c r="P3563" s="226"/>
      <c r="Q3563" s="468"/>
      <c r="R3563" s="468"/>
      <c r="S3563" s="468"/>
      <c r="T3563" s="468"/>
      <c r="U3563" s="468"/>
      <c r="V3563" s="468"/>
      <c r="W3563" s="468"/>
      <c r="X3563" s="468"/>
      <c r="Y3563" s="468"/>
      <c r="Z3563" s="468"/>
      <c r="AA3563" s="468"/>
      <c r="AB3563" s="468"/>
      <c r="AC3563" s="468"/>
      <c r="AD3563" s="468"/>
      <c r="AE3563" s="468"/>
      <c r="AF3563" s="468"/>
      <c r="AG3563" s="468"/>
      <c r="AH3563" s="468"/>
      <c r="AI3563" s="468"/>
    </row>
    <row r="3564">
      <c r="A3564" s="43"/>
      <c r="B3564" s="635"/>
      <c r="C3564" s="636"/>
      <c r="D3564" s="507"/>
      <c r="E3564" s="394"/>
      <c r="F3564" s="394"/>
      <c r="G3564" s="394"/>
      <c r="H3564" s="28"/>
      <c r="I3564" s="637"/>
      <c r="J3564" s="420"/>
      <c r="K3564" s="627"/>
      <c r="L3564" s="28"/>
      <c r="M3564" s="226"/>
      <c r="N3564" s="638"/>
      <c r="O3564" s="270"/>
      <c r="P3564" s="226"/>
      <c r="Q3564" s="468"/>
      <c r="R3564" s="468"/>
      <c r="S3564" s="468"/>
      <c r="T3564" s="468"/>
      <c r="U3564" s="468"/>
      <c r="V3564" s="468"/>
      <c r="W3564" s="468"/>
      <c r="X3564" s="468"/>
      <c r="Y3564" s="468"/>
      <c r="Z3564" s="468"/>
      <c r="AA3564" s="468"/>
      <c r="AB3564" s="468"/>
      <c r="AC3564" s="468"/>
      <c r="AD3564" s="468"/>
      <c r="AE3564" s="468"/>
      <c r="AF3564" s="468"/>
      <c r="AG3564" s="468"/>
      <c r="AH3564" s="468"/>
      <c r="AI3564" s="468"/>
    </row>
    <row r="3565">
      <c r="A3565" s="43"/>
      <c r="B3565" s="635"/>
      <c r="C3565" s="636"/>
      <c r="D3565" s="507"/>
      <c r="E3565" s="394"/>
      <c r="F3565" s="394"/>
      <c r="G3565" s="394"/>
      <c r="H3565" s="28"/>
      <c r="I3565" s="637"/>
      <c r="J3565" s="420"/>
      <c r="K3565" s="627"/>
      <c r="L3565" s="28"/>
      <c r="M3565" s="226"/>
      <c r="N3565" s="638"/>
      <c r="O3565" s="270"/>
      <c r="P3565" s="226"/>
      <c r="Q3565" s="468"/>
      <c r="R3565" s="468"/>
      <c r="S3565" s="468"/>
      <c r="T3565" s="468"/>
      <c r="U3565" s="468"/>
      <c r="V3565" s="468"/>
      <c r="W3565" s="468"/>
      <c r="X3565" s="468"/>
      <c r="Y3565" s="468"/>
      <c r="Z3565" s="468"/>
      <c r="AA3565" s="468"/>
      <c r="AB3565" s="468"/>
      <c r="AC3565" s="468"/>
      <c r="AD3565" s="468"/>
      <c r="AE3565" s="468"/>
      <c r="AF3565" s="468"/>
      <c r="AG3565" s="468"/>
      <c r="AH3565" s="468"/>
      <c r="AI3565" s="468"/>
    </row>
    <row r="3566">
      <c r="A3566" s="43"/>
      <c r="B3566" s="635"/>
      <c r="C3566" s="636"/>
      <c r="D3566" s="507"/>
      <c r="E3566" s="394"/>
      <c r="F3566" s="394"/>
      <c r="G3566" s="394"/>
      <c r="H3566" s="28"/>
      <c r="I3566" s="637"/>
      <c r="J3566" s="420"/>
      <c r="K3566" s="627"/>
      <c r="L3566" s="28"/>
      <c r="M3566" s="226"/>
      <c r="N3566" s="638"/>
      <c r="O3566" s="270"/>
      <c r="P3566" s="226"/>
      <c r="Q3566" s="468"/>
      <c r="R3566" s="468"/>
      <c r="S3566" s="468"/>
      <c r="T3566" s="468"/>
      <c r="U3566" s="468"/>
      <c r="V3566" s="468"/>
      <c r="W3566" s="468"/>
      <c r="X3566" s="468"/>
      <c r="Y3566" s="468"/>
      <c r="Z3566" s="468"/>
      <c r="AA3566" s="468"/>
      <c r="AB3566" s="468"/>
      <c r="AC3566" s="468"/>
      <c r="AD3566" s="468"/>
      <c r="AE3566" s="468"/>
      <c r="AF3566" s="468"/>
      <c r="AG3566" s="468"/>
      <c r="AH3566" s="468"/>
      <c r="AI3566" s="468"/>
    </row>
    <row r="3567">
      <c r="A3567" s="43"/>
      <c r="B3567" s="635"/>
      <c r="C3567" s="636"/>
      <c r="D3567" s="507"/>
      <c r="E3567" s="394"/>
      <c r="F3567" s="394"/>
      <c r="G3567" s="394"/>
      <c r="H3567" s="28"/>
      <c r="I3567" s="637"/>
      <c r="J3567" s="420"/>
      <c r="K3567" s="627"/>
      <c r="L3567" s="28"/>
      <c r="M3567" s="226"/>
      <c r="N3567" s="638"/>
      <c r="O3567" s="270"/>
      <c r="P3567" s="226"/>
      <c r="Q3567" s="468"/>
      <c r="R3567" s="468"/>
      <c r="S3567" s="468"/>
      <c r="T3567" s="468"/>
      <c r="U3567" s="468"/>
      <c r="V3567" s="468"/>
      <c r="W3567" s="468"/>
      <c r="X3567" s="468"/>
      <c r="Y3567" s="468"/>
      <c r="Z3567" s="468"/>
      <c r="AA3567" s="468"/>
      <c r="AB3567" s="468"/>
      <c r="AC3567" s="468"/>
      <c r="AD3567" s="468"/>
      <c r="AE3567" s="468"/>
      <c r="AF3567" s="468"/>
      <c r="AG3567" s="468"/>
      <c r="AH3567" s="468"/>
      <c r="AI3567" s="468"/>
    </row>
    <row r="3568">
      <c r="A3568" s="43"/>
      <c r="B3568" s="635"/>
      <c r="C3568" s="636"/>
      <c r="D3568" s="507"/>
      <c r="E3568" s="394"/>
      <c r="F3568" s="394"/>
      <c r="G3568" s="394"/>
      <c r="H3568" s="28"/>
      <c r="I3568" s="637"/>
      <c r="J3568" s="420"/>
      <c r="K3568" s="627"/>
      <c r="L3568" s="28"/>
      <c r="M3568" s="226"/>
      <c r="N3568" s="638"/>
      <c r="O3568" s="270"/>
      <c r="P3568" s="226"/>
      <c r="Q3568" s="468"/>
      <c r="R3568" s="468"/>
      <c r="S3568" s="468"/>
      <c r="T3568" s="468"/>
      <c r="U3568" s="468"/>
      <c r="V3568" s="468"/>
      <c r="W3568" s="468"/>
      <c r="X3568" s="468"/>
      <c r="Y3568" s="468"/>
      <c r="Z3568" s="468"/>
      <c r="AA3568" s="468"/>
      <c r="AB3568" s="468"/>
      <c r="AC3568" s="468"/>
      <c r="AD3568" s="468"/>
      <c r="AE3568" s="468"/>
      <c r="AF3568" s="468"/>
      <c r="AG3568" s="468"/>
      <c r="AH3568" s="468"/>
      <c r="AI3568" s="468"/>
    </row>
    <row r="3569">
      <c r="A3569" s="43"/>
      <c r="B3569" s="635"/>
      <c r="C3569" s="636"/>
      <c r="D3569" s="507"/>
      <c r="E3569" s="394"/>
      <c r="F3569" s="394"/>
      <c r="G3569" s="394"/>
      <c r="H3569" s="28"/>
      <c r="I3569" s="637"/>
      <c r="J3569" s="420"/>
      <c r="K3569" s="627"/>
      <c r="L3569" s="28"/>
      <c r="M3569" s="226"/>
      <c r="N3569" s="638"/>
      <c r="O3569" s="270"/>
      <c r="P3569" s="226"/>
      <c r="Q3569" s="468"/>
      <c r="R3569" s="468"/>
      <c r="S3569" s="468"/>
      <c r="T3569" s="468"/>
      <c r="U3569" s="468"/>
      <c r="V3569" s="468"/>
      <c r="W3569" s="468"/>
      <c r="X3569" s="468"/>
      <c r="Y3569" s="468"/>
      <c r="Z3569" s="468"/>
      <c r="AA3569" s="468"/>
      <c r="AB3569" s="468"/>
      <c r="AC3569" s="468"/>
      <c r="AD3569" s="468"/>
      <c r="AE3569" s="468"/>
      <c r="AF3569" s="468"/>
      <c r="AG3569" s="468"/>
      <c r="AH3569" s="468"/>
      <c r="AI3569" s="468"/>
    </row>
    <row r="3570">
      <c r="A3570" s="43"/>
      <c r="B3570" s="635"/>
      <c r="C3570" s="636"/>
      <c r="D3570" s="507"/>
      <c r="E3570" s="394"/>
      <c r="F3570" s="394"/>
      <c r="G3570" s="394"/>
      <c r="H3570" s="28"/>
      <c r="I3570" s="637"/>
      <c r="J3570" s="420"/>
      <c r="K3570" s="627"/>
      <c r="L3570" s="28"/>
      <c r="M3570" s="226"/>
      <c r="N3570" s="638"/>
      <c r="O3570" s="270"/>
      <c r="P3570" s="226"/>
      <c r="Q3570" s="468"/>
      <c r="R3570" s="468"/>
      <c r="S3570" s="468"/>
      <c r="T3570" s="468"/>
      <c r="U3570" s="468"/>
      <c r="V3570" s="468"/>
      <c r="W3570" s="468"/>
      <c r="X3570" s="468"/>
      <c r="Y3570" s="468"/>
      <c r="Z3570" s="468"/>
      <c r="AA3570" s="468"/>
      <c r="AB3570" s="468"/>
      <c r="AC3570" s="468"/>
      <c r="AD3570" s="468"/>
      <c r="AE3570" s="468"/>
      <c r="AF3570" s="468"/>
      <c r="AG3570" s="468"/>
      <c r="AH3570" s="468"/>
      <c r="AI3570" s="468"/>
    </row>
    <row r="3571">
      <c r="A3571" s="43"/>
      <c r="B3571" s="635"/>
      <c r="C3571" s="636"/>
      <c r="D3571" s="507"/>
      <c r="E3571" s="394"/>
      <c r="F3571" s="394"/>
      <c r="G3571" s="394"/>
      <c r="H3571" s="28"/>
      <c r="I3571" s="637"/>
      <c r="J3571" s="420"/>
      <c r="K3571" s="627"/>
      <c r="L3571" s="28"/>
      <c r="M3571" s="226"/>
      <c r="N3571" s="638"/>
      <c r="O3571" s="270"/>
      <c r="P3571" s="226"/>
      <c r="Q3571" s="468"/>
      <c r="R3571" s="468"/>
      <c r="S3571" s="468"/>
      <c r="T3571" s="468"/>
      <c r="U3571" s="468"/>
      <c r="V3571" s="468"/>
      <c r="W3571" s="468"/>
      <c r="X3571" s="468"/>
      <c r="Y3571" s="468"/>
      <c r="Z3571" s="468"/>
      <c r="AA3571" s="468"/>
      <c r="AB3571" s="468"/>
      <c r="AC3571" s="468"/>
      <c r="AD3571" s="468"/>
      <c r="AE3571" s="468"/>
      <c r="AF3571" s="468"/>
      <c r="AG3571" s="468"/>
      <c r="AH3571" s="468"/>
      <c r="AI3571" s="468"/>
    </row>
    <row r="3572">
      <c r="A3572" s="43"/>
      <c r="B3572" s="635"/>
      <c r="C3572" s="636"/>
      <c r="D3572" s="507"/>
      <c r="E3572" s="394"/>
      <c r="F3572" s="394"/>
      <c r="G3572" s="394"/>
      <c r="H3572" s="28"/>
      <c r="I3572" s="637"/>
      <c r="J3572" s="420"/>
      <c r="K3572" s="627"/>
      <c r="L3572" s="28"/>
      <c r="M3572" s="226"/>
      <c r="N3572" s="638"/>
      <c r="O3572" s="270"/>
      <c r="P3572" s="226"/>
      <c r="Q3572" s="468"/>
      <c r="R3572" s="468"/>
      <c r="S3572" s="468"/>
      <c r="T3572" s="468"/>
      <c r="U3572" s="468"/>
      <c r="V3572" s="468"/>
      <c r="W3572" s="468"/>
      <c r="X3572" s="468"/>
      <c r="Y3572" s="468"/>
      <c r="Z3572" s="468"/>
      <c r="AA3572" s="468"/>
      <c r="AB3572" s="468"/>
      <c r="AC3572" s="468"/>
      <c r="AD3572" s="468"/>
      <c r="AE3572" s="468"/>
      <c r="AF3572" s="468"/>
      <c r="AG3572" s="468"/>
      <c r="AH3572" s="468"/>
      <c r="AI3572" s="468"/>
    </row>
    <row r="3573">
      <c r="A3573" s="43"/>
      <c r="B3573" s="635"/>
      <c r="C3573" s="636"/>
      <c r="D3573" s="507"/>
      <c r="E3573" s="394"/>
      <c r="F3573" s="394"/>
      <c r="G3573" s="394"/>
      <c r="H3573" s="28"/>
      <c r="I3573" s="637"/>
      <c r="J3573" s="420"/>
      <c r="K3573" s="627"/>
      <c r="L3573" s="28"/>
      <c r="M3573" s="226"/>
      <c r="N3573" s="638"/>
      <c r="O3573" s="270"/>
      <c r="P3573" s="226"/>
      <c r="Q3573" s="468"/>
      <c r="R3573" s="468"/>
      <c r="S3573" s="468"/>
      <c r="T3573" s="468"/>
      <c r="U3573" s="468"/>
      <c r="V3573" s="468"/>
      <c r="W3573" s="468"/>
      <c r="X3573" s="468"/>
      <c r="Y3573" s="468"/>
      <c r="Z3573" s="468"/>
      <c r="AA3573" s="468"/>
      <c r="AB3573" s="468"/>
      <c r="AC3573" s="468"/>
      <c r="AD3573" s="468"/>
      <c r="AE3573" s="468"/>
      <c r="AF3573" s="468"/>
      <c r="AG3573" s="468"/>
      <c r="AH3573" s="468"/>
      <c r="AI3573" s="468"/>
    </row>
    <row r="3574">
      <c r="A3574" s="43"/>
      <c r="B3574" s="635"/>
      <c r="C3574" s="636"/>
      <c r="D3574" s="507"/>
      <c r="E3574" s="394"/>
      <c r="F3574" s="394"/>
      <c r="G3574" s="394"/>
      <c r="H3574" s="28"/>
      <c r="I3574" s="637"/>
      <c r="J3574" s="420"/>
      <c r="K3574" s="627"/>
      <c r="L3574" s="28"/>
      <c r="M3574" s="226"/>
      <c r="N3574" s="638"/>
      <c r="O3574" s="270"/>
      <c r="P3574" s="226"/>
      <c r="Q3574" s="468"/>
      <c r="R3574" s="468"/>
      <c r="S3574" s="468"/>
      <c r="T3574" s="468"/>
      <c r="U3574" s="468"/>
      <c r="V3574" s="468"/>
      <c r="W3574" s="468"/>
      <c r="X3574" s="468"/>
      <c r="Y3574" s="468"/>
      <c r="Z3574" s="468"/>
      <c r="AA3574" s="468"/>
      <c r="AB3574" s="468"/>
      <c r="AC3574" s="468"/>
      <c r="AD3574" s="468"/>
      <c r="AE3574" s="468"/>
      <c r="AF3574" s="468"/>
      <c r="AG3574" s="468"/>
      <c r="AH3574" s="468"/>
      <c r="AI3574" s="468"/>
    </row>
    <row r="3575">
      <c r="A3575" s="43"/>
      <c r="B3575" s="635"/>
      <c r="C3575" s="636"/>
      <c r="D3575" s="507"/>
      <c r="E3575" s="394"/>
      <c r="F3575" s="394"/>
      <c r="G3575" s="394"/>
      <c r="H3575" s="28"/>
      <c r="I3575" s="637"/>
      <c r="J3575" s="420"/>
      <c r="K3575" s="627"/>
      <c r="L3575" s="28"/>
      <c r="M3575" s="226"/>
      <c r="N3575" s="638"/>
      <c r="O3575" s="270"/>
      <c r="P3575" s="226"/>
      <c r="Q3575" s="468"/>
      <c r="R3575" s="468"/>
      <c r="S3575" s="468"/>
      <c r="T3575" s="468"/>
      <c r="U3575" s="468"/>
      <c r="V3575" s="468"/>
      <c r="W3575" s="468"/>
      <c r="X3575" s="468"/>
      <c r="Y3575" s="468"/>
      <c r="Z3575" s="468"/>
      <c r="AA3575" s="468"/>
      <c r="AB3575" s="468"/>
      <c r="AC3575" s="468"/>
      <c r="AD3575" s="468"/>
      <c r="AE3575" s="468"/>
      <c r="AF3575" s="468"/>
      <c r="AG3575" s="468"/>
      <c r="AH3575" s="468"/>
      <c r="AI3575" s="468"/>
    </row>
    <row r="3576">
      <c r="A3576" s="43"/>
      <c r="B3576" s="635"/>
      <c r="C3576" s="636"/>
      <c r="D3576" s="507"/>
      <c r="E3576" s="394"/>
      <c r="F3576" s="394"/>
      <c r="G3576" s="394"/>
      <c r="H3576" s="28"/>
      <c r="I3576" s="637"/>
      <c r="J3576" s="420"/>
      <c r="K3576" s="627"/>
      <c r="L3576" s="28"/>
      <c r="M3576" s="226"/>
      <c r="N3576" s="638"/>
      <c r="O3576" s="270"/>
      <c r="P3576" s="226"/>
      <c r="Q3576" s="468"/>
      <c r="R3576" s="468"/>
      <c r="S3576" s="468"/>
      <c r="T3576" s="468"/>
      <c r="U3576" s="468"/>
      <c r="V3576" s="468"/>
      <c r="W3576" s="468"/>
      <c r="X3576" s="468"/>
      <c r="Y3576" s="468"/>
      <c r="Z3576" s="468"/>
      <c r="AA3576" s="468"/>
      <c r="AB3576" s="468"/>
      <c r="AC3576" s="468"/>
      <c r="AD3576" s="468"/>
      <c r="AE3576" s="468"/>
      <c r="AF3576" s="468"/>
      <c r="AG3576" s="468"/>
      <c r="AH3576" s="468"/>
      <c r="AI3576" s="468"/>
    </row>
    <row r="3577">
      <c r="A3577" s="43"/>
      <c r="B3577" s="635"/>
      <c r="C3577" s="636"/>
      <c r="D3577" s="507"/>
      <c r="E3577" s="394"/>
      <c r="F3577" s="394"/>
      <c r="G3577" s="394"/>
      <c r="H3577" s="28"/>
      <c r="I3577" s="637"/>
      <c r="J3577" s="420"/>
      <c r="K3577" s="627"/>
      <c r="L3577" s="28"/>
      <c r="M3577" s="226"/>
      <c r="N3577" s="638"/>
      <c r="O3577" s="270"/>
      <c r="P3577" s="226"/>
      <c r="Q3577" s="468"/>
      <c r="R3577" s="468"/>
      <c r="S3577" s="468"/>
      <c r="T3577" s="468"/>
      <c r="U3577" s="468"/>
      <c r="V3577" s="468"/>
      <c r="W3577" s="468"/>
      <c r="X3577" s="468"/>
      <c r="Y3577" s="468"/>
      <c r="Z3577" s="468"/>
      <c r="AA3577" s="468"/>
      <c r="AB3577" s="468"/>
      <c r="AC3577" s="468"/>
      <c r="AD3577" s="468"/>
      <c r="AE3577" s="468"/>
      <c r="AF3577" s="468"/>
      <c r="AG3577" s="468"/>
      <c r="AH3577" s="468"/>
      <c r="AI3577" s="468"/>
    </row>
    <row r="3578">
      <c r="A3578" s="43"/>
      <c r="B3578" s="635"/>
      <c r="C3578" s="636"/>
      <c r="D3578" s="507"/>
      <c r="E3578" s="394"/>
      <c r="F3578" s="394"/>
      <c r="G3578" s="394"/>
      <c r="H3578" s="28"/>
      <c r="I3578" s="637"/>
      <c r="J3578" s="420"/>
      <c r="K3578" s="627"/>
      <c r="L3578" s="28"/>
      <c r="M3578" s="226"/>
      <c r="N3578" s="638"/>
      <c r="O3578" s="270"/>
      <c r="P3578" s="226"/>
      <c r="Q3578" s="468"/>
      <c r="R3578" s="468"/>
      <c r="S3578" s="468"/>
      <c r="T3578" s="468"/>
      <c r="U3578" s="468"/>
      <c r="V3578" s="468"/>
      <c r="W3578" s="468"/>
      <c r="X3578" s="468"/>
      <c r="Y3578" s="468"/>
      <c r="Z3578" s="468"/>
      <c r="AA3578" s="468"/>
      <c r="AB3578" s="468"/>
      <c r="AC3578" s="468"/>
      <c r="AD3578" s="468"/>
      <c r="AE3578" s="468"/>
      <c r="AF3578" s="468"/>
      <c r="AG3578" s="468"/>
      <c r="AH3578" s="468"/>
      <c r="AI3578" s="468"/>
    </row>
    <row r="3579">
      <c r="A3579" s="43"/>
      <c r="B3579" s="635"/>
      <c r="C3579" s="636"/>
      <c r="D3579" s="507"/>
      <c r="E3579" s="394"/>
      <c r="F3579" s="394"/>
      <c r="G3579" s="394"/>
      <c r="H3579" s="28"/>
      <c r="I3579" s="637"/>
      <c r="J3579" s="420"/>
      <c r="K3579" s="627"/>
      <c r="L3579" s="28"/>
      <c r="M3579" s="226"/>
      <c r="N3579" s="638"/>
      <c r="O3579" s="270"/>
      <c r="P3579" s="226"/>
      <c r="Q3579" s="468"/>
      <c r="R3579" s="468"/>
      <c r="S3579" s="468"/>
      <c r="T3579" s="468"/>
      <c r="U3579" s="468"/>
      <c r="V3579" s="468"/>
      <c r="W3579" s="468"/>
      <c r="X3579" s="468"/>
      <c r="Y3579" s="468"/>
      <c r="Z3579" s="468"/>
      <c r="AA3579" s="468"/>
      <c r="AB3579" s="468"/>
      <c r="AC3579" s="468"/>
      <c r="AD3579" s="468"/>
      <c r="AE3579" s="468"/>
      <c r="AF3579" s="468"/>
      <c r="AG3579" s="468"/>
      <c r="AH3579" s="468"/>
      <c r="AI3579" s="468"/>
    </row>
    <row r="3580">
      <c r="A3580" s="43"/>
      <c r="B3580" s="635"/>
      <c r="C3580" s="636"/>
      <c r="D3580" s="507"/>
      <c r="E3580" s="394"/>
      <c r="F3580" s="394"/>
      <c r="G3580" s="394"/>
      <c r="H3580" s="28"/>
      <c r="I3580" s="637"/>
      <c r="J3580" s="420"/>
      <c r="K3580" s="627"/>
      <c r="L3580" s="28"/>
      <c r="M3580" s="226"/>
      <c r="N3580" s="638"/>
      <c r="O3580" s="270"/>
      <c r="P3580" s="226"/>
      <c r="Q3580" s="468"/>
      <c r="R3580" s="468"/>
      <c r="S3580" s="468"/>
      <c r="T3580" s="468"/>
      <c r="U3580" s="468"/>
      <c r="V3580" s="468"/>
      <c r="W3580" s="468"/>
      <c r="X3580" s="468"/>
      <c r="Y3580" s="468"/>
      <c r="Z3580" s="468"/>
      <c r="AA3580" s="468"/>
      <c r="AB3580" s="468"/>
      <c r="AC3580" s="468"/>
      <c r="AD3580" s="468"/>
      <c r="AE3580" s="468"/>
      <c r="AF3580" s="468"/>
      <c r="AG3580" s="468"/>
      <c r="AH3580" s="468"/>
      <c r="AI3580" s="468"/>
    </row>
    <row r="3581">
      <c r="A3581" s="43"/>
      <c r="B3581" s="635"/>
      <c r="C3581" s="636"/>
      <c r="D3581" s="507"/>
      <c r="E3581" s="394"/>
      <c r="F3581" s="394"/>
      <c r="G3581" s="394"/>
      <c r="H3581" s="28"/>
      <c r="I3581" s="637"/>
      <c r="J3581" s="420"/>
      <c r="K3581" s="627"/>
      <c r="L3581" s="28"/>
      <c r="M3581" s="226"/>
      <c r="N3581" s="638"/>
      <c r="O3581" s="270"/>
      <c r="P3581" s="226"/>
      <c r="Q3581" s="468"/>
      <c r="R3581" s="468"/>
      <c r="S3581" s="468"/>
      <c r="T3581" s="468"/>
      <c r="U3581" s="468"/>
      <c r="V3581" s="468"/>
      <c r="W3581" s="468"/>
      <c r="X3581" s="468"/>
      <c r="Y3581" s="468"/>
      <c r="Z3581" s="468"/>
      <c r="AA3581" s="468"/>
      <c r="AB3581" s="468"/>
      <c r="AC3581" s="468"/>
      <c r="AD3581" s="468"/>
      <c r="AE3581" s="468"/>
      <c r="AF3581" s="468"/>
      <c r="AG3581" s="468"/>
      <c r="AH3581" s="468"/>
      <c r="AI3581" s="468"/>
    </row>
    <row r="3582">
      <c r="A3582" s="43"/>
      <c r="B3582" s="635"/>
      <c r="C3582" s="636"/>
      <c r="D3582" s="507"/>
      <c r="E3582" s="394"/>
      <c r="F3582" s="394"/>
      <c r="G3582" s="394"/>
      <c r="H3582" s="28"/>
      <c r="I3582" s="637"/>
      <c r="J3582" s="420"/>
      <c r="K3582" s="627"/>
      <c r="L3582" s="28"/>
      <c r="M3582" s="226"/>
      <c r="N3582" s="638"/>
      <c r="O3582" s="270"/>
      <c r="P3582" s="226"/>
      <c r="Q3582" s="468"/>
      <c r="R3582" s="468"/>
      <c r="S3582" s="468"/>
      <c r="T3582" s="468"/>
      <c r="U3582" s="468"/>
      <c r="V3582" s="468"/>
      <c r="W3582" s="468"/>
      <c r="X3582" s="468"/>
      <c r="Y3582" s="468"/>
      <c r="Z3582" s="468"/>
      <c r="AA3582" s="468"/>
      <c r="AB3582" s="468"/>
      <c r="AC3582" s="468"/>
      <c r="AD3582" s="468"/>
      <c r="AE3582" s="468"/>
      <c r="AF3582" s="468"/>
      <c r="AG3582" s="468"/>
      <c r="AH3582" s="468"/>
      <c r="AI3582" s="468"/>
    </row>
    <row r="3583">
      <c r="A3583" s="43"/>
      <c r="B3583" s="635"/>
      <c r="C3583" s="636"/>
      <c r="D3583" s="507"/>
      <c r="E3583" s="394"/>
      <c r="F3583" s="394"/>
      <c r="G3583" s="394"/>
      <c r="H3583" s="28"/>
      <c r="I3583" s="637"/>
      <c r="J3583" s="420"/>
      <c r="K3583" s="627"/>
      <c r="L3583" s="28"/>
      <c r="M3583" s="226"/>
      <c r="N3583" s="638"/>
      <c r="O3583" s="270"/>
      <c r="P3583" s="226"/>
      <c r="Q3583" s="468"/>
      <c r="R3583" s="468"/>
      <c r="S3583" s="468"/>
      <c r="T3583" s="468"/>
      <c r="U3583" s="468"/>
      <c r="V3583" s="468"/>
      <c r="W3583" s="468"/>
      <c r="X3583" s="468"/>
      <c r="Y3583" s="468"/>
      <c r="Z3583" s="468"/>
      <c r="AA3583" s="468"/>
      <c r="AB3583" s="468"/>
      <c r="AC3583" s="468"/>
      <c r="AD3583" s="468"/>
      <c r="AE3583" s="468"/>
      <c r="AF3583" s="468"/>
      <c r="AG3583" s="468"/>
      <c r="AH3583" s="468"/>
      <c r="AI3583" s="468"/>
    </row>
    <row r="3584">
      <c r="A3584" s="43"/>
      <c r="B3584" s="635"/>
      <c r="C3584" s="636"/>
      <c r="D3584" s="507"/>
      <c r="E3584" s="394"/>
      <c r="F3584" s="394"/>
      <c r="G3584" s="394"/>
      <c r="H3584" s="28"/>
      <c r="I3584" s="637"/>
      <c r="J3584" s="420"/>
      <c r="K3584" s="627"/>
      <c r="L3584" s="28"/>
      <c r="M3584" s="226"/>
      <c r="N3584" s="638"/>
      <c r="O3584" s="270"/>
      <c r="P3584" s="226"/>
      <c r="Q3584" s="468"/>
      <c r="R3584" s="468"/>
      <c r="S3584" s="468"/>
      <c r="T3584" s="468"/>
      <c r="U3584" s="468"/>
      <c r="V3584" s="468"/>
      <c r="W3584" s="468"/>
      <c r="X3584" s="468"/>
      <c r="Y3584" s="468"/>
      <c r="Z3584" s="468"/>
      <c r="AA3584" s="468"/>
      <c r="AB3584" s="468"/>
      <c r="AC3584" s="468"/>
      <c r="AD3584" s="468"/>
      <c r="AE3584" s="468"/>
      <c r="AF3584" s="468"/>
      <c r="AG3584" s="468"/>
      <c r="AH3584" s="468"/>
      <c r="AI3584" s="468"/>
    </row>
    <row r="3585">
      <c r="A3585" s="43"/>
      <c r="B3585" s="635"/>
      <c r="C3585" s="636"/>
      <c r="D3585" s="507"/>
      <c r="E3585" s="394"/>
      <c r="F3585" s="394"/>
      <c r="G3585" s="394"/>
      <c r="H3585" s="28"/>
      <c r="I3585" s="637"/>
      <c r="J3585" s="420"/>
      <c r="K3585" s="627"/>
      <c r="L3585" s="28"/>
      <c r="M3585" s="226"/>
      <c r="N3585" s="638"/>
      <c r="O3585" s="270"/>
      <c r="P3585" s="226"/>
      <c r="Q3585" s="468"/>
      <c r="R3585" s="468"/>
      <c r="S3585" s="468"/>
      <c r="T3585" s="468"/>
      <c r="U3585" s="468"/>
      <c r="V3585" s="468"/>
      <c r="W3585" s="468"/>
      <c r="X3585" s="468"/>
      <c r="Y3585" s="468"/>
      <c r="Z3585" s="468"/>
      <c r="AA3585" s="468"/>
      <c r="AB3585" s="468"/>
      <c r="AC3585" s="468"/>
      <c r="AD3585" s="468"/>
      <c r="AE3585" s="468"/>
      <c r="AF3585" s="468"/>
      <c r="AG3585" s="468"/>
      <c r="AH3585" s="468"/>
      <c r="AI3585" s="468"/>
    </row>
    <row r="3586">
      <c r="A3586" s="43"/>
      <c r="B3586" s="635"/>
      <c r="C3586" s="636"/>
      <c r="D3586" s="507"/>
      <c r="E3586" s="394"/>
      <c r="F3586" s="394"/>
      <c r="G3586" s="394"/>
      <c r="H3586" s="28"/>
      <c r="I3586" s="637"/>
      <c r="J3586" s="420"/>
      <c r="K3586" s="627"/>
      <c r="L3586" s="28"/>
      <c r="M3586" s="226"/>
      <c r="N3586" s="638"/>
      <c r="O3586" s="270"/>
      <c r="P3586" s="226"/>
      <c r="Q3586" s="468"/>
      <c r="R3586" s="468"/>
      <c r="S3586" s="468"/>
      <c r="T3586" s="468"/>
      <c r="U3586" s="468"/>
      <c r="V3586" s="468"/>
      <c r="W3586" s="468"/>
      <c r="X3586" s="468"/>
      <c r="Y3586" s="468"/>
      <c r="Z3586" s="468"/>
      <c r="AA3586" s="468"/>
      <c r="AB3586" s="468"/>
      <c r="AC3586" s="468"/>
      <c r="AD3586" s="468"/>
      <c r="AE3586" s="468"/>
      <c r="AF3586" s="468"/>
      <c r="AG3586" s="468"/>
      <c r="AH3586" s="468"/>
      <c r="AI3586" s="468"/>
    </row>
    <row r="3587">
      <c r="A3587" s="43"/>
      <c r="B3587" s="635"/>
      <c r="C3587" s="636"/>
      <c r="D3587" s="507"/>
      <c r="E3587" s="394"/>
      <c r="F3587" s="394"/>
      <c r="G3587" s="394"/>
      <c r="H3587" s="28"/>
      <c r="I3587" s="637"/>
      <c r="J3587" s="420"/>
      <c r="K3587" s="627"/>
      <c r="L3587" s="28"/>
      <c r="M3587" s="226"/>
      <c r="N3587" s="638"/>
      <c r="O3587" s="270"/>
      <c r="P3587" s="226"/>
      <c r="Q3587" s="468"/>
      <c r="R3587" s="468"/>
      <c r="S3587" s="468"/>
      <c r="T3587" s="468"/>
      <c r="U3587" s="468"/>
      <c r="V3587" s="468"/>
      <c r="W3587" s="468"/>
      <c r="X3587" s="468"/>
      <c r="Y3587" s="468"/>
      <c r="Z3587" s="468"/>
      <c r="AA3587" s="468"/>
      <c r="AB3587" s="468"/>
      <c r="AC3587" s="468"/>
      <c r="AD3587" s="468"/>
      <c r="AE3587" s="468"/>
      <c r="AF3587" s="468"/>
      <c r="AG3587" s="468"/>
      <c r="AH3587" s="468"/>
      <c r="AI3587" s="468"/>
    </row>
    <row r="3588">
      <c r="A3588" s="43"/>
      <c r="B3588" s="635"/>
      <c r="C3588" s="636"/>
      <c r="D3588" s="507"/>
      <c r="E3588" s="394"/>
      <c r="F3588" s="394"/>
      <c r="G3588" s="394"/>
      <c r="H3588" s="28"/>
      <c r="I3588" s="637"/>
      <c r="J3588" s="420"/>
      <c r="K3588" s="627"/>
      <c r="L3588" s="28"/>
      <c r="M3588" s="226"/>
      <c r="N3588" s="638"/>
      <c r="O3588" s="270"/>
      <c r="P3588" s="226"/>
      <c r="Q3588" s="468"/>
      <c r="R3588" s="468"/>
      <c r="S3588" s="468"/>
      <c r="T3588" s="468"/>
      <c r="U3588" s="468"/>
      <c r="V3588" s="468"/>
      <c r="W3588" s="468"/>
      <c r="X3588" s="468"/>
      <c r="Y3588" s="468"/>
      <c r="Z3588" s="468"/>
      <c r="AA3588" s="468"/>
      <c r="AB3588" s="468"/>
      <c r="AC3588" s="468"/>
      <c r="AD3588" s="468"/>
      <c r="AE3588" s="468"/>
      <c r="AF3588" s="468"/>
      <c r="AG3588" s="468"/>
      <c r="AH3588" s="468"/>
      <c r="AI3588" s="468"/>
    </row>
    <row r="3589">
      <c r="A3589" s="43"/>
      <c r="B3589" s="635"/>
      <c r="C3589" s="636"/>
      <c r="D3589" s="507"/>
      <c r="E3589" s="394"/>
      <c r="F3589" s="394"/>
      <c r="G3589" s="394"/>
      <c r="H3589" s="28"/>
      <c r="I3589" s="637"/>
      <c r="J3589" s="420"/>
      <c r="K3589" s="627"/>
      <c r="L3589" s="28"/>
      <c r="M3589" s="226"/>
      <c r="N3589" s="638"/>
      <c r="O3589" s="270"/>
      <c r="P3589" s="226"/>
      <c r="Q3589" s="468"/>
      <c r="R3589" s="468"/>
      <c r="S3589" s="468"/>
      <c r="T3589" s="468"/>
      <c r="U3589" s="468"/>
      <c r="V3589" s="468"/>
      <c r="W3589" s="468"/>
      <c r="X3589" s="468"/>
      <c r="Y3589" s="468"/>
      <c r="Z3589" s="468"/>
      <c r="AA3589" s="468"/>
      <c r="AB3589" s="468"/>
      <c r="AC3589" s="468"/>
      <c r="AD3589" s="468"/>
      <c r="AE3589" s="468"/>
      <c r="AF3589" s="468"/>
      <c r="AG3589" s="468"/>
      <c r="AH3589" s="468"/>
      <c r="AI3589" s="468"/>
    </row>
    <row r="3590">
      <c r="A3590" s="43"/>
      <c r="B3590" s="635"/>
      <c r="C3590" s="636"/>
      <c r="D3590" s="507"/>
      <c r="E3590" s="394"/>
      <c r="F3590" s="394"/>
      <c r="G3590" s="394"/>
      <c r="H3590" s="28"/>
      <c r="I3590" s="637"/>
      <c r="J3590" s="420"/>
      <c r="K3590" s="627"/>
      <c r="L3590" s="28"/>
      <c r="M3590" s="226"/>
      <c r="N3590" s="638"/>
      <c r="O3590" s="270"/>
      <c r="P3590" s="226"/>
      <c r="Q3590" s="468"/>
      <c r="R3590" s="468"/>
      <c r="S3590" s="468"/>
      <c r="T3590" s="468"/>
      <c r="U3590" s="468"/>
      <c r="V3590" s="468"/>
      <c r="W3590" s="468"/>
      <c r="X3590" s="468"/>
      <c r="Y3590" s="468"/>
      <c r="Z3590" s="468"/>
      <c r="AA3590" s="468"/>
      <c r="AB3590" s="468"/>
      <c r="AC3590" s="468"/>
      <c r="AD3590" s="468"/>
      <c r="AE3590" s="468"/>
      <c r="AF3590" s="468"/>
      <c r="AG3590" s="468"/>
      <c r="AH3590" s="468"/>
      <c r="AI3590" s="468"/>
    </row>
    <row r="3591">
      <c r="A3591" s="43"/>
      <c r="B3591" s="635"/>
      <c r="C3591" s="636"/>
      <c r="D3591" s="507"/>
      <c r="E3591" s="394"/>
      <c r="F3591" s="394"/>
      <c r="G3591" s="394"/>
      <c r="H3591" s="28"/>
      <c r="I3591" s="637"/>
      <c r="J3591" s="420"/>
      <c r="K3591" s="627"/>
      <c r="L3591" s="28"/>
      <c r="M3591" s="226"/>
      <c r="N3591" s="638"/>
      <c r="O3591" s="270"/>
      <c r="P3591" s="226"/>
      <c r="Q3591" s="468"/>
      <c r="R3591" s="468"/>
      <c r="S3591" s="468"/>
      <c r="T3591" s="468"/>
      <c r="U3591" s="468"/>
      <c r="V3591" s="468"/>
      <c r="W3591" s="468"/>
      <c r="X3591" s="468"/>
      <c r="Y3591" s="468"/>
      <c r="Z3591" s="468"/>
      <c r="AA3591" s="468"/>
      <c r="AB3591" s="468"/>
      <c r="AC3591" s="468"/>
      <c r="AD3591" s="468"/>
      <c r="AE3591" s="468"/>
      <c r="AF3591" s="468"/>
      <c r="AG3591" s="468"/>
      <c r="AH3591" s="468"/>
      <c r="AI3591" s="468"/>
    </row>
    <row r="3592">
      <c r="A3592" s="43"/>
      <c r="B3592" s="635"/>
      <c r="C3592" s="636"/>
      <c r="D3592" s="507"/>
      <c r="E3592" s="394"/>
      <c r="F3592" s="394"/>
      <c r="G3592" s="394"/>
      <c r="H3592" s="28"/>
      <c r="I3592" s="637"/>
      <c r="J3592" s="420"/>
      <c r="K3592" s="627"/>
      <c r="L3592" s="28"/>
      <c r="M3592" s="226"/>
      <c r="N3592" s="638"/>
      <c r="O3592" s="270"/>
      <c r="P3592" s="226"/>
      <c r="Q3592" s="468"/>
      <c r="R3592" s="468"/>
      <c r="S3592" s="468"/>
      <c r="T3592" s="468"/>
      <c r="U3592" s="468"/>
      <c r="V3592" s="468"/>
      <c r="W3592" s="468"/>
      <c r="X3592" s="468"/>
      <c r="Y3592" s="468"/>
      <c r="Z3592" s="468"/>
      <c r="AA3592" s="468"/>
      <c r="AB3592" s="468"/>
      <c r="AC3592" s="468"/>
      <c r="AD3592" s="468"/>
      <c r="AE3592" s="468"/>
      <c r="AF3592" s="468"/>
      <c r="AG3592" s="468"/>
      <c r="AH3592" s="468"/>
      <c r="AI3592" s="468"/>
    </row>
    <row r="3593">
      <c r="A3593" s="43"/>
      <c r="B3593" s="635"/>
      <c r="C3593" s="636"/>
      <c r="D3593" s="507"/>
      <c r="E3593" s="394"/>
      <c r="F3593" s="394"/>
      <c r="G3593" s="394"/>
      <c r="H3593" s="28"/>
      <c r="I3593" s="637"/>
      <c r="J3593" s="420"/>
      <c r="K3593" s="627"/>
      <c r="L3593" s="28"/>
      <c r="M3593" s="226"/>
      <c r="N3593" s="638"/>
      <c r="O3593" s="270"/>
      <c r="P3593" s="226"/>
      <c r="Q3593" s="468"/>
      <c r="R3593" s="468"/>
      <c r="S3593" s="468"/>
      <c r="T3593" s="468"/>
      <c r="U3593" s="468"/>
      <c r="V3593" s="468"/>
      <c r="W3593" s="468"/>
      <c r="X3593" s="468"/>
      <c r="Y3593" s="468"/>
      <c r="Z3593" s="468"/>
      <c r="AA3593" s="468"/>
      <c r="AB3593" s="468"/>
      <c r="AC3593" s="468"/>
      <c r="AD3593" s="468"/>
      <c r="AE3593" s="468"/>
      <c r="AF3593" s="468"/>
      <c r="AG3593" s="468"/>
      <c r="AH3593" s="468"/>
      <c r="AI3593" s="468"/>
    </row>
    <row r="3594">
      <c r="A3594" s="43"/>
      <c r="B3594" s="635"/>
      <c r="C3594" s="636"/>
      <c r="D3594" s="507"/>
      <c r="E3594" s="394"/>
      <c r="F3594" s="394"/>
      <c r="G3594" s="394"/>
      <c r="H3594" s="28"/>
      <c r="I3594" s="637"/>
      <c r="J3594" s="420"/>
      <c r="K3594" s="627"/>
      <c r="L3594" s="28"/>
      <c r="M3594" s="226"/>
      <c r="N3594" s="638"/>
      <c r="O3594" s="270"/>
      <c r="P3594" s="226"/>
      <c r="Q3594" s="468"/>
      <c r="R3594" s="468"/>
      <c r="S3594" s="468"/>
      <c r="T3594" s="468"/>
      <c r="U3594" s="468"/>
      <c r="V3594" s="468"/>
      <c r="W3594" s="468"/>
      <c r="X3594" s="468"/>
      <c r="Y3594" s="468"/>
      <c r="Z3594" s="468"/>
      <c r="AA3594" s="468"/>
      <c r="AB3594" s="468"/>
      <c r="AC3594" s="468"/>
      <c r="AD3594" s="468"/>
      <c r="AE3594" s="468"/>
      <c r="AF3594" s="468"/>
      <c r="AG3594" s="468"/>
      <c r="AH3594" s="468"/>
      <c r="AI3594" s="468"/>
    </row>
    <row r="3595">
      <c r="A3595" s="43"/>
      <c r="B3595" s="635"/>
      <c r="C3595" s="636"/>
      <c r="D3595" s="507"/>
      <c r="E3595" s="394"/>
      <c r="F3595" s="394"/>
      <c r="G3595" s="394"/>
      <c r="H3595" s="28"/>
      <c r="I3595" s="637"/>
      <c r="J3595" s="420"/>
      <c r="K3595" s="627"/>
      <c r="L3595" s="28"/>
      <c r="M3595" s="226"/>
      <c r="N3595" s="638"/>
      <c r="O3595" s="270"/>
      <c r="P3595" s="226"/>
      <c r="Q3595" s="468"/>
      <c r="R3595" s="468"/>
      <c r="S3595" s="468"/>
      <c r="T3595" s="468"/>
      <c r="U3595" s="468"/>
      <c r="V3595" s="468"/>
      <c r="W3595" s="468"/>
      <c r="X3595" s="468"/>
      <c r="Y3595" s="468"/>
      <c r="Z3595" s="468"/>
      <c r="AA3595" s="468"/>
      <c r="AB3595" s="468"/>
      <c r="AC3595" s="468"/>
      <c r="AD3595" s="468"/>
      <c r="AE3595" s="468"/>
      <c r="AF3595" s="468"/>
      <c r="AG3595" s="468"/>
      <c r="AH3595" s="468"/>
      <c r="AI3595" s="468"/>
    </row>
    <row r="3596">
      <c r="A3596" s="43"/>
      <c r="B3596" s="635"/>
      <c r="C3596" s="636"/>
      <c r="D3596" s="507"/>
      <c r="E3596" s="394"/>
      <c r="F3596" s="394"/>
      <c r="G3596" s="394"/>
      <c r="H3596" s="28"/>
      <c r="I3596" s="637"/>
      <c r="J3596" s="420"/>
      <c r="K3596" s="627"/>
      <c r="L3596" s="28"/>
      <c r="M3596" s="226"/>
      <c r="N3596" s="638"/>
      <c r="O3596" s="270"/>
      <c r="P3596" s="226"/>
      <c r="Q3596" s="468"/>
      <c r="R3596" s="468"/>
      <c r="S3596" s="468"/>
      <c r="T3596" s="468"/>
      <c r="U3596" s="468"/>
      <c r="V3596" s="468"/>
      <c r="W3596" s="468"/>
      <c r="X3596" s="468"/>
      <c r="Y3596" s="468"/>
      <c r="Z3596" s="468"/>
      <c r="AA3596" s="468"/>
      <c r="AB3596" s="468"/>
      <c r="AC3596" s="468"/>
      <c r="AD3596" s="468"/>
      <c r="AE3596" s="468"/>
      <c r="AF3596" s="468"/>
      <c r="AG3596" s="468"/>
      <c r="AH3596" s="468"/>
      <c r="AI3596" s="468"/>
    </row>
    <row r="3597">
      <c r="A3597" s="43"/>
      <c r="B3597" s="635"/>
      <c r="C3597" s="636"/>
      <c r="D3597" s="507"/>
      <c r="E3597" s="394"/>
      <c r="F3597" s="394"/>
      <c r="G3597" s="394"/>
      <c r="H3597" s="28"/>
      <c r="I3597" s="637"/>
      <c r="J3597" s="420"/>
      <c r="K3597" s="627"/>
      <c r="L3597" s="28"/>
      <c r="M3597" s="226"/>
      <c r="N3597" s="638"/>
      <c r="O3597" s="270"/>
      <c r="P3597" s="226"/>
      <c r="Q3597" s="468"/>
      <c r="R3597" s="468"/>
      <c r="S3597" s="468"/>
      <c r="T3597" s="468"/>
      <c r="U3597" s="468"/>
      <c r="V3597" s="468"/>
      <c r="W3597" s="468"/>
      <c r="X3597" s="468"/>
      <c r="Y3597" s="468"/>
      <c r="Z3597" s="468"/>
      <c r="AA3597" s="468"/>
      <c r="AB3597" s="468"/>
      <c r="AC3597" s="468"/>
      <c r="AD3597" s="468"/>
      <c r="AE3597" s="468"/>
      <c r="AF3597" s="468"/>
      <c r="AG3597" s="468"/>
      <c r="AH3597" s="468"/>
      <c r="AI3597" s="468"/>
    </row>
    <row r="3598">
      <c r="A3598" s="43"/>
      <c r="B3598" s="635"/>
      <c r="C3598" s="636"/>
      <c r="D3598" s="507"/>
      <c r="E3598" s="394"/>
      <c r="F3598" s="394"/>
      <c r="G3598" s="394"/>
      <c r="H3598" s="28"/>
      <c r="I3598" s="637"/>
      <c r="J3598" s="420"/>
      <c r="K3598" s="627"/>
      <c r="L3598" s="28"/>
      <c r="M3598" s="226"/>
      <c r="N3598" s="638"/>
      <c r="O3598" s="270"/>
      <c r="P3598" s="226"/>
      <c r="Q3598" s="468"/>
      <c r="R3598" s="468"/>
      <c r="S3598" s="468"/>
      <c r="T3598" s="468"/>
      <c r="U3598" s="468"/>
      <c r="V3598" s="468"/>
      <c r="W3598" s="468"/>
      <c r="X3598" s="468"/>
      <c r="Y3598" s="468"/>
      <c r="Z3598" s="468"/>
      <c r="AA3598" s="468"/>
      <c r="AB3598" s="468"/>
      <c r="AC3598" s="468"/>
      <c r="AD3598" s="468"/>
      <c r="AE3598" s="468"/>
      <c r="AF3598" s="468"/>
      <c r="AG3598" s="468"/>
      <c r="AH3598" s="468"/>
      <c r="AI3598" s="468"/>
    </row>
    <row r="3599">
      <c r="A3599" s="43"/>
      <c r="B3599" s="635"/>
      <c r="C3599" s="636"/>
      <c r="D3599" s="507"/>
      <c r="E3599" s="394"/>
      <c r="F3599" s="394"/>
      <c r="G3599" s="394"/>
      <c r="H3599" s="28"/>
      <c r="I3599" s="637"/>
      <c r="J3599" s="420"/>
      <c r="K3599" s="627"/>
      <c r="L3599" s="28"/>
      <c r="M3599" s="226"/>
      <c r="N3599" s="638"/>
      <c r="O3599" s="270"/>
      <c r="P3599" s="226"/>
      <c r="Q3599" s="468"/>
      <c r="R3599" s="468"/>
      <c r="S3599" s="468"/>
      <c r="T3599" s="468"/>
      <c r="U3599" s="468"/>
      <c r="V3599" s="468"/>
      <c r="W3599" s="468"/>
      <c r="X3599" s="468"/>
      <c r="Y3599" s="468"/>
      <c r="Z3599" s="468"/>
      <c r="AA3599" s="468"/>
      <c r="AB3599" s="468"/>
      <c r="AC3599" s="468"/>
      <c r="AD3599" s="468"/>
      <c r="AE3599" s="468"/>
      <c r="AF3599" s="468"/>
      <c r="AG3599" s="468"/>
      <c r="AH3599" s="468"/>
      <c r="AI3599" s="468"/>
    </row>
    <row r="3600">
      <c r="A3600" s="43"/>
      <c r="B3600" s="635"/>
      <c r="C3600" s="636"/>
      <c r="D3600" s="507"/>
      <c r="E3600" s="394"/>
      <c r="F3600" s="394"/>
      <c r="G3600" s="394"/>
      <c r="H3600" s="28"/>
      <c r="I3600" s="637"/>
      <c r="J3600" s="420"/>
      <c r="K3600" s="627"/>
      <c r="L3600" s="28"/>
      <c r="M3600" s="226"/>
      <c r="N3600" s="638"/>
      <c r="O3600" s="270"/>
      <c r="P3600" s="226"/>
      <c r="Q3600" s="468"/>
      <c r="R3600" s="468"/>
      <c r="S3600" s="468"/>
      <c r="T3600" s="468"/>
      <c r="U3600" s="468"/>
      <c r="V3600" s="468"/>
      <c r="W3600" s="468"/>
      <c r="X3600" s="468"/>
      <c r="Y3600" s="468"/>
      <c r="Z3600" s="468"/>
      <c r="AA3600" s="468"/>
      <c r="AB3600" s="468"/>
      <c r="AC3600" s="468"/>
      <c r="AD3600" s="468"/>
      <c r="AE3600" s="468"/>
      <c r="AF3600" s="468"/>
      <c r="AG3600" s="468"/>
      <c r="AH3600" s="468"/>
      <c r="AI3600" s="468"/>
    </row>
    <row r="3601">
      <c r="A3601" s="43"/>
      <c r="B3601" s="635"/>
      <c r="C3601" s="636"/>
      <c r="D3601" s="507"/>
      <c r="E3601" s="394"/>
      <c r="F3601" s="394"/>
      <c r="G3601" s="394"/>
      <c r="H3601" s="28"/>
      <c r="I3601" s="637"/>
      <c r="J3601" s="420"/>
      <c r="K3601" s="627"/>
      <c r="L3601" s="28"/>
      <c r="M3601" s="226"/>
      <c r="N3601" s="638"/>
      <c r="O3601" s="270"/>
      <c r="P3601" s="226"/>
      <c r="Q3601" s="468"/>
      <c r="R3601" s="468"/>
      <c r="S3601" s="468"/>
      <c r="T3601" s="468"/>
      <c r="U3601" s="468"/>
      <c r="V3601" s="468"/>
      <c r="W3601" s="468"/>
      <c r="X3601" s="468"/>
      <c r="Y3601" s="468"/>
      <c r="Z3601" s="468"/>
      <c r="AA3601" s="468"/>
      <c r="AB3601" s="468"/>
      <c r="AC3601" s="468"/>
      <c r="AD3601" s="468"/>
      <c r="AE3601" s="468"/>
      <c r="AF3601" s="468"/>
      <c r="AG3601" s="468"/>
      <c r="AH3601" s="468"/>
      <c r="AI3601" s="468"/>
    </row>
    <row r="3602">
      <c r="A3602" s="43"/>
      <c r="B3602" s="635"/>
      <c r="C3602" s="636"/>
      <c r="D3602" s="507"/>
      <c r="E3602" s="394"/>
      <c r="F3602" s="394"/>
      <c r="G3602" s="394"/>
      <c r="H3602" s="28"/>
      <c r="I3602" s="637"/>
      <c r="J3602" s="420"/>
      <c r="K3602" s="627"/>
      <c r="L3602" s="28"/>
      <c r="M3602" s="226"/>
      <c r="N3602" s="638"/>
      <c r="O3602" s="270"/>
      <c r="P3602" s="226"/>
      <c r="Q3602" s="468"/>
      <c r="R3602" s="468"/>
      <c r="S3602" s="468"/>
      <c r="T3602" s="468"/>
      <c r="U3602" s="468"/>
      <c r="V3602" s="468"/>
      <c r="W3602" s="468"/>
      <c r="X3602" s="468"/>
      <c r="Y3602" s="468"/>
      <c r="Z3602" s="468"/>
      <c r="AA3602" s="468"/>
      <c r="AB3602" s="468"/>
      <c r="AC3602" s="468"/>
      <c r="AD3602" s="468"/>
      <c r="AE3602" s="468"/>
      <c r="AF3602" s="468"/>
      <c r="AG3602" s="468"/>
      <c r="AH3602" s="468"/>
      <c r="AI3602" s="468"/>
    </row>
    <row r="3603">
      <c r="A3603" s="43"/>
      <c r="B3603" s="635"/>
      <c r="C3603" s="636"/>
      <c r="D3603" s="507"/>
      <c r="E3603" s="394"/>
      <c r="F3603" s="394"/>
      <c r="G3603" s="394"/>
      <c r="H3603" s="28"/>
      <c r="I3603" s="637"/>
      <c r="J3603" s="420"/>
      <c r="K3603" s="627"/>
      <c r="L3603" s="28"/>
      <c r="M3603" s="226"/>
      <c r="N3603" s="638"/>
      <c r="O3603" s="270"/>
      <c r="P3603" s="226"/>
      <c r="Q3603" s="468"/>
      <c r="R3603" s="468"/>
      <c r="S3603" s="468"/>
      <c r="T3603" s="468"/>
      <c r="U3603" s="468"/>
      <c r="V3603" s="468"/>
      <c r="W3603" s="468"/>
      <c r="X3603" s="468"/>
      <c r="Y3603" s="468"/>
      <c r="Z3603" s="468"/>
      <c r="AA3603" s="468"/>
      <c r="AB3603" s="468"/>
      <c r="AC3603" s="468"/>
      <c r="AD3603" s="468"/>
      <c r="AE3603" s="468"/>
      <c r="AF3603" s="468"/>
      <c r="AG3603" s="468"/>
      <c r="AH3603" s="468"/>
      <c r="AI3603" s="468"/>
    </row>
    <row r="3604">
      <c r="A3604" s="43"/>
      <c r="B3604" s="635"/>
      <c r="C3604" s="636"/>
      <c r="D3604" s="507"/>
      <c r="E3604" s="394"/>
      <c r="F3604" s="394"/>
      <c r="G3604" s="394"/>
      <c r="H3604" s="28"/>
      <c r="I3604" s="637"/>
      <c r="J3604" s="420"/>
      <c r="K3604" s="627"/>
      <c r="L3604" s="28"/>
      <c r="M3604" s="226"/>
      <c r="N3604" s="638"/>
      <c r="O3604" s="270"/>
      <c r="P3604" s="226"/>
      <c r="Q3604" s="468"/>
      <c r="R3604" s="468"/>
      <c r="S3604" s="468"/>
      <c r="T3604" s="468"/>
      <c r="U3604" s="468"/>
      <c r="V3604" s="468"/>
      <c r="W3604" s="468"/>
      <c r="X3604" s="468"/>
      <c r="Y3604" s="468"/>
      <c r="Z3604" s="468"/>
      <c r="AA3604" s="468"/>
      <c r="AB3604" s="468"/>
      <c r="AC3604" s="468"/>
      <c r="AD3604" s="468"/>
      <c r="AE3604" s="468"/>
      <c r="AF3604" s="468"/>
      <c r="AG3604" s="468"/>
      <c r="AH3604" s="468"/>
      <c r="AI3604" s="468"/>
    </row>
    <row r="3605">
      <c r="A3605" s="43"/>
      <c r="B3605" s="635"/>
      <c r="C3605" s="636"/>
      <c r="D3605" s="507"/>
      <c r="E3605" s="394"/>
      <c r="F3605" s="394"/>
      <c r="G3605" s="394"/>
      <c r="H3605" s="28"/>
      <c r="I3605" s="637"/>
      <c r="J3605" s="420"/>
      <c r="K3605" s="627"/>
      <c r="L3605" s="28"/>
      <c r="M3605" s="226"/>
      <c r="N3605" s="638"/>
      <c r="O3605" s="270"/>
      <c r="P3605" s="226"/>
      <c r="Q3605" s="468"/>
      <c r="R3605" s="468"/>
      <c r="S3605" s="468"/>
      <c r="T3605" s="468"/>
      <c r="U3605" s="468"/>
      <c r="V3605" s="468"/>
      <c r="W3605" s="468"/>
      <c r="X3605" s="468"/>
      <c r="Y3605" s="468"/>
      <c r="Z3605" s="468"/>
      <c r="AA3605" s="468"/>
      <c r="AB3605" s="468"/>
      <c r="AC3605" s="468"/>
      <c r="AD3605" s="468"/>
      <c r="AE3605" s="468"/>
      <c r="AF3605" s="468"/>
      <c r="AG3605" s="468"/>
      <c r="AH3605" s="468"/>
      <c r="AI3605" s="468"/>
    </row>
    <row r="3606">
      <c r="A3606" s="43"/>
      <c r="B3606" s="635"/>
      <c r="C3606" s="636"/>
      <c r="D3606" s="507"/>
      <c r="E3606" s="394"/>
      <c r="F3606" s="394"/>
      <c r="G3606" s="394"/>
      <c r="H3606" s="28"/>
      <c r="I3606" s="637"/>
      <c r="J3606" s="420"/>
      <c r="K3606" s="627"/>
      <c r="L3606" s="28"/>
      <c r="M3606" s="226"/>
      <c r="N3606" s="638"/>
      <c r="O3606" s="270"/>
      <c r="P3606" s="226"/>
      <c r="Q3606" s="468"/>
      <c r="R3606" s="468"/>
      <c r="S3606" s="468"/>
      <c r="T3606" s="468"/>
      <c r="U3606" s="468"/>
      <c r="V3606" s="468"/>
      <c r="W3606" s="468"/>
      <c r="X3606" s="468"/>
      <c r="Y3606" s="468"/>
      <c r="Z3606" s="468"/>
      <c r="AA3606" s="468"/>
      <c r="AB3606" s="468"/>
      <c r="AC3606" s="468"/>
      <c r="AD3606" s="468"/>
      <c r="AE3606" s="468"/>
      <c r="AF3606" s="468"/>
      <c r="AG3606" s="468"/>
      <c r="AH3606" s="468"/>
      <c r="AI3606" s="468"/>
    </row>
    <row r="3607">
      <c r="A3607" s="43"/>
      <c r="B3607" s="635"/>
      <c r="C3607" s="636"/>
      <c r="D3607" s="507"/>
      <c r="E3607" s="394"/>
      <c r="F3607" s="394"/>
      <c r="G3607" s="394"/>
      <c r="H3607" s="28"/>
      <c r="I3607" s="637"/>
      <c r="J3607" s="420"/>
      <c r="K3607" s="627"/>
      <c r="L3607" s="28"/>
      <c r="M3607" s="226"/>
      <c r="N3607" s="638"/>
      <c r="O3607" s="270"/>
      <c r="P3607" s="226"/>
      <c r="Q3607" s="468"/>
      <c r="R3607" s="468"/>
      <c r="S3607" s="468"/>
      <c r="T3607" s="468"/>
      <c r="U3607" s="468"/>
      <c r="V3607" s="468"/>
      <c r="W3607" s="468"/>
      <c r="X3607" s="468"/>
      <c r="Y3607" s="468"/>
      <c r="Z3607" s="468"/>
      <c r="AA3607" s="468"/>
      <c r="AB3607" s="468"/>
      <c r="AC3607" s="468"/>
      <c r="AD3607" s="468"/>
      <c r="AE3607" s="468"/>
      <c r="AF3607" s="468"/>
      <c r="AG3607" s="468"/>
      <c r="AH3607" s="468"/>
      <c r="AI3607" s="468"/>
    </row>
    <row r="3608">
      <c r="A3608" s="43"/>
      <c r="B3608" s="635"/>
      <c r="C3608" s="636"/>
      <c r="D3608" s="507"/>
      <c r="E3608" s="394"/>
      <c r="F3608" s="394"/>
      <c r="G3608" s="394"/>
      <c r="H3608" s="28"/>
      <c r="I3608" s="637"/>
      <c r="J3608" s="420"/>
      <c r="K3608" s="627"/>
      <c r="L3608" s="28"/>
      <c r="M3608" s="226"/>
      <c r="N3608" s="638"/>
      <c r="O3608" s="270"/>
      <c r="P3608" s="226"/>
      <c r="Q3608" s="468"/>
      <c r="R3608" s="468"/>
      <c r="S3608" s="468"/>
      <c r="T3608" s="468"/>
      <c r="U3608" s="468"/>
      <c r="V3608" s="468"/>
      <c r="W3608" s="468"/>
      <c r="X3608" s="468"/>
      <c r="Y3608" s="468"/>
      <c r="Z3608" s="468"/>
      <c r="AA3608" s="468"/>
      <c r="AB3608" s="468"/>
      <c r="AC3608" s="468"/>
      <c r="AD3608" s="468"/>
      <c r="AE3608" s="468"/>
      <c r="AF3608" s="468"/>
      <c r="AG3608" s="468"/>
      <c r="AH3608" s="468"/>
      <c r="AI3608" s="468"/>
    </row>
    <row r="3609">
      <c r="A3609" s="43"/>
      <c r="B3609" s="635"/>
      <c r="C3609" s="636"/>
      <c r="D3609" s="507"/>
      <c r="E3609" s="394"/>
      <c r="F3609" s="394"/>
      <c r="G3609" s="394"/>
      <c r="H3609" s="28"/>
      <c r="I3609" s="637"/>
      <c r="J3609" s="420"/>
      <c r="K3609" s="627"/>
      <c r="L3609" s="28"/>
      <c r="M3609" s="226"/>
      <c r="N3609" s="638"/>
      <c r="O3609" s="270"/>
      <c r="P3609" s="226"/>
      <c r="Q3609" s="468"/>
      <c r="R3609" s="468"/>
      <c r="S3609" s="468"/>
      <c r="T3609" s="468"/>
      <c r="U3609" s="468"/>
      <c r="V3609" s="468"/>
      <c r="W3609" s="468"/>
      <c r="X3609" s="468"/>
      <c r="Y3609" s="468"/>
      <c r="Z3609" s="468"/>
      <c r="AA3609" s="468"/>
      <c r="AB3609" s="468"/>
      <c r="AC3609" s="468"/>
      <c r="AD3609" s="468"/>
      <c r="AE3609" s="468"/>
      <c r="AF3609" s="468"/>
      <c r="AG3609" s="468"/>
      <c r="AH3609" s="468"/>
      <c r="AI3609" s="468"/>
    </row>
    <row r="3610">
      <c r="A3610" s="43"/>
      <c r="B3610" s="635"/>
      <c r="C3610" s="636"/>
      <c r="D3610" s="507"/>
      <c r="E3610" s="394"/>
      <c r="F3610" s="394"/>
      <c r="G3610" s="394"/>
      <c r="H3610" s="28"/>
      <c r="I3610" s="637"/>
      <c r="J3610" s="420"/>
      <c r="K3610" s="627"/>
      <c r="L3610" s="28"/>
      <c r="M3610" s="226"/>
      <c r="N3610" s="638"/>
      <c r="O3610" s="270"/>
      <c r="P3610" s="226"/>
      <c r="Q3610" s="468"/>
      <c r="R3610" s="468"/>
      <c r="S3610" s="468"/>
      <c r="T3610" s="468"/>
      <c r="U3610" s="468"/>
      <c r="V3610" s="468"/>
      <c r="W3610" s="468"/>
      <c r="X3610" s="468"/>
      <c r="Y3610" s="468"/>
      <c r="Z3610" s="468"/>
      <c r="AA3610" s="468"/>
      <c r="AB3610" s="468"/>
      <c r="AC3610" s="468"/>
      <c r="AD3610" s="468"/>
      <c r="AE3610" s="468"/>
      <c r="AF3610" s="468"/>
      <c r="AG3610" s="468"/>
      <c r="AH3610" s="468"/>
      <c r="AI3610" s="468"/>
    </row>
    <row r="3611">
      <c r="A3611" s="43"/>
      <c r="B3611" s="635"/>
      <c r="C3611" s="636"/>
      <c r="D3611" s="507"/>
      <c r="E3611" s="394"/>
      <c r="F3611" s="394"/>
      <c r="G3611" s="394"/>
      <c r="H3611" s="28"/>
      <c r="I3611" s="637"/>
      <c r="J3611" s="420"/>
      <c r="K3611" s="627"/>
      <c r="L3611" s="28"/>
      <c r="M3611" s="226"/>
      <c r="N3611" s="638"/>
      <c r="O3611" s="270"/>
      <c r="P3611" s="226"/>
      <c r="Q3611" s="468"/>
      <c r="R3611" s="468"/>
      <c r="S3611" s="468"/>
      <c r="T3611" s="468"/>
      <c r="U3611" s="468"/>
      <c r="V3611" s="468"/>
      <c r="W3611" s="468"/>
      <c r="X3611" s="468"/>
      <c r="Y3611" s="468"/>
      <c r="Z3611" s="468"/>
      <c r="AA3611" s="468"/>
      <c r="AB3611" s="468"/>
      <c r="AC3611" s="468"/>
      <c r="AD3611" s="468"/>
      <c r="AE3611" s="468"/>
      <c r="AF3611" s="468"/>
      <c r="AG3611" s="468"/>
      <c r="AH3611" s="468"/>
      <c r="AI3611" s="468"/>
    </row>
    <row r="3612">
      <c r="A3612" s="43"/>
      <c r="B3612" s="635"/>
      <c r="C3612" s="636"/>
      <c r="D3612" s="507"/>
      <c r="E3612" s="394"/>
      <c r="F3612" s="394"/>
      <c r="G3612" s="394"/>
      <c r="H3612" s="28"/>
      <c r="I3612" s="637"/>
      <c r="J3612" s="420"/>
      <c r="K3612" s="627"/>
      <c r="L3612" s="28"/>
      <c r="M3612" s="226"/>
      <c r="N3612" s="638"/>
      <c r="O3612" s="270"/>
      <c r="P3612" s="226"/>
      <c r="Q3612" s="468"/>
      <c r="R3612" s="468"/>
      <c r="S3612" s="468"/>
      <c r="T3612" s="468"/>
      <c r="U3612" s="468"/>
      <c r="V3612" s="468"/>
      <c r="W3612" s="468"/>
      <c r="X3612" s="468"/>
      <c r="Y3612" s="468"/>
      <c r="Z3612" s="468"/>
      <c r="AA3612" s="468"/>
      <c r="AB3612" s="468"/>
      <c r="AC3612" s="468"/>
      <c r="AD3612" s="468"/>
      <c r="AE3612" s="468"/>
      <c r="AF3612" s="468"/>
      <c r="AG3612" s="468"/>
      <c r="AH3612" s="468"/>
      <c r="AI3612" s="468"/>
    </row>
    <row r="3613">
      <c r="A3613" s="43"/>
      <c r="B3613" s="635"/>
      <c r="C3613" s="636"/>
      <c r="D3613" s="507"/>
      <c r="E3613" s="394"/>
      <c r="F3613" s="394"/>
      <c r="G3613" s="394"/>
      <c r="H3613" s="28"/>
      <c r="I3613" s="637"/>
      <c r="J3613" s="420"/>
      <c r="K3613" s="627"/>
      <c r="L3613" s="28"/>
      <c r="M3613" s="226"/>
      <c r="N3613" s="638"/>
      <c r="O3613" s="270"/>
      <c r="P3613" s="226"/>
      <c r="Q3613" s="468"/>
      <c r="R3613" s="468"/>
      <c r="S3613" s="468"/>
      <c r="T3613" s="468"/>
      <c r="U3613" s="468"/>
      <c r="V3613" s="468"/>
      <c r="W3613" s="468"/>
      <c r="X3613" s="468"/>
      <c r="Y3613" s="468"/>
      <c r="Z3613" s="468"/>
      <c r="AA3613" s="468"/>
      <c r="AB3613" s="468"/>
      <c r="AC3613" s="468"/>
      <c r="AD3613" s="468"/>
      <c r="AE3613" s="468"/>
      <c r="AF3613" s="468"/>
      <c r="AG3613" s="468"/>
      <c r="AH3613" s="468"/>
      <c r="AI3613" s="468"/>
    </row>
    <row r="3614">
      <c r="A3614" s="43"/>
      <c r="B3614" s="635"/>
      <c r="C3614" s="636"/>
      <c r="D3614" s="507"/>
      <c r="E3614" s="394"/>
      <c r="F3614" s="394"/>
      <c r="G3614" s="394"/>
      <c r="H3614" s="28"/>
      <c r="I3614" s="637"/>
      <c r="J3614" s="420"/>
      <c r="K3614" s="627"/>
      <c r="L3614" s="28"/>
      <c r="M3614" s="226"/>
      <c r="N3614" s="638"/>
      <c r="O3614" s="270"/>
      <c r="P3614" s="226"/>
      <c r="Q3614" s="468"/>
      <c r="R3614" s="468"/>
      <c r="S3614" s="468"/>
      <c r="T3614" s="468"/>
      <c r="U3614" s="468"/>
      <c r="V3614" s="468"/>
      <c r="W3614" s="468"/>
      <c r="X3614" s="468"/>
      <c r="Y3614" s="468"/>
      <c r="Z3614" s="468"/>
      <c r="AA3614" s="468"/>
      <c r="AB3614" s="468"/>
      <c r="AC3614" s="468"/>
      <c r="AD3614" s="468"/>
      <c r="AE3614" s="468"/>
      <c r="AF3614" s="468"/>
      <c r="AG3614" s="468"/>
      <c r="AH3614" s="468"/>
      <c r="AI3614" s="468"/>
    </row>
    <row r="3615">
      <c r="A3615" s="43"/>
      <c r="B3615" s="635"/>
      <c r="C3615" s="636"/>
      <c r="D3615" s="507"/>
      <c r="E3615" s="394"/>
      <c r="F3615" s="394"/>
      <c r="G3615" s="394"/>
      <c r="H3615" s="28"/>
      <c r="I3615" s="637"/>
      <c r="J3615" s="420"/>
      <c r="K3615" s="627"/>
      <c r="L3615" s="28"/>
      <c r="M3615" s="226"/>
      <c r="N3615" s="638"/>
      <c r="O3615" s="270"/>
      <c r="P3615" s="226"/>
      <c r="Q3615" s="468"/>
      <c r="R3615" s="468"/>
      <c r="S3615" s="468"/>
      <c r="T3615" s="468"/>
      <c r="U3615" s="468"/>
      <c r="V3615" s="468"/>
      <c r="W3615" s="468"/>
      <c r="X3615" s="468"/>
      <c r="Y3615" s="468"/>
      <c r="Z3615" s="468"/>
      <c r="AA3615" s="468"/>
      <c r="AB3615" s="468"/>
      <c r="AC3615" s="468"/>
      <c r="AD3615" s="468"/>
      <c r="AE3615" s="468"/>
      <c r="AF3615" s="468"/>
      <c r="AG3615" s="468"/>
      <c r="AH3615" s="468"/>
      <c r="AI3615" s="468"/>
    </row>
    <row r="3616">
      <c r="A3616" s="43"/>
      <c r="B3616" s="635"/>
      <c r="C3616" s="636"/>
      <c r="D3616" s="507"/>
      <c r="E3616" s="394"/>
      <c r="F3616" s="394"/>
      <c r="G3616" s="394"/>
      <c r="H3616" s="28"/>
      <c r="I3616" s="637"/>
      <c r="J3616" s="420"/>
      <c r="K3616" s="627"/>
      <c r="L3616" s="28"/>
      <c r="M3616" s="226"/>
      <c r="N3616" s="638"/>
      <c r="O3616" s="270"/>
      <c r="P3616" s="226"/>
      <c r="Q3616" s="468"/>
      <c r="R3616" s="468"/>
      <c r="S3616" s="468"/>
      <c r="T3616" s="468"/>
      <c r="U3616" s="468"/>
      <c r="V3616" s="468"/>
      <c r="W3616" s="468"/>
      <c r="X3616" s="468"/>
      <c r="Y3616" s="468"/>
      <c r="Z3616" s="468"/>
      <c r="AA3616" s="468"/>
      <c r="AB3616" s="468"/>
      <c r="AC3616" s="468"/>
      <c r="AD3616" s="468"/>
      <c r="AE3616" s="468"/>
      <c r="AF3616" s="468"/>
      <c r="AG3616" s="468"/>
      <c r="AH3616" s="468"/>
      <c r="AI3616" s="468"/>
    </row>
    <row r="3617">
      <c r="A3617" s="43"/>
      <c r="B3617" s="635"/>
      <c r="C3617" s="636"/>
      <c r="D3617" s="507"/>
      <c r="E3617" s="394"/>
      <c r="F3617" s="394"/>
      <c r="G3617" s="394"/>
      <c r="H3617" s="28"/>
      <c r="I3617" s="637"/>
      <c r="J3617" s="420"/>
      <c r="K3617" s="627"/>
      <c r="L3617" s="28"/>
      <c r="M3617" s="226"/>
      <c r="N3617" s="638"/>
      <c r="O3617" s="270"/>
      <c r="P3617" s="226"/>
      <c r="Q3617" s="468"/>
      <c r="R3617" s="468"/>
      <c r="S3617" s="468"/>
      <c r="T3617" s="468"/>
      <c r="U3617" s="468"/>
      <c r="V3617" s="468"/>
      <c r="W3617" s="468"/>
      <c r="X3617" s="468"/>
      <c r="Y3617" s="468"/>
      <c r="Z3617" s="468"/>
      <c r="AA3617" s="468"/>
      <c r="AB3617" s="468"/>
      <c r="AC3617" s="468"/>
      <c r="AD3617" s="468"/>
      <c r="AE3617" s="468"/>
      <c r="AF3617" s="468"/>
      <c r="AG3617" s="468"/>
      <c r="AH3617" s="468"/>
      <c r="AI3617" s="468"/>
    </row>
    <row r="3618">
      <c r="A3618" s="43"/>
      <c r="B3618" s="635"/>
      <c r="C3618" s="636"/>
      <c r="D3618" s="507"/>
      <c r="E3618" s="394"/>
      <c r="F3618" s="394"/>
      <c r="G3618" s="394"/>
      <c r="H3618" s="28"/>
      <c r="I3618" s="637"/>
      <c r="J3618" s="420"/>
      <c r="K3618" s="627"/>
      <c r="L3618" s="28"/>
      <c r="M3618" s="226"/>
      <c r="N3618" s="638"/>
      <c r="O3618" s="270"/>
      <c r="P3618" s="226"/>
      <c r="Q3618" s="468"/>
      <c r="R3618" s="468"/>
      <c r="S3618" s="468"/>
      <c r="T3618" s="468"/>
      <c r="U3618" s="468"/>
      <c r="V3618" s="468"/>
      <c r="W3618" s="468"/>
      <c r="X3618" s="468"/>
      <c r="Y3618" s="468"/>
      <c r="Z3618" s="468"/>
      <c r="AA3618" s="468"/>
      <c r="AB3618" s="468"/>
      <c r="AC3618" s="468"/>
      <c r="AD3618" s="468"/>
      <c r="AE3618" s="468"/>
      <c r="AF3618" s="468"/>
      <c r="AG3618" s="468"/>
      <c r="AH3618" s="468"/>
      <c r="AI3618" s="468"/>
    </row>
    <row r="3619">
      <c r="A3619" s="43"/>
      <c r="B3619" s="635"/>
      <c r="C3619" s="636"/>
      <c r="D3619" s="507"/>
      <c r="E3619" s="394"/>
      <c r="F3619" s="394"/>
      <c r="G3619" s="394"/>
      <c r="H3619" s="28"/>
      <c r="I3619" s="637"/>
      <c r="J3619" s="420"/>
      <c r="K3619" s="627"/>
      <c r="L3619" s="28"/>
      <c r="M3619" s="226"/>
      <c r="N3619" s="638"/>
      <c r="O3619" s="270"/>
      <c r="P3619" s="226"/>
      <c r="Q3619" s="468"/>
      <c r="R3619" s="468"/>
      <c r="S3619" s="468"/>
      <c r="T3619" s="468"/>
      <c r="U3619" s="468"/>
      <c r="V3619" s="468"/>
      <c r="W3619" s="468"/>
      <c r="X3619" s="468"/>
      <c r="Y3619" s="468"/>
      <c r="Z3619" s="468"/>
      <c r="AA3619" s="468"/>
      <c r="AB3619" s="468"/>
      <c r="AC3619" s="468"/>
      <c r="AD3619" s="468"/>
      <c r="AE3619" s="468"/>
      <c r="AF3619" s="468"/>
      <c r="AG3619" s="468"/>
      <c r="AH3619" s="468"/>
      <c r="AI3619" s="468"/>
    </row>
    <row r="3620">
      <c r="A3620" s="43"/>
      <c r="B3620" s="635"/>
      <c r="C3620" s="636"/>
      <c r="D3620" s="507"/>
      <c r="E3620" s="394"/>
      <c r="F3620" s="394"/>
      <c r="G3620" s="394"/>
      <c r="H3620" s="28"/>
      <c r="I3620" s="637"/>
      <c r="J3620" s="420"/>
      <c r="K3620" s="627"/>
      <c r="L3620" s="28"/>
      <c r="M3620" s="226"/>
      <c r="N3620" s="638"/>
      <c r="O3620" s="270"/>
      <c r="P3620" s="226"/>
      <c r="Q3620" s="468"/>
      <c r="R3620" s="468"/>
      <c r="S3620" s="468"/>
      <c r="T3620" s="468"/>
      <c r="U3620" s="468"/>
      <c r="V3620" s="468"/>
      <c r="W3620" s="468"/>
      <c r="X3620" s="468"/>
      <c r="Y3620" s="468"/>
      <c r="Z3620" s="468"/>
      <c r="AA3620" s="468"/>
      <c r="AB3620" s="468"/>
      <c r="AC3620" s="468"/>
      <c r="AD3620" s="468"/>
      <c r="AE3620" s="468"/>
      <c r="AF3620" s="468"/>
      <c r="AG3620" s="468"/>
      <c r="AH3620" s="468"/>
      <c r="AI3620" s="468"/>
    </row>
    <row r="3621">
      <c r="A3621" s="43"/>
      <c r="B3621" s="635"/>
      <c r="C3621" s="636"/>
      <c r="D3621" s="507"/>
      <c r="E3621" s="394"/>
      <c r="F3621" s="394"/>
      <c r="G3621" s="394"/>
      <c r="H3621" s="28"/>
      <c r="I3621" s="637"/>
      <c r="J3621" s="420"/>
      <c r="K3621" s="627"/>
      <c r="L3621" s="28"/>
      <c r="M3621" s="226"/>
      <c r="N3621" s="638"/>
      <c r="O3621" s="270"/>
      <c r="P3621" s="226"/>
      <c r="Q3621" s="468"/>
      <c r="R3621" s="468"/>
      <c r="S3621" s="468"/>
      <c r="T3621" s="468"/>
      <c r="U3621" s="468"/>
      <c r="V3621" s="468"/>
      <c r="W3621" s="468"/>
      <c r="X3621" s="468"/>
      <c r="Y3621" s="468"/>
      <c r="Z3621" s="468"/>
      <c r="AA3621" s="468"/>
      <c r="AB3621" s="468"/>
      <c r="AC3621" s="468"/>
      <c r="AD3621" s="468"/>
      <c r="AE3621" s="468"/>
      <c r="AF3621" s="468"/>
      <c r="AG3621" s="468"/>
      <c r="AH3621" s="468"/>
      <c r="AI3621" s="468"/>
    </row>
    <row r="3622">
      <c r="A3622" s="43"/>
      <c r="B3622" s="635"/>
      <c r="C3622" s="636"/>
      <c r="D3622" s="507"/>
      <c r="E3622" s="394"/>
      <c r="F3622" s="394"/>
      <c r="G3622" s="394"/>
      <c r="H3622" s="28"/>
      <c r="I3622" s="637"/>
      <c r="J3622" s="420"/>
      <c r="K3622" s="627"/>
      <c r="L3622" s="28"/>
      <c r="M3622" s="226"/>
      <c r="N3622" s="638"/>
      <c r="O3622" s="270"/>
      <c r="P3622" s="226"/>
      <c r="Q3622" s="468"/>
      <c r="R3622" s="468"/>
      <c r="S3622" s="468"/>
      <c r="T3622" s="468"/>
      <c r="U3622" s="468"/>
      <c r="V3622" s="468"/>
      <c r="W3622" s="468"/>
      <c r="X3622" s="468"/>
      <c r="Y3622" s="468"/>
      <c r="Z3622" s="468"/>
      <c r="AA3622" s="468"/>
      <c r="AB3622" s="468"/>
      <c r="AC3622" s="468"/>
      <c r="AD3622" s="468"/>
      <c r="AE3622" s="468"/>
      <c r="AF3622" s="468"/>
      <c r="AG3622" s="468"/>
      <c r="AH3622" s="468"/>
      <c r="AI3622" s="468"/>
    </row>
    <row r="3623">
      <c r="A3623" s="43"/>
      <c r="B3623" s="635"/>
      <c r="C3623" s="636"/>
      <c r="D3623" s="507"/>
      <c r="E3623" s="394"/>
      <c r="F3623" s="394"/>
      <c r="G3623" s="394"/>
      <c r="H3623" s="28"/>
      <c r="I3623" s="637"/>
      <c r="J3623" s="420"/>
      <c r="K3623" s="627"/>
      <c r="L3623" s="28"/>
      <c r="M3623" s="226"/>
      <c r="N3623" s="638"/>
      <c r="O3623" s="270"/>
      <c r="P3623" s="226"/>
      <c r="Q3623" s="468"/>
      <c r="R3623" s="468"/>
      <c r="S3623" s="468"/>
      <c r="T3623" s="468"/>
      <c r="U3623" s="468"/>
      <c r="V3623" s="468"/>
      <c r="W3623" s="468"/>
      <c r="X3623" s="468"/>
      <c r="Y3623" s="468"/>
      <c r="Z3623" s="468"/>
      <c r="AA3623" s="468"/>
      <c r="AB3623" s="468"/>
      <c r="AC3623" s="468"/>
      <c r="AD3623" s="468"/>
      <c r="AE3623" s="468"/>
      <c r="AF3623" s="468"/>
      <c r="AG3623" s="468"/>
      <c r="AH3623" s="468"/>
      <c r="AI3623" s="468"/>
    </row>
    <row r="3624">
      <c r="A3624" s="43"/>
      <c r="B3624" s="635"/>
      <c r="C3624" s="636"/>
      <c r="D3624" s="507"/>
      <c r="E3624" s="394"/>
      <c r="F3624" s="394"/>
      <c r="G3624" s="394"/>
      <c r="H3624" s="28"/>
      <c r="I3624" s="637"/>
      <c r="J3624" s="420"/>
      <c r="K3624" s="627"/>
      <c r="L3624" s="28"/>
      <c r="M3624" s="226"/>
      <c r="N3624" s="638"/>
      <c r="O3624" s="270"/>
      <c r="P3624" s="226"/>
      <c r="Q3624" s="468"/>
      <c r="R3624" s="468"/>
      <c r="S3624" s="468"/>
      <c r="T3624" s="468"/>
      <c r="U3624" s="468"/>
      <c r="V3624" s="468"/>
      <c r="W3624" s="468"/>
      <c r="X3624" s="468"/>
      <c r="Y3624" s="468"/>
      <c r="Z3624" s="468"/>
      <c r="AA3624" s="468"/>
      <c r="AB3624" s="468"/>
      <c r="AC3624" s="468"/>
      <c r="AD3624" s="468"/>
      <c r="AE3624" s="468"/>
      <c r="AF3624" s="468"/>
      <c r="AG3624" s="468"/>
      <c r="AH3624" s="468"/>
      <c r="AI3624" s="468"/>
    </row>
    <row r="3625">
      <c r="A3625" s="43"/>
      <c r="B3625" s="635"/>
      <c r="C3625" s="636"/>
      <c r="D3625" s="507"/>
      <c r="E3625" s="394"/>
      <c r="F3625" s="394"/>
      <c r="G3625" s="394"/>
      <c r="H3625" s="28"/>
      <c r="I3625" s="637"/>
      <c r="J3625" s="420"/>
      <c r="K3625" s="627"/>
      <c r="L3625" s="28"/>
      <c r="M3625" s="226"/>
      <c r="N3625" s="638"/>
      <c r="O3625" s="270"/>
      <c r="P3625" s="226"/>
      <c r="Q3625" s="468"/>
      <c r="R3625" s="468"/>
      <c r="S3625" s="468"/>
      <c r="T3625" s="468"/>
      <c r="U3625" s="468"/>
      <c r="V3625" s="468"/>
      <c r="W3625" s="468"/>
      <c r="X3625" s="468"/>
      <c r="Y3625" s="468"/>
      <c r="Z3625" s="468"/>
      <c r="AA3625" s="468"/>
      <c r="AB3625" s="468"/>
      <c r="AC3625" s="468"/>
      <c r="AD3625" s="468"/>
      <c r="AE3625" s="468"/>
      <c r="AF3625" s="468"/>
      <c r="AG3625" s="468"/>
      <c r="AH3625" s="468"/>
      <c r="AI3625" s="468"/>
    </row>
    <row r="3626">
      <c r="A3626" s="43"/>
      <c r="B3626" s="635"/>
      <c r="C3626" s="636"/>
      <c r="D3626" s="507"/>
      <c r="E3626" s="394"/>
      <c r="F3626" s="394"/>
      <c r="G3626" s="394"/>
      <c r="H3626" s="28"/>
      <c r="I3626" s="637"/>
      <c r="J3626" s="420"/>
      <c r="K3626" s="627"/>
      <c r="L3626" s="28"/>
      <c r="M3626" s="226"/>
      <c r="N3626" s="638"/>
      <c r="O3626" s="270"/>
      <c r="P3626" s="226"/>
      <c r="Q3626" s="468"/>
      <c r="R3626" s="468"/>
      <c r="S3626" s="468"/>
      <c r="T3626" s="468"/>
      <c r="U3626" s="468"/>
      <c r="V3626" s="468"/>
      <c r="W3626" s="468"/>
      <c r="X3626" s="468"/>
      <c r="Y3626" s="468"/>
      <c r="Z3626" s="468"/>
      <c r="AA3626" s="468"/>
      <c r="AB3626" s="468"/>
      <c r="AC3626" s="468"/>
      <c r="AD3626" s="468"/>
      <c r="AE3626" s="468"/>
      <c r="AF3626" s="468"/>
      <c r="AG3626" s="468"/>
      <c r="AH3626" s="468"/>
      <c r="AI3626" s="468"/>
    </row>
    <row r="3627">
      <c r="A3627" s="43"/>
      <c r="B3627" s="635"/>
      <c r="C3627" s="636"/>
      <c r="D3627" s="507"/>
      <c r="E3627" s="394"/>
      <c r="F3627" s="394"/>
      <c r="G3627" s="394"/>
      <c r="H3627" s="28"/>
      <c r="I3627" s="637"/>
      <c r="J3627" s="420"/>
      <c r="K3627" s="627"/>
      <c r="L3627" s="28"/>
      <c r="M3627" s="226"/>
      <c r="N3627" s="638"/>
      <c r="O3627" s="270"/>
      <c r="P3627" s="226"/>
      <c r="Q3627" s="468"/>
      <c r="R3627" s="468"/>
      <c r="S3627" s="468"/>
      <c r="T3627" s="468"/>
      <c r="U3627" s="468"/>
      <c r="V3627" s="468"/>
      <c r="W3627" s="468"/>
      <c r="X3627" s="468"/>
      <c r="Y3627" s="468"/>
      <c r="Z3627" s="468"/>
      <c r="AA3627" s="468"/>
      <c r="AB3627" s="468"/>
      <c r="AC3627" s="468"/>
      <c r="AD3627" s="468"/>
      <c r="AE3627" s="468"/>
      <c r="AF3627" s="468"/>
      <c r="AG3627" s="468"/>
      <c r="AH3627" s="468"/>
      <c r="AI3627" s="468"/>
    </row>
    <row r="3628">
      <c r="A3628" s="43"/>
      <c r="B3628" s="635"/>
      <c r="C3628" s="636"/>
      <c r="D3628" s="507"/>
      <c r="E3628" s="394"/>
      <c r="F3628" s="394"/>
      <c r="G3628" s="394"/>
      <c r="H3628" s="28"/>
      <c r="I3628" s="637"/>
      <c r="J3628" s="420"/>
      <c r="K3628" s="627"/>
      <c r="L3628" s="28"/>
      <c r="M3628" s="226"/>
      <c r="N3628" s="638"/>
      <c r="O3628" s="270"/>
      <c r="P3628" s="226"/>
      <c r="Q3628" s="468"/>
      <c r="R3628" s="468"/>
      <c r="S3628" s="468"/>
      <c r="T3628" s="468"/>
      <c r="U3628" s="468"/>
      <c r="V3628" s="468"/>
      <c r="W3628" s="468"/>
      <c r="X3628" s="468"/>
      <c r="Y3628" s="468"/>
      <c r="Z3628" s="468"/>
      <c r="AA3628" s="468"/>
      <c r="AB3628" s="468"/>
      <c r="AC3628" s="468"/>
      <c r="AD3628" s="468"/>
      <c r="AE3628" s="468"/>
      <c r="AF3628" s="468"/>
      <c r="AG3628" s="468"/>
      <c r="AH3628" s="468"/>
      <c r="AI3628" s="468"/>
    </row>
    <row r="3629">
      <c r="A3629" s="43"/>
      <c r="B3629" s="635"/>
      <c r="C3629" s="636"/>
      <c r="D3629" s="507"/>
      <c r="E3629" s="394"/>
      <c r="F3629" s="394"/>
      <c r="G3629" s="394"/>
      <c r="H3629" s="28"/>
      <c r="I3629" s="637"/>
      <c r="J3629" s="420"/>
      <c r="K3629" s="627"/>
      <c r="L3629" s="28"/>
      <c r="M3629" s="226"/>
      <c r="N3629" s="638"/>
      <c r="O3629" s="270"/>
      <c r="P3629" s="226"/>
      <c r="Q3629" s="468"/>
      <c r="R3629" s="468"/>
      <c r="S3629" s="468"/>
      <c r="T3629" s="468"/>
      <c r="U3629" s="468"/>
      <c r="V3629" s="468"/>
      <c r="W3629" s="468"/>
      <c r="X3629" s="468"/>
      <c r="Y3629" s="468"/>
      <c r="Z3629" s="468"/>
      <c r="AA3629" s="468"/>
      <c r="AB3629" s="468"/>
      <c r="AC3629" s="468"/>
      <c r="AD3629" s="468"/>
      <c r="AE3629" s="468"/>
      <c r="AF3629" s="468"/>
      <c r="AG3629" s="468"/>
      <c r="AH3629" s="468"/>
      <c r="AI3629" s="468"/>
    </row>
    <row r="3630">
      <c r="A3630" s="43"/>
      <c r="B3630" s="635"/>
      <c r="C3630" s="636"/>
      <c r="D3630" s="507"/>
      <c r="E3630" s="394"/>
      <c r="F3630" s="394"/>
      <c r="G3630" s="394"/>
      <c r="H3630" s="28"/>
      <c r="I3630" s="637"/>
      <c r="J3630" s="420"/>
      <c r="K3630" s="627"/>
      <c r="L3630" s="28"/>
      <c r="M3630" s="226"/>
      <c r="N3630" s="638"/>
      <c r="O3630" s="270"/>
      <c r="P3630" s="226"/>
      <c r="Q3630" s="468"/>
      <c r="R3630" s="468"/>
      <c r="S3630" s="468"/>
      <c r="T3630" s="468"/>
      <c r="U3630" s="468"/>
      <c r="V3630" s="468"/>
      <c r="W3630" s="468"/>
      <c r="X3630" s="468"/>
      <c r="Y3630" s="468"/>
      <c r="Z3630" s="468"/>
      <c r="AA3630" s="468"/>
      <c r="AB3630" s="468"/>
      <c r="AC3630" s="468"/>
      <c r="AD3630" s="468"/>
      <c r="AE3630" s="468"/>
      <c r="AF3630" s="468"/>
      <c r="AG3630" s="468"/>
      <c r="AH3630" s="468"/>
      <c r="AI3630" s="468"/>
    </row>
  </sheetData>
  <customSheetViews>
    <customSheetView guid="{3192FFC3-21B4-4B77-9591-E3FE98972CD6}" filter="1" showAutoFilter="1">
      <autoFilter ref="$A$3:$P$3630"/>
      <extLst>
        <ext uri="GoogleSheetsCustomDataVersion1">
          <go:sheetsCustomData xmlns:go="http://customooxmlschemas.google.com/" filterViewId="1632126484"/>
        </ext>
      </extLst>
    </customSheetView>
    <customSheetView guid="{8B221DB3-D61E-4DB0-AD43-EEE21F9FAA0D}" filter="1" showAutoFilter="1">
      <autoFilter ref="$A$3:$P$3630"/>
      <extLst>
        <ext uri="GoogleSheetsCustomDataVersion1">
          <go:sheetsCustomData xmlns:go="http://customooxmlschemas.google.com/" filterViewId="1907073054"/>
        </ext>
      </extLst>
    </customSheetView>
    <customSheetView guid="{00DC845B-FB42-4917-82FC-DEAD08319A32}" filter="1" showAutoFilter="1">
      <autoFilter ref="$A$3:$P$3630">
        <filterColumn colId="11">
          <filters blank="1">
            <filter val="просрочено"/>
            <filter val="на контроле"/>
          </filters>
        </filterColumn>
        <filterColumn colId="4">
          <filters blank="1">
            <filter val="СКО"/>
          </filters>
        </filterColumn>
        <sortState ref="A3:P3630">
          <sortCondition ref="C3:C3630"/>
        </sortState>
      </autoFilter>
      <extLst>
        <ext uri="GoogleSheetsCustomDataVersion1">
          <go:sheetsCustomData xmlns:go="http://customooxmlschemas.google.com/" filterViewId="525618041"/>
        </ext>
      </extLst>
    </customSheetView>
    <customSheetView guid="{15E8139B-32D3-46C2-B4A5-67956453683F}" filter="1" showAutoFilter="1">
      <autoFilter ref="$A$3:$P$3630"/>
      <extLst>
        <ext uri="GoogleSheetsCustomDataVersion1">
          <go:sheetsCustomData xmlns:go="http://customooxmlschemas.google.com/" filterViewId="877197240"/>
        </ext>
      </extLst>
    </customSheetView>
  </customSheetViews>
  <mergeCells count="1">
    <mergeCell ref="A1:T2"/>
  </mergeCells>
  <conditionalFormatting sqref="L1:L3630 P2556">
    <cfRule type="cellIs" dxfId="4" priority="1" operator="equal">
      <formula>"просрочено"</formula>
    </cfRule>
  </conditionalFormatting>
  <conditionalFormatting sqref="L1:L3630 P2556">
    <cfRule type="cellIs" dxfId="5" priority="2" operator="equal">
      <formula>"исполнено"</formula>
    </cfRule>
  </conditionalFormatting>
  <conditionalFormatting sqref="L1:L3630 P2556">
    <cfRule type="cellIs" dxfId="6" priority="3" operator="equal">
      <formula>"на контроле"</formula>
    </cfRule>
  </conditionalFormatting>
  <dataValidations>
    <dataValidation type="list" allowBlank="1" showErrorMessage="1" sqref="F4:F81 F82:G102 F103:F148 F158:F232 F238:F243 F250 F260:F279 F305:F325 F344:F470 F472:F621 F622:G656 F657:F759 F760:G767 F768:F1249 F1250:G1264 F1265:F1332 F1389:F1610 F1713:F1742 F1808:F1812 F1824:F1851 F1939:F1946 F2048:F2134 F2142:F2163 F2255:F2260 F2262:F2303 F2304:G2337 F2372:F2385 F2390 F2393:F2400 F2430:F2465 F2675:F2695 F2740:F2741 F2753:F2813 F2845:G2867 F2886:F2975 F2994:F3010 F3019:F3141 F3166:F3630">
      <formula1>"г.Мамлютка,г.Аркалык,г.Петропавловск,Карасуский район,Аулиекольский район,Наурзумский район,Амангельдинский р-н,Джангельдинский р-н,Узункольский р-он,Жамбылский  район,Акжарский район,Уалихановский район,район Габита Мусрепова,Аккайынский район"</formula1>
    </dataValidation>
    <dataValidation type="list" allowBlank="1" showErrorMessage="1" sqref="G1743:G1807">
      <formula1>"г.Булаево,с.Кишкенеколь,с.Талшик,г.Аркалык,г.Тайынша,г.Петропавловск,г. Костанай"</formula1>
    </dataValidation>
    <dataValidation type="list" allowBlank="1" sqref="M2921">
      <formula1>'справочник'!$F$39:$F$47</formula1>
    </dataValidation>
    <dataValidation type="list" allowBlank="1" showInputMessage="1" prompt="Нажмите здесь и введите значение из списка." sqref="G974:G978 G980:G984 G986:G992">
      <formula1>"Карасуский район,Сарыкольский район,Узынкольский район,Аулиекольский район,Наурзумский район,Алтынсаринский район,г.Костанай,г.Рудный,район Беимбета Майлина,г.Лисаковск,Фёдоровский район,Карабалыкский район,Мендыкаринский р-н,г.Петропавловск,Айыртауский р"&amp;"айон,Узынколь,Сарыколь,Карабалык,Карасу,Октябрьский,Аулиеколь,Кушмурун,Аманкарагай,Караменды,Шолоксай,с.Леонидовка,с.Саумалколь,с.Кишкенеколь,с.Арык-Балык,с.Донецкое,с.Подольское,с.Караагаш,с.Смирново,с.Талшик,с.Джангельды,с.Амангельды,г.Аркалык,с.Айет,г."&amp;"Тайынша,с.Тимирязево,с.Сергеевка,с.Силантьевка,с.Новоишимское,с.Рузаевка,с.Бесколь,с.Соколовка"</formula1>
    </dataValidation>
    <dataValidation type="list" allowBlank="1" showErrorMessage="1" sqref="F1990:F2023">
      <formula1>"г.Мамлютка,г.Аркалык,г.Петропавловск,Мендыкаринский р-н"</formula1>
    </dataValidation>
    <dataValidation type="list" allowBlank="1" showErrorMessage="1" sqref="G2338:G2358">
      <formula1>"г.Булаево,с.Кишкенеколь,с.Талшик,г.Аркалык,г.Тайынша,г.Петропавловск,с.Пресновка,с. Аулиеколь,с.Караменды,г. Костанай,п. Кушмурун,с. Карасу,п. Карабалык"</formula1>
    </dataValidation>
    <dataValidation type="list" allowBlank="1" showErrorMessage="1" sqref="F1963:F1989">
      <formula1>"г.Мамлютка,г.Аркалык,г.Петропавловск,Алтынсаринский район"</formula1>
    </dataValidation>
    <dataValidation type="list" allowBlank="1" showErrorMessage="1" sqref="F2025:F2034 F2164:F2175 F2194:F2202 F2386:F2389 F2391:F2392">
      <formula1>"г.Мамлютка,г.Аркалык,г.Петропавловск,Карасуский район,Аулиекольский район,Наурзумский район,г. Костанай"</formula1>
    </dataValidation>
    <dataValidation type="list" allowBlank="1" showErrorMessage="1" sqref="G1421:G1458">
      <formula1>"г.Мамлютка,Вариант 2,а"</formula1>
    </dataValidation>
    <dataValidation type="list" allowBlank="1" sqref="E4:E8 E10:E3630">
      <formula1>"СКО,Костанайская"</formula1>
    </dataValidation>
    <dataValidation type="list" allowBlank="1" showErrorMessage="1" sqref="F2814:F2844 F3011:F3018">
      <formula1>"Сарыкольский район"</formula1>
    </dataValidation>
    <dataValidation type="list" allowBlank="1" showErrorMessage="1" sqref="G1265:G1275">
      <formula1>"г.Булаево,с.Кишкенеколь,п. Кушмурун"</formula1>
    </dataValidation>
    <dataValidation type="list" allowBlank="1" showErrorMessage="1" sqref="D4:D1249 D1265:D3630">
      <formula1>'справочник'!$B$2:$B$12</formula1>
    </dataValidation>
    <dataValidation type="list" allowBlank="1" showErrorMessage="1" sqref="G2048:G2077">
      <formula1>"г.Булаево,с.Кишкенеколь,с.Талшик,г.Аркалык,г.Тайынша,г.Петропавловск,с.Пресновка,Октябрьский"</formula1>
    </dataValidation>
    <dataValidation type="list" allowBlank="1" showErrorMessage="1" sqref="G1990:G2024">
      <formula1>"г.Булаево,с.Кишкенеколь,с.Талшик,г.Аркалык,г.Тайынша,г.Петропавловск,с.Пресновка,с.Мендыкара"</formula1>
    </dataValidation>
    <dataValidation type="list" allowBlank="1" showErrorMessage="1" sqref="F2024">
      <formula1>"г.Мамлютка,г.Аркалык,г.Петропавловск,Мендыкаринский р-н,Карасуский р-он"</formula1>
    </dataValidation>
    <dataValidation type="list" allowBlank="1" showErrorMessage="1" sqref="F1852:F1877 F1911:F1932">
      <formula1>"г.Мамлютка,г.Аркалык,г.Петропавловск,Карасуский район,Аулиекольский район,Наурзумский район,г. Рудный"</formula1>
    </dataValidation>
    <dataValidation type="list" allowBlank="1" showErrorMessage="1" sqref="P2216">
      <formula1>'справочник'!$D$2:$D$4</formula1>
    </dataValidation>
    <dataValidation type="list" allowBlank="1" showInputMessage="1" prompt="Нажмите здесь и введите значение из списка." sqref="F471">
      <formula1>"Карасуский район,Сарыкольский район,Узынкольский район,Аулиекольский район,Наурзумский район,Алтынсаринский район,г.Костанай,г.Рудный,район Беимбета Майлина,г.Лисаковск,Фёдоровский район,Карабалыкский район,Мендыкаринский р-н,г.Петропавловск,Айыртауский р"&amp;"айон,Тайыншинский район,Уалихановский район,Аккайынский район,Акжарский район,Джангельдинский,Амангельдинский,г.Аркалык,Район М.Жумабаева,Есильский район,Кызылжарский район,Район Шал акына,Жамбылский район,Тимирязевский район,Район имени Габита Мусрепова"</formula1>
    </dataValidation>
    <dataValidation type="list" allowBlank="1" showErrorMessage="1" sqref="H4:H15 H17:H1487 G1488:H1488 H1489:H3630">
      <formula1>'справочник'!$F$2:$F$10</formula1>
    </dataValidation>
    <dataValidation type="list" allowBlank="1" showErrorMessage="1" sqref="G4:G81 G103:G148 F149:G157 G158:G232 F233:G237 G238:G243 F244:G249 G250 F251:G259 G260:G279 F280:G304 G305:G325 F326:G343 G344:G621 G657:G759 G768:G973 G979 G985 G993:G1249 G1276:G1420 G1459:G1487 G1489:G1584 G1607:G1610 F1611:G1661 G1662:G1742 G1808:G1851 G1939:G1946 G2025:G2034 G2078:G2134 G2142:G2175 G2194:G2303 G2359:G2400 F2422:G2429 G2430:G2465 F2466:G2473 G2474:G2602 F2603:G2616 G2617:G2844 G2868:G2975 G2994:G3141 G3166:G3630">
      <formula1>"г.Булаево,с.Кишкенеколь,с.Талшик,г.Аркалык,г.Тайынша,г.Петропавловск,с.Пресновка,с. Аулиеколь,с.Караменды,г. Костанай,п. Кушмурун,с. Карасу,с.Амангельды,с.Торгай,с.Чкалово,с.Келлеровка,с.Денисовка,с.Камысты,г.Лисаковск,с.Саумалколь,с.Сарыколь,с.Узунколь,Ж"&amp;"мбылский район,с.Новоишимка,с.Смирново"</formula1>
    </dataValidation>
    <dataValidation type="list" allowBlank="1" sqref="N4:N448 N455:N683 N715:N1141 N1224:N1229">
      <formula1>'справочник'!$F$39:$F$47</formula1>
    </dataValidation>
    <dataValidation type="list" allowBlank="1" showErrorMessage="1" sqref="G1963:G1989">
      <formula1>"г.Булаево,с.Кишкенеколь,с.Талшик,г.Аркалык,г.Тайынша,г.Петропавловск,с.Пресновка,с.Силантьевка"</formula1>
    </dataValidation>
    <dataValidation type="list" allowBlank="1" showErrorMessage="1" sqref="F2176:F2193">
      <formula1>"г.Мамлютка,г.Аркалык,г.Петропавловск,Карасуский район,Аулиекольский район,Наурзумский район,Житикаринский район,Денисовский район,Камыстинский район,г.Лисаковск"</formula1>
    </dataValidation>
    <dataValidation type="list" allowBlank="1" showErrorMessage="1" sqref="F2338:F2358">
      <formula1>"г.Мамлютка,г.Аркалык,г.Петропавловск,Карасуский район,Аулиекольский район,Наурзумский район,Карабалыкский район"</formula1>
    </dataValidation>
    <dataValidation type="list" allowBlank="1" showInputMessage="1" prompt="Нажмите здесь и введите значение из списка." sqref="F1333:F1388">
      <formula1>"Карасуский район,Сарыкольский район,Узынкольский район,Аулиекольский район,Наурзумский район,Алтынсаринский район,г.Костанай,г.Рудный,район Беимбета Майлина,г.Лисаковск,Фёдоровский район,Карабалыкский район,Мендыкаринский р-н,г.Петропавловск,Айыртауский р"&amp;"айон,Тайыншинский район,Уалихановский район,Аккайынский район,Акжарский район,Джангельдинский,Амангнельдинский,г.Аркалык,Район М.Жумабаева,Есильский район,Кызылжарский район,Район Шал акына,Жамбылский район,Тимирязевский район,Район имени Габита Мусрепова"&amp;",г.Булаево"</formula1>
    </dataValidation>
    <dataValidation type="list" allowBlank="1" showErrorMessage="1" sqref="F2203:F2254 F2261 F2474:F2602 F2617:F2674 F2696:F2739 F2742:F2752 F2868:F2885 F2976:G2993 F3142:G3165">
      <formula1>"г.Мамлютка,г.Аркалык,г.Петропавловск,Карасуский район,Аулиекольский район,Наурзумский район,Амангельдинский р-н,Джангельдинский р-н,г. Костанай,г.Тайынша,Тайыншинский район,Денисовский,Камыстинский,г.Лисаковск,Айыртауский"</formula1>
    </dataValidation>
    <dataValidation type="list" allowBlank="1" showErrorMessage="1" sqref="G2401:G2421">
      <formula1>"г.Булаево,с.Кишкенеколь,с.Талшик,г.Аркалык,г.Тайынша,г.Петропавловск,с.Пресновка,с. Аулиеколь,с.Караменды,г. Костанай,п. Кушмурун,с. Карасу,с.Амангельды,с.Торгай,с. Айет"</formula1>
    </dataValidation>
    <dataValidation type="list" allowBlank="1" showErrorMessage="1" sqref="E9">
      <formula1>"СКО"</formula1>
    </dataValidation>
    <dataValidation type="list" allowBlank="1" showErrorMessage="1" sqref="G1585:G1606">
      <formula1>"г.Булаево,с.Кишкенеколь,с. Карасу"</formula1>
    </dataValidation>
    <dataValidation type="list" allowBlank="1" showErrorMessage="1" sqref="F2401:F2421">
      <formula1>"г.Булаево,с.Кишкенеколь,с.Талшик,г.Аркалык,г.Тайынша,г.Петропавловск,с.Пресновка,с. Аулиеколь,с.Караменды,г. Костанай,п. Кушмурун,с. Карасу,с.Амангельды,с.Торгай,район им. Б.Майлина"</formula1>
    </dataValidation>
    <dataValidation type="list" allowBlank="1" showErrorMessage="1" sqref="L4:L3630">
      <formula1>'справочник'!$D$2:$D$4</formula1>
    </dataValidation>
    <dataValidation type="list" allowBlank="1" sqref="N449:N454 N684:N714 N1142:N1223 D1250:D1264 N1230:N3630">
      <formula1>'справочник'!$F$39:$F$49</formula1>
    </dataValidation>
    <dataValidation type="list" allowBlank="1" showErrorMessage="1" sqref="F1662:F1712 F1743:F1807 F1813:F1823 F1878:G1910 F1933:G1938 F1947:G1962 F2035:G2047 F2135:G2141">
      <formula1>"г.Булаево,с.Кишкенеколь,с.Талшик,г.Аркалык,г.Тайынша,г.Петропавловск,г. Костанай,Жамбылский район"</formula1>
    </dataValidation>
    <dataValidation type="list" allowBlank="1" showErrorMessage="1" sqref="F2359:F2371">
      <formula1>"г.Мамлютка,г.Аркалык,г.Петропавловск,Карасуский район,Аулиекольский район,Наурзумский район,г.Костанай"</formula1>
    </dataValidation>
    <dataValidation type="list" allowBlank="1" showErrorMessage="1" sqref="G1852:G1877 G1911:G1932">
      <formula1>"г.Булаево,с.Кишкенеколь,с.Талшик,г.Аркалык,г.Тайынша,г.Петропавловск,с.Пресновка,с. Аулиеколь,с.Караменды,г. Рудный"</formula1>
    </dataValidation>
    <dataValidation type="list" allowBlank="1" showErrorMessage="1" sqref="G2176:G2193">
      <formula1>"г.Булаево,с.Кишкенеколь,с.Талшик,г.Аркалык,г.Тайынша,г.Петропавловск,с.Пресновка,с. Аулиеколь,с.Караменды,с.Денисовка,с.Камысты,г.Житикара,г.Лисаковск"</formula1>
    </dataValidation>
  </dataValidations>
  <hyperlinks>
    <hyperlink r:id="rId1" location="z626" ref="J2644"/>
  </hyperlinks>
  <printOptions/>
  <pageMargins bottom="0.75" footer="0.0" header="0.0" left="0.7" right="0.7" top="0.75"/>
  <pageSetup orientation="landscape"/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5.0" ySplit="4.0" topLeftCell="F5" activePane="bottomRight" state="frozen"/>
      <selection activeCell="F1" sqref="F1" pane="topRight"/>
      <selection activeCell="A5" sqref="A5" pane="bottomLeft"/>
      <selection activeCell="F5" sqref="F5" pane="bottomRight"/>
    </sheetView>
  </sheetViews>
  <sheetFormatPr customHeight="1" defaultColWidth="14.43" defaultRowHeight="15.0" outlineLevelRow="1"/>
  <cols>
    <col customWidth="1" min="1" max="1" width="7.0"/>
    <col customWidth="1" min="2" max="2" width="36.43"/>
    <col customWidth="1" min="3" max="3" width="12.0"/>
    <col customWidth="1" min="4" max="4" width="30.43"/>
    <col customWidth="1" min="6" max="6" width="6.29"/>
    <col customWidth="1" min="7" max="7" width="6.71"/>
    <col customWidth="1" min="8" max="8" width="19.57"/>
    <col customWidth="1" min="9" max="9" width="20.29"/>
    <col customWidth="1" min="10" max="10" width="13.0"/>
    <col customWidth="1" min="11" max="11" width="10.29"/>
    <col customWidth="1" min="12" max="12" width="6.71"/>
    <col customWidth="1" min="13" max="13" width="25.0"/>
    <col customWidth="1" min="14" max="14" width="27.57"/>
    <col customWidth="1" min="15" max="15" width="14.0"/>
    <col customWidth="1" min="16" max="16" width="6.86"/>
    <col customWidth="1" min="17" max="17" width="7.0"/>
    <col customWidth="1" min="18" max="18" width="21.0"/>
    <col customWidth="1" min="19" max="19" width="19.57"/>
    <col customWidth="1" min="20" max="20" width="15.71"/>
    <col customWidth="1" min="21" max="21" width="8.86"/>
    <col customWidth="1" min="22" max="22" width="6.71"/>
    <col customWidth="1" min="23" max="23" width="22.29"/>
    <col customWidth="1" min="24" max="25" width="16.57"/>
    <col customWidth="1" min="26" max="27" width="6.71"/>
    <col customWidth="1" min="28" max="28" width="21.71"/>
    <col customWidth="1" min="29" max="30" width="15.71"/>
    <col customWidth="1" min="31" max="31" width="7.14"/>
    <col customWidth="1" min="32" max="32" width="6.71"/>
    <col customWidth="1" min="33" max="33" width="22.43"/>
    <col customWidth="1" min="34" max="34" width="16.14"/>
    <col customWidth="1" min="35" max="35" width="15.86"/>
    <col customWidth="1" min="36" max="36" width="7.14"/>
    <col customWidth="1" min="37" max="37" width="6.71"/>
    <col customWidth="1" min="38" max="38" width="20.71"/>
    <col customWidth="1" min="39" max="39" width="18.43"/>
    <col customWidth="1" min="40" max="40" width="13.14"/>
    <col customWidth="1" min="41" max="41" width="8.29"/>
    <col customWidth="1" min="42" max="42" width="6.71"/>
    <col customWidth="1" min="43" max="43" width="22.0"/>
    <col customWidth="1" min="44" max="44" width="17.0"/>
    <col customWidth="1" min="45" max="45" width="12.57"/>
    <col customWidth="1" min="46" max="46" width="7.29"/>
    <col customWidth="1" min="47" max="47" width="6.71"/>
    <col customWidth="1" min="48" max="48" width="12.0"/>
    <col customWidth="1" min="49" max="50" width="13.14"/>
    <col customWidth="1" min="51" max="52" width="7.0"/>
    <col customWidth="1" min="53" max="53" width="21.29"/>
    <col customWidth="1" min="54" max="55" width="16.57"/>
    <col customWidth="1" min="56" max="56" width="8.86"/>
    <col customWidth="1" min="57" max="57" width="6.71"/>
    <col customWidth="1" min="58" max="58" width="22.0"/>
    <col customWidth="1" min="59" max="60" width="15.57"/>
    <col customWidth="1" min="61" max="61" width="9.86"/>
    <col customWidth="1" min="62" max="62" width="6.71"/>
    <col customWidth="1" min="63" max="63" width="22.0"/>
    <col customWidth="1" min="64" max="65" width="17.0"/>
  </cols>
  <sheetData>
    <row r="3">
      <c r="A3" s="1" t="s">
        <v>0</v>
      </c>
      <c r="B3" s="2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6"/>
      <c r="H3" s="6"/>
      <c r="I3" s="6"/>
      <c r="J3" s="7"/>
      <c r="K3" s="5" t="s">
        <v>6</v>
      </c>
      <c r="L3" s="6"/>
      <c r="M3" s="6"/>
      <c r="N3" s="6"/>
      <c r="O3" s="7"/>
      <c r="P3" s="5" t="s">
        <v>8</v>
      </c>
      <c r="Q3" s="6"/>
      <c r="R3" s="6"/>
      <c r="S3" s="6"/>
      <c r="T3" s="7"/>
      <c r="U3" s="5" t="s">
        <v>9</v>
      </c>
      <c r="V3" s="6"/>
      <c r="W3" s="6"/>
      <c r="X3" s="6"/>
      <c r="Y3" s="7"/>
      <c r="Z3" s="5" t="s">
        <v>10</v>
      </c>
      <c r="AA3" s="6"/>
      <c r="AB3" s="6"/>
      <c r="AC3" s="6"/>
      <c r="AD3" s="7"/>
      <c r="AE3" s="5" t="s">
        <v>11</v>
      </c>
      <c r="AF3" s="6"/>
      <c r="AG3" s="6"/>
      <c r="AH3" s="6"/>
      <c r="AI3" s="7"/>
      <c r="AJ3" s="5" t="s">
        <v>12</v>
      </c>
      <c r="AK3" s="6"/>
      <c r="AL3" s="6"/>
      <c r="AM3" s="6"/>
      <c r="AN3" s="7"/>
      <c r="AO3" s="5" t="s">
        <v>13</v>
      </c>
      <c r="AP3" s="6"/>
      <c r="AQ3" s="6"/>
      <c r="AR3" s="6"/>
      <c r="AS3" s="7"/>
      <c r="AT3" s="5" t="s">
        <v>14</v>
      </c>
      <c r="AU3" s="6"/>
      <c r="AV3" s="6"/>
      <c r="AW3" s="6"/>
      <c r="AX3" s="7"/>
      <c r="AY3" s="5" t="s">
        <v>15</v>
      </c>
      <c r="AZ3" s="6"/>
      <c r="BA3" s="6"/>
      <c r="BB3" s="6"/>
      <c r="BC3" s="7"/>
      <c r="BD3" s="5" t="s">
        <v>16</v>
      </c>
      <c r="BE3" s="6"/>
      <c r="BF3" s="6"/>
      <c r="BG3" s="6"/>
      <c r="BH3" s="7"/>
      <c r="BI3" s="5" t="s">
        <v>18</v>
      </c>
      <c r="BJ3" s="6"/>
      <c r="BK3" s="6"/>
      <c r="BL3" s="6"/>
      <c r="BM3" s="7"/>
    </row>
    <row r="4">
      <c r="A4" s="11"/>
      <c r="B4" s="13"/>
      <c r="C4" s="13"/>
      <c r="D4" s="13"/>
      <c r="E4" s="14"/>
      <c r="F4" s="15" t="s">
        <v>21</v>
      </c>
      <c r="G4" s="16" t="s">
        <v>22</v>
      </c>
      <c r="H4" s="16" t="s">
        <v>24</v>
      </c>
      <c r="I4" s="16" t="s">
        <v>26</v>
      </c>
      <c r="J4" s="17" t="s">
        <v>27</v>
      </c>
      <c r="K4" s="15" t="s">
        <v>21</v>
      </c>
      <c r="L4" s="16" t="s">
        <v>22</v>
      </c>
      <c r="M4" s="16" t="s">
        <v>24</v>
      </c>
      <c r="N4" s="16" t="s">
        <v>26</v>
      </c>
      <c r="O4" s="17" t="s">
        <v>27</v>
      </c>
      <c r="P4" s="15" t="s">
        <v>21</v>
      </c>
      <c r="Q4" s="16" t="s">
        <v>22</v>
      </c>
      <c r="R4" s="16" t="s">
        <v>24</v>
      </c>
      <c r="S4" s="16" t="s">
        <v>26</v>
      </c>
      <c r="T4" s="17" t="s">
        <v>27</v>
      </c>
      <c r="U4" s="15" t="s">
        <v>21</v>
      </c>
      <c r="V4" s="16" t="s">
        <v>22</v>
      </c>
      <c r="W4" s="16" t="s">
        <v>24</v>
      </c>
      <c r="X4" s="16" t="s">
        <v>26</v>
      </c>
      <c r="Y4" s="17" t="s">
        <v>27</v>
      </c>
      <c r="Z4" s="15" t="s">
        <v>21</v>
      </c>
      <c r="AA4" s="16" t="s">
        <v>22</v>
      </c>
      <c r="AB4" s="16" t="s">
        <v>24</v>
      </c>
      <c r="AC4" s="16" t="s">
        <v>26</v>
      </c>
      <c r="AD4" s="17" t="s">
        <v>27</v>
      </c>
      <c r="AE4" s="15" t="s">
        <v>21</v>
      </c>
      <c r="AF4" s="16" t="s">
        <v>22</v>
      </c>
      <c r="AG4" s="16" t="s">
        <v>24</v>
      </c>
      <c r="AH4" s="16" t="s">
        <v>26</v>
      </c>
      <c r="AI4" s="17" t="s">
        <v>27</v>
      </c>
      <c r="AJ4" s="15" t="s">
        <v>21</v>
      </c>
      <c r="AK4" s="16" t="s">
        <v>22</v>
      </c>
      <c r="AL4" s="16" t="s">
        <v>24</v>
      </c>
      <c r="AM4" s="16" t="s">
        <v>26</v>
      </c>
      <c r="AN4" s="17" t="s">
        <v>27</v>
      </c>
      <c r="AO4" s="15" t="s">
        <v>21</v>
      </c>
      <c r="AP4" s="16" t="s">
        <v>22</v>
      </c>
      <c r="AQ4" s="16" t="s">
        <v>24</v>
      </c>
      <c r="AR4" s="16" t="s">
        <v>26</v>
      </c>
      <c r="AS4" s="17" t="s">
        <v>27</v>
      </c>
      <c r="AT4" s="15" t="s">
        <v>21</v>
      </c>
      <c r="AU4" s="16" t="s">
        <v>22</v>
      </c>
      <c r="AV4" s="16" t="s">
        <v>24</v>
      </c>
      <c r="AW4" s="16" t="s">
        <v>26</v>
      </c>
      <c r="AX4" s="17" t="s">
        <v>27</v>
      </c>
      <c r="AY4" s="15" t="s">
        <v>21</v>
      </c>
      <c r="AZ4" s="16" t="s">
        <v>22</v>
      </c>
      <c r="BA4" s="16" t="s">
        <v>24</v>
      </c>
      <c r="BB4" s="16" t="s">
        <v>26</v>
      </c>
      <c r="BC4" s="17" t="s">
        <v>27</v>
      </c>
      <c r="BD4" s="15" t="s">
        <v>21</v>
      </c>
      <c r="BE4" s="16" t="s">
        <v>22</v>
      </c>
      <c r="BF4" s="16" t="s">
        <v>24</v>
      </c>
      <c r="BG4" s="16" t="s">
        <v>26</v>
      </c>
      <c r="BH4" s="17" t="s">
        <v>27</v>
      </c>
      <c r="BI4" s="15" t="s">
        <v>21</v>
      </c>
      <c r="BJ4" s="16" t="s">
        <v>22</v>
      </c>
      <c r="BK4" s="16" t="s">
        <v>24</v>
      </c>
      <c r="BL4" s="16" t="s">
        <v>26</v>
      </c>
      <c r="BM4" s="17" t="s">
        <v>27</v>
      </c>
    </row>
    <row r="5" ht="30.75" customHeight="1">
      <c r="A5" s="30">
        <v>1.0</v>
      </c>
      <c r="B5" s="31" t="s">
        <v>42</v>
      </c>
      <c r="C5" s="32" t="s">
        <v>45</v>
      </c>
      <c r="D5" s="34" t="s">
        <v>46</v>
      </c>
      <c r="E5" s="37" t="s">
        <v>48</v>
      </c>
      <c r="F5" s="40">
        <v>1.0</v>
      </c>
      <c r="G5" s="41">
        <v>1.0</v>
      </c>
      <c r="H5" s="41" t="s">
        <v>51</v>
      </c>
      <c r="I5" s="44" t="s">
        <v>52</v>
      </c>
      <c r="J5" s="47"/>
      <c r="K5" s="40">
        <v>1.0</v>
      </c>
      <c r="L5" s="44">
        <v>1.0</v>
      </c>
      <c r="M5" s="44" t="s">
        <v>57</v>
      </c>
      <c r="N5" s="44" t="s">
        <v>52</v>
      </c>
      <c r="O5" s="53"/>
      <c r="P5" s="40">
        <v>1.0</v>
      </c>
      <c r="Q5" s="44">
        <v>1.0</v>
      </c>
      <c r="R5" s="44" t="s">
        <v>59</v>
      </c>
      <c r="S5" s="56" t="s">
        <v>52</v>
      </c>
      <c r="T5" s="53"/>
      <c r="U5" s="40">
        <v>1.0</v>
      </c>
      <c r="V5" s="44">
        <v>2.0</v>
      </c>
      <c r="W5" s="56" t="s">
        <v>60</v>
      </c>
      <c r="X5" s="57" t="s">
        <v>52</v>
      </c>
      <c r="Y5" s="53"/>
      <c r="Z5" s="40">
        <v>1.0</v>
      </c>
      <c r="AA5" s="57">
        <v>1.0</v>
      </c>
      <c r="AB5" s="57" t="s">
        <v>61</v>
      </c>
      <c r="AC5" s="57" t="s">
        <v>52</v>
      </c>
      <c r="AD5" s="53"/>
      <c r="AE5" s="40">
        <v>1.0</v>
      </c>
      <c r="AF5" s="44">
        <v>1.0</v>
      </c>
      <c r="AG5" s="44" t="s">
        <v>62</v>
      </c>
      <c r="AH5" s="57" t="s">
        <v>63</v>
      </c>
      <c r="AI5" s="53"/>
      <c r="AJ5" s="61">
        <v>1.0</v>
      </c>
      <c r="AK5" s="63">
        <v>1.0</v>
      </c>
      <c r="AL5" s="63" t="s">
        <v>64</v>
      </c>
      <c r="AM5" s="57" t="s">
        <v>52</v>
      </c>
      <c r="AN5" s="66"/>
      <c r="AO5" s="61">
        <v>1.0</v>
      </c>
      <c r="AP5" s="69"/>
      <c r="AQ5" s="69"/>
      <c r="AR5" s="69"/>
      <c r="AS5" s="66"/>
      <c r="AT5" s="61">
        <v>1.0</v>
      </c>
      <c r="AU5" s="69"/>
      <c r="AV5" s="69"/>
      <c r="AW5" s="69"/>
      <c r="AX5" s="66"/>
      <c r="AY5" s="61">
        <v>1.0</v>
      </c>
      <c r="AZ5" s="69"/>
      <c r="BA5" s="69"/>
      <c r="BB5" s="69"/>
      <c r="BC5" s="66"/>
      <c r="BD5" s="61">
        <v>1.0</v>
      </c>
      <c r="BE5" s="77"/>
      <c r="BF5" s="79"/>
      <c r="BG5" s="79"/>
      <c r="BH5" s="66"/>
      <c r="BI5" s="61">
        <v>1.0</v>
      </c>
      <c r="BJ5" s="82"/>
      <c r="BK5" s="82"/>
      <c r="BL5" s="82"/>
      <c r="BM5" s="85"/>
    </row>
    <row r="6">
      <c r="A6" s="30">
        <v>2.0</v>
      </c>
      <c r="B6" s="88" t="s">
        <v>69</v>
      </c>
      <c r="C6" s="32" t="s">
        <v>45</v>
      </c>
      <c r="D6" s="34" t="s">
        <v>46</v>
      </c>
      <c r="E6" s="91" t="s">
        <v>48</v>
      </c>
      <c r="F6" s="92"/>
      <c r="G6" s="93"/>
      <c r="H6" s="93"/>
      <c r="I6" s="93"/>
      <c r="J6" s="47"/>
      <c r="K6" s="94">
        <v>1.0</v>
      </c>
      <c r="L6" s="57">
        <v>1.0</v>
      </c>
      <c r="M6" s="57" t="s">
        <v>71</v>
      </c>
      <c r="N6" s="44" t="s">
        <v>52</v>
      </c>
      <c r="O6" s="96"/>
      <c r="P6" s="99"/>
      <c r="Q6" s="102"/>
      <c r="R6" s="102"/>
      <c r="S6" s="102"/>
      <c r="T6" s="96"/>
      <c r="U6" s="94">
        <v>1.0</v>
      </c>
      <c r="V6" s="57">
        <v>1.0</v>
      </c>
      <c r="W6" s="57" t="s">
        <v>74</v>
      </c>
      <c r="X6" s="57" t="s">
        <v>52</v>
      </c>
      <c r="Y6" s="96"/>
      <c r="Z6" s="99"/>
      <c r="AA6" s="102"/>
      <c r="AB6" s="102"/>
      <c r="AC6" s="102"/>
      <c r="AD6" s="96"/>
      <c r="AE6" s="94">
        <v>1.0</v>
      </c>
      <c r="AF6" s="57">
        <v>1.0</v>
      </c>
      <c r="AG6" s="57" t="s">
        <v>80</v>
      </c>
      <c r="AH6" s="57" t="s">
        <v>52</v>
      </c>
      <c r="AI6" s="96"/>
      <c r="AJ6" s="99"/>
      <c r="AK6" s="102"/>
      <c r="AL6" s="102"/>
      <c r="AM6" s="102"/>
      <c r="AN6" s="96"/>
      <c r="AO6" s="106">
        <v>1.0</v>
      </c>
      <c r="AP6" s="107"/>
      <c r="AQ6" s="107"/>
      <c r="AR6" s="107"/>
      <c r="AS6" s="108"/>
      <c r="AT6" s="109"/>
      <c r="AU6" s="107"/>
      <c r="AV6" s="107"/>
      <c r="AW6" s="107"/>
      <c r="AX6" s="108"/>
      <c r="AY6" s="106">
        <v>1.0</v>
      </c>
      <c r="AZ6" s="107"/>
      <c r="BA6" s="107"/>
      <c r="BB6" s="107"/>
      <c r="BC6" s="108"/>
      <c r="BD6" s="113"/>
      <c r="BE6" s="114"/>
      <c r="BF6" s="115"/>
      <c r="BG6" s="115"/>
      <c r="BH6" s="116"/>
      <c r="BI6" s="106">
        <v>1.0</v>
      </c>
      <c r="BJ6" s="117"/>
      <c r="BK6" s="117"/>
      <c r="BL6" s="117"/>
      <c r="BM6" s="118"/>
    </row>
    <row r="7">
      <c r="A7" s="30">
        <v>3.0</v>
      </c>
      <c r="B7" s="88" t="s">
        <v>84</v>
      </c>
      <c r="C7" s="32" t="s">
        <v>45</v>
      </c>
      <c r="D7" s="34" t="s">
        <v>46</v>
      </c>
      <c r="E7" s="91" t="s">
        <v>48</v>
      </c>
      <c r="F7" s="40">
        <v>1.0</v>
      </c>
      <c r="G7" s="41">
        <v>1.0</v>
      </c>
      <c r="H7" s="41" t="s">
        <v>85</v>
      </c>
      <c r="I7" s="44" t="s">
        <v>52</v>
      </c>
      <c r="J7" s="47"/>
      <c r="K7" s="99"/>
      <c r="L7" s="102"/>
      <c r="M7" s="102"/>
      <c r="N7" s="102"/>
      <c r="O7" s="96"/>
      <c r="P7" s="99"/>
      <c r="Q7" s="102"/>
      <c r="R7" s="102"/>
      <c r="S7" s="102"/>
      <c r="T7" s="96"/>
      <c r="U7" s="94">
        <v>1.0</v>
      </c>
      <c r="V7" s="57">
        <v>1.0</v>
      </c>
      <c r="W7" s="57" t="s">
        <v>86</v>
      </c>
      <c r="X7" s="57" t="s">
        <v>52</v>
      </c>
      <c r="Y7" s="96"/>
      <c r="Z7" s="99"/>
      <c r="AA7" s="102"/>
      <c r="AB7" s="102"/>
      <c r="AC7" s="102"/>
      <c r="AD7" s="96"/>
      <c r="AE7" s="99"/>
      <c r="AF7" s="102"/>
      <c r="AG7" s="102"/>
      <c r="AH7" s="102"/>
      <c r="AI7" s="96"/>
      <c r="AJ7" s="94">
        <v>1.0</v>
      </c>
      <c r="AK7" s="57">
        <v>1.0</v>
      </c>
      <c r="AL7" s="57" t="s">
        <v>90</v>
      </c>
      <c r="AM7" s="57" t="s">
        <v>63</v>
      </c>
      <c r="AN7" s="96"/>
      <c r="AO7" s="109"/>
      <c r="AP7" s="107"/>
      <c r="AQ7" s="107"/>
      <c r="AR7" s="107"/>
      <c r="AS7" s="108"/>
      <c r="AT7" s="109"/>
      <c r="AU7" s="107"/>
      <c r="AV7" s="107"/>
      <c r="AW7" s="107"/>
      <c r="AX7" s="108"/>
      <c r="AY7" s="106">
        <v>1.0</v>
      </c>
      <c r="AZ7" s="107"/>
      <c r="BA7" s="107"/>
      <c r="BB7" s="107"/>
      <c r="BC7" s="108"/>
      <c r="BD7" s="109"/>
      <c r="BE7" s="77"/>
      <c r="BF7" s="79"/>
      <c r="BG7" s="79"/>
      <c r="BH7" s="66"/>
      <c r="BI7" s="109"/>
      <c r="BJ7" s="117"/>
      <c r="BK7" s="117"/>
      <c r="BL7" s="117"/>
      <c r="BM7" s="118"/>
    </row>
    <row r="8">
      <c r="A8" s="30">
        <v>4.0</v>
      </c>
      <c r="B8" s="88" t="s">
        <v>93</v>
      </c>
      <c r="C8" s="32" t="s">
        <v>45</v>
      </c>
      <c r="D8" s="34" t="s">
        <v>46</v>
      </c>
      <c r="E8" s="91" t="s">
        <v>48</v>
      </c>
      <c r="F8" s="40">
        <v>1.0</v>
      </c>
      <c r="G8" s="41">
        <v>1.0</v>
      </c>
      <c r="H8" s="41" t="s">
        <v>97</v>
      </c>
      <c r="I8" s="44" t="s">
        <v>52</v>
      </c>
      <c r="J8" s="47"/>
      <c r="K8" s="99"/>
      <c r="L8" s="102"/>
      <c r="M8" s="102"/>
      <c r="N8" s="102"/>
      <c r="O8" s="96"/>
      <c r="P8" s="94"/>
      <c r="Q8" s="57"/>
      <c r="R8" s="102"/>
      <c r="S8" s="102"/>
      <c r="T8" s="96"/>
      <c r="U8" s="94">
        <v>1.0</v>
      </c>
      <c r="V8" s="57">
        <v>1.0</v>
      </c>
      <c r="W8" s="57" t="s">
        <v>106</v>
      </c>
      <c r="X8" s="57" t="s">
        <v>52</v>
      </c>
      <c r="Y8" s="96"/>
      <c r="Z8" s="99"/>
      <c r="AA8" s="102"/>
      <c r="AB8" s="102"/>
      <c r="AC8" s="102"/>
      <c r="AD8" s="96"/>
      <c r="AE8" s="99"/>
      <c r="AF8" s="102"/>
      <c r="AG8" s="102"/>
      <c r="AH8" s="102"/>
      <c r="AI8" s="96"/>
      <c r="AJ8" s="94">
        <v>1.0</v>
      </c>
      <c r="AK8" s="57">
        <v>1.0</v>
      </c>
      <c r="AL8" s="57" t="s">
        <v>110</v>
      </c>
      <c r="AM8" s="57" t="s">
        <v>52</v>
      </c>
      <c r="AN8" s="96"/>
      <c r="AO8" s="109"/>
      <c r="AP8" s="107"/>
      <c r="AQ8" s="107"/>
      <c r="AR8" s="107"/>
      <c r="AS8" s="108"/>
      <c r="AT8" s="109"/>
      <c r="AU8" s="107"/>
      <c r="AV8" s="107"/>
      <c r="AW8" s="107"/>
      <c r="AX8" s="108"/>
      <c r="AY8" s="106">
        <v>1.0</v>
      </c>
      <c r="AZ8" s="107"/>
      <c r="BA8" s="107"/>
      <c r="BB8" s="107"/>
      <c r="BC8" s="108"/>
      <c r="BD8" s="109"/>
      <c r="BE8" s="77"/>
      <c r="BF8" s="79"/>
      <c r="BG8" s="79"/>
      <c r="BH8" s="66"/>
      <c r="BI8" s="109"/>
      <c r="BJ8" s="117"/>
      <c r="BK8" s="117"/>
      <c r="BL8" s="117"/>
      <c r="BM8" s="118"/>
    </row>
    <row r="9">
      <c r="A9" s="30">
        <v>5.0</v>
      </c>
      <c r="B9" s="88" t="s">
        <v>114</v>
      </c>
      <c r="C9" s="32" t="s">
        <v>45</v>
      </c>
      <c r="D9" s="34" t="s">
        <v>46</v>
      </c>
      <c r="E9" s="91" t="s">
        <v>48</v>
      </c>
      <c r="F9" s="92"/>
      <c r="G9" s="93"/>
      <c r="H9" s="93"/>
      <c r="I9" s="93"/>
      <c r="J9" s="47"/>
      <c r="K9" s="99"/>
      <c r="L9" s="102"/>
      <c r="M9" s="102"/>
      <c r="N9" s="102"/>
      <c r="O9" s="96"/>
      <c r="P9" s="99"/>
      <c r="Q9" s="102"/>
      <c r="R9" s="102"/>
      <c r="S9" s="102"/>
      <c r="T9" s="96"/>
      <c r="U9" s="94">
        <v>1.0</v>
      </c>
      <c r="V9" s="57">
        <v>1.0</v>
      </c>
      <c r="W9" s="57" t="s">
        <v>116</v>
      </c>
      <c r="X9" s="57" t="s">
        <v>117</v>
      </c>
      <c r="Y9" s="96"/>
      <c r="Z9" s="99"/>
      <c r="AA9" s="102"/>
      <c r="AB9" s="102"/>
      <c r="AC9" s="102"/>
      <c r="AD9" s="96"/>
      <c r="AE9" s="99"/>
      <c r="AF9" s="102"/>
      <c r="AG9" s="102"/>
      <c r="AH9" s="102"/>
      <c r="AI9" s="96"/>
      <c r="AJ9" s="99"/>
      <c r="AK9" s="102"/>
      <c r="AL9" s="102"/>
      <c r="AM9" s="102"/>
      <c r="AN9" s="96"/>
      <c r="AO9" s="109"/>
      <c r="AP9" s="107"/>
      <c r="AQ9" s="107"/>
      <c r="AR9" s="107"/>
      <c r="AS9" s="108"/>
      <c r="AT9" s="109"/>
      <c r="AU9" s="107"/>
      <c r="AV9" s="107"/>
      <c r="AW9" s="107"/>
      <c r="AX9" s="108"/>
      <c r="AY9" s="106">
        <v>1.0</v>
      </c>
      <c r="AZ9" s="107"/>
      <c r="BA9" s="107"/>
      <c r="BB9" s="107"/>
      <c r="BC9" s="108"/>
      <c r="BD9" s="109"/>
      <c r="BE9" s="77"/>
      <c r="BF9" s="79"/>
      <c r="BG9" s="79"/>
      <c r="BH9" s="66"/>
      <c r="BI9" s="109"/>
      <c r="BJ9" s="117"/>
      <c r="BK9" s="117"/>
      <c r="BL9" s="117"/>
      <c r="BM9" s="118"/>
    </row>
    <row r="10">
      <c r="A10" s="30">
        <v>6.0</v>
      </c>
      <c r="B10" s="88" t="s">
        <v>121</v>
      </c>
      <c r="C10" s="32" t="s">
        <v>45</v>
      </c>
      <c r="D10" s="34" t="s">
        <v>46</v>
      </c>
      <c r="E10" s="91" t="s">
        <v>48</v>
      </c>
      <c r="F10" s="92"/>
      <c r="G10" s="93"/>
      <c r="H10" s="93"/>
      <c r="I10" s="93"/>
      <c r="J10" s="47"/>
      <c r="K10" s="99"/>
      <c r="L10" s="102"/>
      <c r="M10" s="102"/>
      <c r="N10" s="102"/>
      <c r="O10" s="96"/>
      <c r="P10" s="94">
        <v>1.0</v>
      </c>
      <c r="Q10" s="57">
        <v>1.0</v>
      </c>
      <c r="R10" s="57" t="s">
        <v>122</v>
      </c>
      <c r="S10" s="57" t="s">
        <v>117</v>
      </c>
      <c r="T10" s="96"/>
      <c r="U10" s="99"/>
      <c r="V10" s="102"/>
      <c r="W10" s="102"/>
      <c r="X10" s="102"/>
      <c r="Y10" s="96"/>
      <c r="Z10" s="99"/>
      <c r="AA10" s="102"/>
      <c r="AB10" s="102"/>
      <c r="AC10" s="102"/>
      <c r="AD10" s="96"/>
      <c r="AE10" s="94">
        <v>1.0</v>
      </c>
      <c r="AF10" s="57">
        <v>1.0</v>
      </c>
      <c r="AG10" s="57" t="s">
        <v>126</v>
      </c>
      <c r="AH10" s="57" t="s">
        <v>117</v>
      </c>
      <c r="AI10" s="96"/>
      <c r="AJ10" s="99"/>
      <c r="AK10" s="102"/>
      <c r="AL10" s="102"/>
      <c r="AM10" s="102"/>
      <c r="AN10" s="96"/>
      <c r="AO10" s="94">
        <v>1.0</v>
      </c>
      <c r="AP10" s="57">
        <v>1.0</v>
      </c>
      <c r="AQ10" s="139" t="s">
        <v>128</v>
      </c>
      <c r="AR10" s="57" t="s">
        <v>117</v>
      </c>
      <c r="AS10" s="96"/>
      <c r="AT10" s="109"/>
      <c r="AU10" s="107"/>
      <c r="AV10" s="107"/>
      <c r="AW10" s="107"/>
      <c r="AX10" s="108"/>
      <c r="AY10" s="109"/>
      <c r="AZ10" s="107"/>
      <c r="BA10" s="107"/>
      <c r="BB10" s="107"/>
      <c r="BC10" s="108"/>
      <c r="BD10" s="94">
        <v>1.0</v>
      </c>
      <c r="BE10" s="140"/>
      <c r="BF10" s="141"/>
      <c r="BG10" s="141"/>
      <c r="BH10" s="53"/>
      <c r="BI10" s="109"/>
      <c r="BJ10" s="117"/>
      <c r="BK10" s="117"/>
      <c r="BL10" s="117"/>
      <c r="BM10" s="118"/>
    </row>
    <row r="11">
      <c r="A11" s="30">
        <v>7.0</v>
      </c>
      <c r="B11" s="88" t="s">
        <v>130</v>
      </c>
      <c r="C11" s="32" t="s">
        <v>45</v>
      </c>
      <c r="D11" s="34" t="s">
        <v>46</v>
      </c>
      <c r="E11" s="91" t="s">
        <v>48</v>
      </c>
      <c r="F11" s="92"/>
      <c r="G11" s="93"/>
      <c r="H11" s="93"/>
      <c r="I11" s="93"/>
      <c r="J11" s="47"/>
      <c r="K11" s="99"/>
      <c r="L11" s="102"/>
      <c r="M11" s="102"/>
      <c r="N11" s="102"/>
      <c r="O11" s="96"/>
      <c r="P11" s="99"/>
      <c r="Q11" s="102"/>
      <c r="R11" s="102"/>
      <c r="S11" s="102"/>
      <c r="T11" s="96"/>
      <c r="U11" s="99"/>
      <c r="V11" s="102"/>
      <c r="W11" s="102"/>
      <c r="X11" s="102"/>
      <c r="Y11" s="96"/>
      <c r="Z11" s="99"/>
      <c r="AA11" s="102"/>
      <c r="AB11" s="102"/>
      <c r="AC11" s="102"/>
      <c r="AD11" s="96"/>
      <c r="AE11" s="99"/>
      <c r="AF11" s="102"/>
      <c r="AG11" s="102"/>
      <c r="AH11" s="102"/>
      <c r="AI11" s="96"/>
      <c r="AJ11" s="99"/>
      <c r="AK11" s="102"/>
      <c r="AL11" s="102"/>
      <c r="AM11" s="102"/>
      <c r="AN11" s="96"/>
      <c r="AO11" s="109"/>
      <c r="AP11" s="107"/>
      <c r="AQ11" s="107"/>
      <c r="AR11" s="107"/>
      <c r="AS11" s="108"/>
      <c r="AT11" s="106">
        <v>1.0</v>
      </c>
      <c r="AU11" s="107"/>
      <c r="AV11" s="107"/>
      <c r="AW11" s="107"/>
      <c r="AX11" s="108"/>
      <c r="AY11" s="109"/>
      <c r="AZ11" s="107"/>
      <c r="BA11" s="107"/>
      <c r="BB11" s="107"/>
      <c r="BC11" s="108"/>
      <c r="BD11" s="109"/>
      <c r="BE11" s="77"/>
      <c r="BF11" s="79"/>
      <c r="BG11" s="79"/>
      <c r="BH11" s="66"/>
      <c r="BI11" s="109"/>
      <c r="BJ11" s="117"/>
      <c r="BK11" s="117"/>
      <c r="BL11" s="117"/>
      <c r="BM11" s="118"/>
    </row>
    <row r="12">
      <c r="A12" s="30">
        <v>8.0</v>
      </c>
      <c r="B12" s="88" t="s">
        <v>134</v>
      </c>
      <c r="C12" s="32" t="s">
        <v>45</v>
      </c>
      <c r="D12" s="34" t="s">
        <v>46</v>
      </c>
      <c r="E12" s="91" t="s">
        <v>48</v>
      </c>
      <c r="F12" s="92"/>
      <c r="G12" s="93"/>
      <c r="H12" s="93"/>
      <c r="I12" s="93"/>
      <c r="K12" s="99"/>
      <c r="L12" s="102"/>
      <c r="M12" s="102"/>
      <c r="N12" s="102"/>
      <c r="O12" s="96"/>
      <c r="P12" s="99"/>
      <c r="Q12" s="102"/>
      <c r="R12" s="102"/>
      <c r="S12" s="102"/>
      <c r="T12" s="96"/>
      <c r="U12" s="99"/>
      <c r="V12" s="102"/>
      <c r="W12" s="102"/>
      <c r="X12" s="102"/>
      <c r="Y12" s="96"/>
      <c r="Z12" s="99"/>
      <c r="AA12" s="102"/>
      <c r="AB12" s="102"/>
      <c r="AC12" s="102"/>
      <c r="AD12" s="96"/>
      <c r="AE12" s="99"/>
      <c r="AF12" s="102"/>
      <c r="AG12" s="102"/>
      <c r="AH12" s="102"/>
      <c r="AI12" s="96"/>
      <c r="AJ12" s="94">
        <v>1.0</v>
      </c>
      <c r="AK12" s="57">
        <v>1.0</v>
      </c>
      <c r="AL12" s="57" t="s">
        <v>138</v>
      </c>
      <c r="AM12" s="57" t="s">
        <v>63</v>
      </c>
      <c r="AN12" s="96"/>
      <c r="AO12" s="109"/>
      <c r="AP12" s="107"/>
      <c r="AQ12" s="107"/>
      <c r="AR12" s="107"/>
      <c r="AS12" s="108"/>
      <c r="AT12" s="109"/>
      <c r="AU12" s="107"/>
      <c r="AV12" s="107"/>
      <c r="AW12" s="107"/>
      <c r="AX12" s="108"/>
      <c r="AY12" s="109"/>
      <c r="AZ12" s="107"/>
      <c r="BA12" s="107"/>
      <c r="BB12" s="107"/>
      <c r="BC12" s="108"/>
      <c r="BD12" s="109"/>
      <c r="BE12" s="77"/>
      <c r="BF12" s="79"/>
      <c r="BG12" s="79"/>
      <c r="BH12" s="66"/>
      <c r="BI12" s="109"/>
      <c r="BJ12" s="117"/>
      <c r="BK12" s="117"/>
      <c r="BL12" s="117"/>
      <c r="BM12" s="118"/>
    </row>
    <row r="13">
      <c r="A13" s="30">
        <v>9.0</v>
      </c>
      <c r="B13" s="88" t="s">
        <v>143</v>
      </c>
      <c r="C13" s="32" t="s">
        <v>111</v>
      </c>
      <c r="D13" s="34" t="s">
        <v>46</v>
      </c>
      <c r="E13" s="91" t="s">
        <v>48</v>
      </c>
      <c r="F13" s="40">
        <v>1.0</v>
      </c>
      <c r="G13" s="41">
        <v>1.0</v>
      </c>
      <c r="H13" s="41" t="s">
        <v>145</v>
      </c>
      <c r="I13" s="44" t="s">
        <v>52</v>
      </c>
      <c r="J13" s="47"/>
      <c r="K13" s="94">
        <v>1.0</v>
      </c>
      <c r="L13" s="57">
        <v>1.0</v>
      </c>
      <c r="M13" s="57" t="s">
        <v>146</v>
      </c>
      <c r="N13" s="57" t="s">
        <v>117</v>
      </c>
      <c r="O13" s="148">
        <v>1.0</v>
      </c>
      <c r="P13" s="94">
        <v>1.0</v>
      </c>
      <c r="Q13" s="57">
        <v>1.0</v>
      </c>
      <c r="R13" s="57" t="s">
        <v>147</v>
      </c>
      <c r="S13" s="57" t="s">
        <v>117</v>
      </c>
      <c r="T13" s="96"/>
      <c r="U13" s="94">
        <v>1.0</v>
      </c>
      <c r="V13" s="57">
        <v>1.0</v>
      </c>
      <c r="W13" s="57" t="s">
        <v>148</v>
      </c>
      <c r="X13" s="57" t="s">
        <v>52</v>
      </c>
      <c r="Y13" s="96"/>
      <c r="Z13" s="94">
        <v>1.0</v>
      </c>
      <c r="AA13" s="57">
        <v>1.0</v>
      </c>
      <c r="AB13" s="57" t="s">
        <v>150</v>
      </c>
      <c r="AC13" s="57" t="s">
        <v>52</v>
      </c>
      <c r="AD13" s="96"/>
      <c r="AE13" s="94">
        <v>1.0</v>
      </c>
      <c r="AF13" s="57">
        <v>1.0</v>
      </c>
      <c r="AG13" s="57" t="s">
        <v>151</v>
      </c>
      <c r="AH13" s="57" t="s">
        <v>117</v>
      </c>
      <c r="AI13" s="96"/>
      <c r="AJ13" s="94">
        <v>1.0</v>
      </c>
      <c r="AK13" s="57">
        <v>1.0</v>
      </c>
      <c r="AL13" s="57" t="s">
        <v>155</v>
      </c>
      <c r="AM13" s="57" t="s">
        <v>117</v>
      </c>
      <c r="AN13" s="96"/>
      <c r="AO13" s="94">
        <v>1.0</v>
      </c>
      <c r="AP13" s="102"/>
      <c r="AQ13" s="102"/>
      <c r="AR13" s="102"/>
      <c r="AS13" s="96"/>
      <c r="AT13" s="94">
        <v>1.0</v>
      </c>
      <c r="AU13" s="102"/>
      <c r="AV13" s="102"/>
      <c r="AW13" s="102"/>
      <c r="AX13" s="96"/>
      <c r="AY13" s="94">
        <v>1.0</v>
      </c>
      <c r="AZ13" s="102"/>
      <c r="BA13" s="102"/>
      <c r="BB13" s="102"/>
      <c r="BC13" s="96"/>
      <c r="BD13" s="94">
        <v>1.0</v>
      </c>
      <c r="BE13" s="140"/>
      <c r="BF13" s="141"/>
      <c r="BG13" s="141"/>
      <c r="BH13" s="53"/>
      <c r="BI13" s="94">
        <v>1.0</v>
      </c>
      <c r="BJ13" s="117"/>
      <c r="BK13" s="117"/>
      <c r="BL13" s="117"/>
      <c r="BM13" s="118"/>
    </row>
    <row r="14">
      <c r="A14" s="30">
        <v>10.0</v>
      </c>
      <c r="B14" s="88" t="s">
        <v>156</v>
      </c>
      <c r="C14" s="32" t="s">
        <v>111</v>
      </c>
      <c r="D14" s="34" t="s">
        <v>46</v>
      </c>
      <c r="E14" s="91" t="s">
        <v>48</v>
      </c>
      <c r="F14" s="40">
        <v>1.0</v>
      </c>
      <c r="G14" s="41">
        <v>1.0</v>
      </c>
      <c r="H14" s="41" t="s">
        <v>158</v>
      </c>
      <c r="I14" s="44" t="s">
        <v>52</v>
      </c>
      <c r="J14" s="47"/>
      <c r="K14" s="99"/>
      <c r="L14" s="102"/>
      <c r="M14" s="102"/>
      <c r="N14" s="102"/>
      <c r="O14" s="96"/>
      <c r="P14" s="99"/>
      <c r="Q14" s="102"/>
      <c r="R14" s="102"/>
      <c r="S14" s="102"/>
      <c r="T14" s="96"/>
      <c r="U14" s="94">
        <v>1.0</v>
      </c>
      <c r="V14" s="57">
        <v>1.0</v>
      </c>
      <c r="W14" s="57" t="s">
        <v>162</v>
      </c>
      <c r="X14" s="57" t="s">
        <v>52</v>
      </c>
      <c r="Y14" s="96"/>
      <c r="Z14" s="99"/>
      <c r="AA14" s="102"/>
      <c r="AB14" s="102"/>
      <c r="AC14" s="102"/>
      <c r="AD14" s="96"/>
      <c r="AE14" s="99"/>
      <c r="AF14" s="102"/>
      <c r="AG14" s="102"/>
      <c r="AH14" s="102"/>
      <c r="AI14" s="96"/>
      <c r="AJ14" s="94">
        <v>1.0</v>
      </c>
      <c r="AK14" s="57">
        <v>1.0</v>
      </c>
      <c r="AL14" s="57" t="s">
        <v>163</v>
      </c>
      <c r="AM14" s="57" t="s">
        <v>117</v>
      </c>
      <c r="AN14" s="96"/>
      <c r="AO14" s="99"/>
      <c r="AP14" s="102"/>
      <c r="AQ14" s="102"/>
      <c r="AR14" s="102"/>
      <c r="AS14" s="96"/>
      <c r="AT14" s="99"/>
      <c r="AU14" s="102"/>
      <c r="AV14" s="102"/>
      <c r="AW14" s="102"/>
      <c r="AX14" s="96"/>
      <c r="AY14" s="94">
        <v>1.0</v>
      </c>
      <c r="AZ14" s="102"/>
      <c r="BA14" s="102"/>
      <c r="BB14" s="102"/>
      <c r="BC14" s="96"/>
      <c r="BD14" s="99"/>
      <c r="BE14" s="140"/>
      <c r="BF14" s="141"/>
      <c r="BG14" s="141"/>
      <c r="BH14" s="53"/>
      <c r="BI14" s="99"/>
      <c r="BJ14" s="117"/>
      <c r="BK14" s="117"/>
      <c r="BL14" s="117"/>
      <c r="BM14" s="118"/>
    </row>
    <row r="15">
      <c r="A15" s="30">
        <v>11.0</v>
      </c>
      <c r="B15" s="152" t="s">
        <v>118</v>
      </c>
      <c r="C15" s="153" t="s">
        <v>118</v>
      </c>
      <c r="D15" s="34" t="s">
        <v>46</v>
      </c>
      <c r="E15" s="37" t="s">
        <v>48</v>
      </c>
      <c r="F15" s="99"/>
      <c r="G15" s="154"/>
      <c r="H15" s="154"/>
      <c r="I15" s="154"/>
      <c r="J15" s="155"/>
      <c r="K15" s="99"/>
      <c r="L15" s="154"/>
      <c r="M15" s="154"/>
      <c r="N15" s="154"/>
      <c r="O15" s="155"/>
      <c r="P15" s="99"/>
      <c r="Q15" s="154"/>
      <c r="R15" s="154"/>
      <c r="S15" s="154"/>
      <c r="T15" s="155"/>
      <c r="U15" s="99"/>
      <c r="V15" s="154"/>
      <c r="W15" s="154"/>
      <c r="X15" s="154"/>
      <c r="Y15" s="155"/>
      <c r="Z15" s="94">
        <v>1.0</v>
      </c>
      <c r="AA15" s="158">
        <v>1.0</v>
      </c>
      <c r="AB15" s="158" t="s">
        <v>169</v>
      </c>
      <c r="AC15" s="158" t="s">
        <v>63</v>
      </c>
      <c r="AD15" s="155"/>
      <c r="AE15" s="99"/>
      <c r="AF15" s="154"/>
      <c r="AG15" s="154"/>
      <c r="AH15" s="154"/>
      <c r="AI15" s="155"/>
      <c r="AJ15" s="99"/>
      <c r="AK15" s="154"/>
      <c r="AL15" s="154"/>
      <c r="AM15" s="154"/>
      <c r="AN15" s="155"/>
      <c r="AO15" s="109"/>
      <c r="AP15" s="161"/>
      <c r="AQ15" s="161"/>
      <c r="AR15" s="161"/>
      <c r="AS15" s="162"/>
      <c r="AT15" s="109"/>
      <c r="AU15" s="161"/>
      <c r="AV15" s="161"/>
      <c r="AW15" s="161"/>
      <c r="AX15" s="162"/>
      <c r="AY15" s="109"/>
      <c r="AZ15" s="161"/>
      <c r="BA15" s="161"/>
      <c r="BB15" s="161"/>
      <c r="BC15" s="162"/>
      <c r="BD15" s="109"/>
      <c r="BE15" s="163"/>
      <c r="BF15" s="164"/>
      <c r="BG15" s="164"/>
      <c r="BH15" s="108"/>
      <c r="BI15" s="106">
        <v>1.0</v>
      </c>
      <c r="BJ15" s="117"/>
      <c r="BK15" s="117"/>
      <c r="BL15" s="117"/>
      <c r="BM15" s="118"/>
    </row>
    <row r="16">
      <c r="A16" s="30">
        <v>12.0</v>
      </c>
      <c r="B16" s="88" t="s">
        <v>172</v>
      </c>
      <c r="C16" s="32" t="s">
        <v>172</v>
      </c>
      <c r="D16" s="34" t="s">
        <v>46</v>
      </c>
      <c r="E16" s="91" t="s">
        <v>48</v>
      </c>
      <c r="F16" s="92"/>
      <c r="G16" s="93"/>
      <c r="H16" s="93"/>
      <c r="I16" s="93"/>
      <c r="J16" s="47"/>
      <c r="K16" s="99"/>
      <c r="L16" s="102"/>
      <c r="M16" s="102"/>
      <c r="N16" s="102"/>
      <c r="O16" s="96"/>
      <c r="P16" s="99"/>
      <c r="Q16" s="102"/>
      <c r="R16" s="102"/>
      <c r="S16" s="102"/>
      <c r="T16" s="96"/>
      <c r="U16" s="99"/>
      <c r="V16" s="102"/>
      <c r="W16" s="102"/>
      <c r="X16" s="102"/>
      <c r="Y16" s="96"/>
      <c r="Z16" s="94">
        <v>1.0</v>
      </c>
      <c r="AA16" s="57">
        <v>1.0</v>
      </c>
      <c r="AB16" s="57" t="s">
        <v>173</v>
      </c>
      <c r="AC16" s="57" t="s">
        <v>63</v>
      </c>
      <c r="AD16" s="96"/>
      <c r="AE16" s="99"/>
      <c r="AF16" s="102"/>
      <c r="AG16" s="102"/>
      <c r="AH16" s="102"/>
      <c r="AI16" s="96"/>
      <c r="AJ16" s="99"/>
      <c r="AK16" s="102"/>
      <c r="AL16" s="102"/>
      <c r="AM16" s="102"/>
      <c r="AN16" s="96"/>
      <c r="AO16" s="109"/>
      <c r="AP16" s="107"/>
      <c r="AQ16" s="107"/>
      <c r="AR16" s="107"/>
      <c r="AS16" s="108"/>
      <c r="AT16" s="109"/>
      <c r="AU16" s="107"/>
      <c r="AV16" s="107"/>
      <c r="AW16" s="107"/>
      <c r="AX16" s="108"/>
      <c r="AY16" s="109"/>
      <c r="AZ16" s="107"/>
      <c r="BA16" s="107"/>
      <c r="BB16" s="107"/>
      <c r="BC16" s="108"/>
      <c r="BD16" s="109"/>
      <c r="BE16" s="77"/>
      <c r="BF16" s="79"/>
      <c r="BG16" s="79"/>
      <c r="BH16" s="66"/>
      <c r="BI16" s="106">
        <v>1.0</v>
      </c>
      <c r="BJ16" s="117"/>
      <c r="BK16" s="117"/>
      <c r="BL16" s="117"/>
      <c r="BM16" s="118"/>
    </row>
    <row r="17">
      <c r="A17" s="30">
        <v>13.0</v>
      </c>
      <c r="B17" s="88" t="s">
        <v>176</v>
      </c>
      <c r="C17" s="32" t="s">
        <v>39</v>
      </c>
      <c r="D17" s="34" t="s">
        <v>46</v>
      </c>
      <c r="E17" s="91" t="s">
        <v>48</v>
      </c>
      <c r="F17" s="92"/>
      <c r="G17" s="93"/>
      <c r="H17" s="93"/>
      <c r="I17" s="93"/>
      <c r="J17" s="47"/>
      <c r="K17" s="94">
        <v>1.0</v>
      </c>
      <c r="L17" s="57">
        <v>1.0</v>
      </c>
      <c r="M17" s="57" t="s">
        <v>177</v>
      </c>
      <c r="N17" s="44" t="s">
        <v>52</v>
      </c>
      <c r="O17" s="96"/>
      <c r="P17" s="99"/>
      <c r="Q17" s="102"/>
      <c r="R17" s="102"/>
      <c r="S17" s="102"/>
      <c r="T17" s="96"/>
      <c r="U17" s="94">
        <v>1.0</v>
      </c>
      <c r="V17" s="57">
        <v>1.0</v>
      </c>
      <c r="W17" s="57" t="s">
        <v>178</v>
      </c>
      <c r="X17" s="57" t="s">
        <v>52</v>
      </c>
      <c r="Y17" s="96"/>
      <c r="Z17" s="99"/>
      <c r="AA17" s="102"/>
      <c r="AB17" s="102"/>
      <c r="AC17" s="102"/>
      <c r="AD17" s="96"/>
      <c r="AE17" s="94">
        <v>1.0</v>
      </c>
      <c r="AF17" s="57">
        <v>1.0</v>
      </c>
      <c r="AG17" s="57" t="s">
        <v>179</v>
      </c>
      <c r="AH17" s="57" t="s">
        <v>52</v>
      </c>
      <c r="AI17" s="96"/>
      <c r="AJ17" s="99"/>
      <c r="AK17" s="102"/>
      <c r="AL17" s="102"/>
      <c r="AM17" s="102"/>
      <c r="AN17" s="96"/>
      <c r="AO17" s="106">
        <v>1.0</v>
      </c>
      <c r="AP17" s="107"/>
      <c r="AQ17" s="107"/>
      <c r="AR17" s="107"/>
      <c r="AS17" s="108"/>
      <c r="AT17" s="109"/>
      <c r="AU17" s="107"/>
      <c r="AV17" s="107"/>
      <c r="AW17" s="107"/>
      <c r="AX17" s="108"/>
      <c r="AY17" s="106">
        <v>1.0</v>
      </c>
      <c r="AZ17" s="107"/>
      <c r="BA17" s="107"/>
      <c r="BB17" s="107"/>
      <c r="BC17" s="108"/>
      <c r="BD17" s="113"/>
      <c r="BE17" s="114"/>
      <c r="BF17" s="115"/>
      <c r="BG17" s="115"/>
      <c r="BH17" s="116"/>
      <c r="BI17" s="106">
        <v>1.0</v>
      </c>
      <c r="BJ17" s="117"/>
      <c r="BK17" s="117"/>
      <c r="BL17" s="117"/>
      <c r="BM17" s="118"/>
    </row>
    <row r="18">
      <c r="A18" s="30">
        <v>14.0</v>
      </c>
      <c r="B18" s="88" t="s">
        <v>180</v>
      </c>
      <c r="C18" s="32" t="s">
        <v>39</v>
      </c>
      <c r="D18" s="34" t="s">
        <v>46</v>
      </c>
      <c r="E18" s="91" t="s">
        <v>48</v>
      </c>
      <c r="F18" s="40">
        <v>1.0</v>
      </c>
      <c r="G18" s="41">
        <v>1.0</v>
      </c>
      <c r="H18" s="41" t="s">
        <v>183</v>
      </c>
      <c r="I18" s="44" t="s">
        <v>52</v>
      </c>
      <c r="J18" s="47"/>
      <c r="K18" s="99"/>
      <c r="L18" s="102"/>
      <c r="M18" s="102"/>
      <c r="N18" s="102"/>
      <c r="O18" s="96"/>
      <c r="P18" s="99"/>
      <c r="Q18" s="102"/>
      <c r="R18" s="102"/>
      <c r="S18" s="102"/>
      <c r="T18" s="96"/>
      <c r="U18" s="94">
        <v>1.0</v>
      </c>
      <c r="V18" s="57">
        <v>1.0</v>
      </c>
      <c r="W18" s="57" t="s">
        <v>185</v>
      </c>
      <c r="X18" s="57" t="s">
        <v>186</v>
      </c>
      <c r="Y18" s="96"/>
      <c r="Z18" s="99"/>
      <c r="AA18" s="102"/>
      <c r="AB18" s="102"/>
      <c r="AC18" s="102"/>
      <c r="AD18" s="96"/>
      <c r="AE18" s="99"/>
      <c r="AF18" s="102"/>
      <c r="AG18" s="102"/>
      <c r="AH18" s="102"/>
      <c r="AI18" s="96"/>
      <c r="AJ18" s="94">
        <v>1.0</v>
      </c>
      <c r="AK18" s="57">
        <v>1.0</v>
      </c>
      <c r="AL18" s="57" t="s">
        <v>187</v>
      </c>
      <c r="AM18" s="57" t="s">
        <v>63</v>
      </c>
      <c r="AN18" s="96"/>
      <c r="AO18" s="99"/>
      <c r="AP18" s="102"/>
      <c r="AQ18" s="102"/>
      <c r="AR18" s="102"/>
      <c r="AS18" s="96"/>
      <c r="AT18" s="99"/>
      <c r="AU18" s="102"/>
      <c r="AV18" s="102"/>
      <c r="AW18" s="102"/>
      <c r="AX18" s="96"/>
      <c r="AY18" s="94">
        <v>1.0</v>
      </c>
      <c r="AZ18" s="102"/>
      <c r="BA18" s="102"/>
      <c r="BB18" s="102"/>
      <c r="BC18" s="96"/>
      <c r="BD18" s="99"/>
      <c r="BE18" s="140"/>
      <c r="BF18" s="141"/>
      <c r="BG18" s="141"/>
      <c r="BH18" s="53"/>
      <c r="BI18" s="99"/>
      <c r="BJ18" s="117"/>
      <c r="BK18" s="117"/>
      <c r="BL18" s="117"/>
      <c r="BM18" s="118"/>
    </row>
    <row r="19">
      <c r="A19" s="30">
        <v>15.0</v>
      </c>
      <c r="B19" s="88" t="s">
        <v>188</v>
      </c>
      <c r="C19" s="32" t="s">
        <v>129</v>
      </c>
      <c r="D19" s="34" t="s">
        <v>46</v>
      </c>
      <c r="E19" s="91" t="s">
        <v>48</v>
      </c>
      <c r="F19" s="92"/>
      <c r="G19" s="93"/>
      <c r="H19" s="93"/>
      <c r="I19" s="93"/>
      <c r="J19" s="47"/>
      <c r="K19" s="94">
        <v>1.0</v>
      </c>
      <c r="L19" s="57">
        <v>1.0</v>
      </c>
      <c r="M19" s="57" t="s">
        <v>189</v>
      </c>
      <c r="N19" s="57" t="s">
        <v>117</v>
      </c>
      <c r="O19" s="96"/>
      <c r="P19" s="99"/>
      <c r="Q19" s="102"/>
      <c r="R19" s="102"/>
      <c r="S19" s="102"/>
      <c r="T19" s="96"/>
      <c r="U19" s="99"/>
      <c r="V19" s="102"/>
      <c r="W19" s="102"/>
      <c r="X19" s="102"/>
      <c r="Y19" s="96"/>
      <c r="Z19" s="99"/>
      <c r="AA19" s="102"/>
      <c r="AB19" s="102"/>
      <c r="AC19" s="102"/>
      <c r="AD19" s="96"/>
      <c r="AE19" s="99"/>
      <c r="AF19" s="102"/>
      <c r="AG19" s="102"/>
      <c r="AH19" s="102"/>
      <c r="AI19" s="96"/>
      <c r="AJ19" s="99"/>
      <c r="AK19" s="102"/>
      <c r="AL19" s="102"/>
      <c r="AM19" s="102"/>
      <c r="AN19" s="96"/>
      <c r="AO19" s="99"/>
      <c r="AP19" s="102"/>
      <c r="AQ19" s="102"/>
      <c r="AR19" s="102"/>
      <c r="AS19" s="96"/>
      <c r="AT19" s="94">
        <v>1.0</v>
      </c>
      <c r="AU19" s="102"/>
      <c r="AV19" s="102"/>
      <c r="AW19" s="102"/>
      <c r="AX19" s="96"/>
      <c r="AY19" s="99"/>
      <c r="AZ19" s="102"/>
      <c r="BA19" s="102"/>
      <c r="BB19" s="102"/>
      <c r="BC19" s="96"/>
      <c r="BD19" s="99"/>
      <c r="BE19" s="140"/>
      <c r="BF19" s="141"/>
      <c r="BG19" s="141"/>
      <c r="BH19" s="53"/>
      <c r="BI19" s="94">
        <v>1.0</v>
      </c>
      <c r="BJ19" s="117"/>
      <c r="BK19" s="117"/>
      <c r="BL19" s="117"/>
      <c r="BM19" s="118"/>
    </row>
    <row r="20">
      <c r="A20" s="30">
        <v>16.0</v>
      </c>
      <c r="B20" s="88" t="s">
        <v>192</v>
      </c>
      <c r="C20" s="32" t="s">
        <v>129</v>
      </c>
      <c r="D20" s="34" t="s">
        <v>46</v>
      </c>
      <c r="E20" s="91" t="s">
        <v>48</v>
      </c>
      <c r="F20" s="92"/>
      <c r="G20" s="93"/>
      <c r="H20" s="93"/>
      <c r="I20" s="93"/>
      <c r="J20" s="47"/>
      <c r="K20" s="94">
        <v>1.0</v>
      </c>
      <c r="L20" s="57">
        <v>1.0</v>
      </c>
      <c r="M20" s="57" t="s">
        <v>193</v>
      </c>
      <c r="N20" s="44" t="s">
        <v>52</v>
      </c>
      <c r="O20" s="96"/>
      <c r="P20" s="99"/>
      <c r="Q20" s="102"/>
      <c r="R20" s="102"/>
      <c r="S20" s="102"/>
      <c r="T20" s="96"/>
      <c r="U20" s="94">
        <v>1.0</v>
      </c>
      <c r="V20" s="57">
        <v>1.0</v>
      </c>
      <c r="W20" s="57" t="s">
        <v>196</v>
      </c>
      <c r="X20" s="57" t="s">
        <v>52</v>
      </c>
      <c r="Y20" s="96"/>
      <c r="Z20" s="99"/>
      <c r="AA20" s="102"/>
      <c r="AB20" s="102"/>
      <c r="AC20" s="102"/>
      <c r="AD20" s="96"/>
      <c r="AE20" s="94">
        <v>1.0</v>
      </c>
      <c r="AF20" s="57">
        <v>1.0</v>
      </c>
      <c r="AG20" s="57" t="s">
        <v>198</v>
      </c>
      <c r="AH20" s="57" t="s">
        <v>63</v>
      </c>
      <c r="AI20" s="96"/>
      <c r="AJ20" s="99"/>
      <c r="AK20" s="102"/>
      <c r="AL20" s="102"/>
      <c r="AM20" s="102"/>
      <c r="AN20" s="96"/>
      <c r="AO20" s="106">
        <v>1.0</v>
      </c>
      <c r="AP20" s="139">
        <v>1.0</v>
      </c>
      <c r="AQ20" s="139" t="s">
        <v>199</v>
      </c>
      <c r="AR20" s="139" t="s">
        <v>63</v>
      </c>
      <c r="AS20" s="108"/>
      <c r="AT20" s="109"/>
      <c r="AU20" s="107"/>
      <c r="AV20" s="107"/>
      <c r="AW20" s="107"/>
      <c r="AX20" s="108"/>
      <c r="AY20" s="106">
        <v>1.0</v>
      </c>
      <c r="AZ20" s="107"/>
      <c r="BA20" s="107"/>
      <c r="BB20" s="107"/>
      <c r="BC20" s="108"/>
      <c r="BD20" s="113"/>
      <c r="BE20" s="114"/>
      <c r="BF20" s="115"/>
      <c r="BG20" s="115"/>
      <c r="BH20" s="116"/>
      <c r="BI20" s="106">
        <v>1.0</v>
      </c>
      <c r="BJ20" s="117"/>
      <c r="BK20" s="117"/>
      <c r="BL20" s="117"/>
      <c r="BM20" s="118"/>
    </row>
    <row r="21">
      <c r="A21" s="30">
        <v>17.0</v>
      </c>
      <c r="B21" s="88" t="s">
        <v>200</v>
      </c>
      <c r="C21" s="32" t="s">
        <v>181</v>
      </c>
      <c r="D21" s="34" t="s">
        <v>46</v>
      </c>
      <c r="E21" s="91" t="s">
        <v>48</v>
      </c>
      <c r="F21" s="92"/>
      <c r="G21" s="93"/>
      <c r="H21" s="93"/>
      <c r="I21" s="93"/>
      <c r="J21" s="47"/>
      <c r="K21" s="99"/>
      <c r="L21" s="102"/>
      <c r="M21" s="102"/>
      <c r="N21" s="102"/>
      <c r="O21" s="96"/>
      <c r="P21" s="99"/>
      <c r="Q21" s="102"/>
      <c r="R21" s="102"/>
      <c r="S21" s="102"/>
      <c r="T21" s="96"/>
      <c r="U21" s="99"/>
      <c r="V21" s="102"/>
      <c r="W21" s="102"/>
      <c r="X21" s="102"/>
      <c r="Y21" s="96"/>
      <c r="Z21" s="94">
        <v>1.0</v>
      </c>
      <c r="AA21" s="57">
        <v>1.0</v>
      </c>
      <c r="AB21" s="57" t="s">
        <v>203</v>
      </c>
      <c r="AC21" s="57" t="s">
        <v>52</v>
      </c>
      <c r="AD21" s="96"/>
      <c r="AE21" s="99"/>
      <c r="AF21" s="102"/>
      <c r="AG21" s="102"/>
      <c r="AH21" s="102"/>
      <c r="AI21" s="96"/>
      <c r="AJ21" s="99"/>
      <c r="AK21" s="102"/>
      <c r="AL21" s="102"/>
      <c r="AM21" s="102"/>
      <c r="AN21" s="96"/>
      <c r="AO21" s="109"/>
      <c r="AP21" s="107"/>
      <c r="AQ21" s="107"/>
      <c r="AR21" s="107"/>
      <c r="AS21" s="108"/>
      <c r="AT21" s="109"/>
      <c r="AU21" s="107"/>
      <c r="AV21" s="107"/>
      <c r="AW21" s="107"/>
      <c r="AX21" s="108"/>
      <c r="AY21" s="109"/>
      <c r="AZ21" s="107"/>
      <c r="BA21" s="107"/>
      <c r="BB21" s="107"/>
      <c r="BC21" s="108"/>
      <c r="BD21" s="109"/>
      <c r="BE21" s="77"/>
      <c r="BF21" s="79"/>
      <c r="BG21" s="79"/>
      <c r="BH21" s="66"/>
      <c r="BI21" s="109"/>
      <c r="BJ21" s="117"/>
      <c r="BK21" s="117"/>
      <c r="BL21" s="117"/>
      <c r="BM21" s="118"/>
    </row>
    <row r="22">
      <c r="A22" s="30">
        <v>18.0</v>
      </c>
      <c r="B22" s="88" t="s">
        <v>204</v>
      </c>
      <c r="C22" s="32" t="s">
        <v>109</v>
      </c>
      <c r="D22" s="34" t="s">
        <v>46</v>
      </c>
      <c r="E22" s="91" t="s">
        <v>48</v>
      </c>
      <c r="F22" s="92"/>
      <c r="G22" s="93"/>
      <c r="H22" s="93"/>
      <c r="I22" s="93"/>
      <c r="J22" s="47"/>
      <c r="K22" s="99"/>
      <c r="L22" s="102"/>
      <c r="M22" s="102"/>
      <c r="N22" s="102"/>
      <c r="O22" s="96"/>
      <c r="P22" s="99"/>
      <c r="Q22" s="102"/>
      <c r="R22" s="102"/>
      <c r="S22" s="102"/>
      <c r="T22" s="96"/>
      <c r="U22" s="99"/>
      <c r="V22" s="102"/>
      <c r="W22" s="102"/>
      <c r="X22" s="102"/>
      <c r="Y22" s="96"/>
      <c r="Z22" s="99"/>
      <c r="AA22" s="102"/>
      <c r="AB22" s="102"/>
      <c r="AC22" s="102"/>
      <c r="AD22" s="96"/>
      <c r="AE22" s="99"/>
      <c r="AF22" s="102"/>
      <c r="AG22" s="102"/>
      <c r="AH22" s="102"/>
      <c r="AI22" s="96"/>
      <c r="AJ22" s="99"/>
      <c r="AK22" s="102"/>
      <c r="AL22" s="102"/>
      <c r="AM22" s="102"/>
      <c r="AN22" s="96"/>
      <c r="AO22" s="109"/>
      <c r="AP22" s="107"/>
      <c r="AQ22" s="107"/>
      <c r="AR22" s="107"/>
      <c r="AS22" s="108"/>
      <c r="AT22" s="106">
        <v>1.0</v>
      </c>
      <c r="AU22" s="107"/>
      <c r="AV22" s="107"/>
      <c r="AW22" s="107"/>
      <c r="AX22" s="108"/>
      <c r="AY22" s="109"/>
      <c r="AZ22" s="107"/>
      <c r="BA22" s="107"/>
      <c r="BB22" s="107"/>
      <c r="BC22" s="108"/>
      <c r="BD22" s="109"/>
      <c r="BE22" s="77"/>
      <c r="BF22" s="79"/>
      <c r="BG22" s="79"/>
      <c r="BH22" s="66"/>
      <c r="BI22" s="109"/>
      <c r="BJ22" s="117"/>
      <c r="BK22" s="117"/>
      <c r="BL22" s="117"/>
      <c r="BM22" s="118"/>
    </row>
    <row r="23">
      <c r="A23" s="30">
        <v>19.0</v>
      </c>
      <c r="B23" s="88" t="s">
        <v>206</v>
      </c>
      <c r="C23" s="32" t="s">
        <v>109</v>
      </c>
      <c r="D23" s="34" t="s">
        <v>46</v>
      </c>
      <c r="E23" s="91" t="s">
        <v>48</v>
      </c>
      <c r="F23" s="92"/>
      <c r="G23" s="93"/>
      <c r="H23" s="93"/>
      <c r="I23" s="93"/>
      <c r="J23" s="47"/>
      <c r="K23" s="99"/>
      <c r="L23" s="102"/>
      <c r="M23" s="102"/>
      <c r="N23" s="102"/>
      <c r="O23" s="96"/>
      <c r="P23" s="99"/>
      <c r="Q23" s="102"/>
      <c r="R23" s="102"/>
      <c r="S23" s="102"/>
      <c r="T23" s="96"/>
      <c r="U23" s="99"/>
      <c r="V23" s="102"/>
      <c r="W23" s="102"/>
      <c r="X23" s="102"/>
      <c r="Y23" s="96"/>
      <c r="Z23" s="99"/>
      <c r="AA23" s="102"/>
      <c r="AB23" s="102"/>
      <c r="AC23" s="102"/>
      <c r="AD23" s="96"/>
      <c r="AE23" s="99"/>
      <c r="AF23" s="102"/>
      <c r="AG23" s="102"/>
      <c r="AH23" s="102"/>
      <c r="AI23" s="96"/>
      <c r="AJ23" s="99"/>
      <c r="AK23" s="102"/>
      <c r="AL23" s="102"/>
      <c r="AM23" s="102"/>
      <c r="AN23" s="96"/>
      <c r="AO23" s="109"/>
      <c r="AP23" s="107"/>
      <c r="AQ23" s="107"/>
      <c r="AR23" s="107"/>
      <c r="AS23" s="108"/>
      <c r="AT23" s="106">
        <v>1.0</v>
      </c>
      <c r="AU23" s="107"/>
      <c r="AV23" s="107"/>
      <c r="AW23" s="107"/>
      <c r="AX23" s="108"/>
      <c r="AY23" s="109"/>
      <c r="AZ23" s="107"/>
      <c r="BA23" s="107"/>
      <c r="BB23" s="107"/>
      <c r="BC23" s="108"/>
      <c r="BD23" s="109"/>
      <c r="BE23" s="77"/>
      <c r="BF23" s="79"/>
      <c r="BG23" s="79"/>
      <c r="BH23" s="66"/>
      <c r="BI23" s="109"/>
      <c r="BJ23" s="117"/>
      <c r="BK23" s="117"/>
      <c r="BL23" s="117"/>
      <c r="BM23" s="118"/>
    </row>
    <row r="24">
      <c r="A24" s="30">
        <v>20.0</v>
      </c>
      <c r="B24" s="88" t="s">
        <v>216</v>
      </c>
      <c r="C24" s="32" t="s">
        <v>45</v>
      </c>
      <c r="D24" s="34" t="s">
        <v>217</v>
      </c>
      <c r="E24" s="91" t="s">
        <v>48</v>
      </c>
      <c r="F24" s="92"/>
      <c r="G24" s="93"/>
      <c r="H24" s="93"/>
      <c r="I24" s="93"/>
      <c r="J24" s="47"/>
      <c r="K24" s="99"/>
      <c r="L24" s="102"/>
      <c r="M24" s="102"/>
      <c r="N24" s="102"/>
      <c r="O24" s="96"/>
      <c r="P24" s="94">
        <v>1.0</v>
      </c>
      <c r="Q24" s="57">
        <v>1.0</v>
      </c>
      <c r="R24" s="57" t="s">
        <v>218</v>
      </c>
      <c r="S24" s="44" t="s">
        <v>52</v>
      </c>
      <c r="T24" s="96"/>
      <c r="U24" s="99"/>
      <c r="V24" s="102"/>
      <c r="W24" s="102"/>
      <c r="X24" s="102"/>
      <c r="Y24" s="96"/>
      <c r="Z24" s="99"/>
      <c r="AA24" s="102"/>
      <c r="AB24" s="102"/>
      <c r="AC24" s="102"/>
      <c r="AD24" s="96"/>
      <c r="AE24" s="94">
        <v>1.0</v>
      </c>
      <c r="AF24" s="57">
        <v>1.0</v>
      </c>
      <c r="AG24" s="57" t="s">
        <v>219</v>
      </c>
      <c r="AH24" s="57" t="s">
        <v>63</v>
      </c>
      <c r="AI24" s="96"/>
      <c r="AJ24" s="99"/>
      <c r="AK24" s="102"/>
      <c r="AL24" s="102"/>
      <c r="AM24" s="102"/>
      <c r="AN24" s="96"/>
      <c r="AO24" s="94">
        <v>1.0</v>
      </c>
      <c r="AP24" s="57">
        <v>0.0</v>
      </c>
      <c r="AQ24" s="172" t="s">
        <v>222</v>
      </c>
      <c r="AR24" s="173" t="s">
        <v>223</v>
      </c>
      <c r="AS24" s="96"/>
      <c r="AT24" s="109"/>
      <c r="AU24" s="107"/>
      <c r="AV24" s="107"/>
      <c r="AW24" s="107"/>
      <c r="AX24" s="108"/>
      <c r="AY24" s="109"/>
      <c r="AZ24" s="107"/>
      <c r="BA24" s="107"/>
      <c r="BB24" s="107"/>
      <c r="BC24" s="108"/>
      <c r="BD24" s="94">
        <v>1.0</v>
      </c>
      <c r="BE24" s="140"/>
      <c r="BF24" s="141"/>
      <c r="BG24" s="141"/>
      <c r="BH24" s="53"/>
      <c r="BI24" s="109"/>
      <c r="BJ24" s="117"/>
      <c r="BK24" s="117"/>
      <c r="BL24" s="117"/>
      <c r="BM24" s="118"/>
    </row>
    <row r="25">
      <c r="A25" s="30">
        <v>21.0</v>
      </c>
      <c r="B25" s="88" t="s">
        <v>224</v>
      </c>
      <c r="C25" s="32" t="s">
        <v>39</v>
      </c>
      <c r="D25" s="34" t="s">
        <v>217</v>
      </c>
      <c r="E25" s="91" t="s">
        <v>48</v>
      </c>
      <c r="F25" s="92"/>
      <c r="G25" s="93"/>
      <c r="H25" s="93"/>
      <c r="I25" s="93"/>
      <c r="J25" s="47"/>
      <c r="K25" s="99"/>
      <c r="L25" s="102"/>
      <c r="M25" s="102"/>
      <c r="N25" s="102"/>
      <c r="O25" s="96"/>
      <c r="P25" s="99"/>
      <c r="Q25" s="102"/>
      <c r="R25" s="102"/>
      <c r="S25" s="102"/>
      <c r="T25" s="96"/>
      <c r="U25" s="99"/>
      <c r="V25" s="102"/>
      <c r="W25" s="102"/>
      <c r="X25" s="102"/>
      <c r="Y25" s="96"/>
      <c r="Z25" s="99"/>
      <c r="AA25" s="102"/>
      <c r="AB25" s="102"/>
      <c r="AC25" s="102"/>
      <c r="AD25" s="96"/>
      <c r="AE25" s="94">
        <v>1.0</v>
      </c>
      <c r="AF25" s="57">
        <v>1.0</v>
      </c>
      <c r="AG25" s="57" t="s">
        <v>227</v>
      </c>
      <c r="AH25" s="57" t="s">
        <v>63</v>
      </c>
      <c r="AI25" s="96"/>
      <c r="AJ25" s="99"/>
      <c r="AK25" s="102"/>
      <c r="AL25" s="102"/>
      <c r="AM25" s="102"/>
      <c r="AN25" s="96"/>
      <c r="AO25" s="99"/>
      <c r="AP25" s="102"/>
      <c r="AQ25" s="102"/>
      <c r="AR25" s="102"/>
      <c r="AS25" s="96"/>
      <c r="AT25" s="109"/>
      <c r="AU25" s="107"/>
      <c r="AV25" s="107"/>
      <c r="AW25" s="107"/>
      <c r="AX25" s="108"/>
      <c r="AY25" s="109"/>
      <c r="AZ25" s="107"/>
      <c r="BA25" s="107"/>
      <c r="BB25" s="107"/>
      <c r="BC25" s="108"/>
      <c r="BD25" s="94">
        <v>1.0</v>
      </c>
      <c r="BE25" s="140"/>
      <c r="BF25" s="141"/>
      <c r="BG25" s="141"/>
      <c r="BH25" s="53"/>
      <c r="BI25" s="109"/>
      <c r="BJ25" s="117"/>
      <c r="BK25" s="117"/>
      <c r="BL25" s="117"/>
      <c r="BM25" s="118"/>
    </row>
    <row r="26">
      <c r="A26" s="30">
        <v>22.0</v>
      </c>
      <c r="B26" s="88" t="s">
        <v>228</v>
      </c>
      <c r="C26" s="32" t="s">
        <v>111</v>
      </c>
      <c r="D26" s="34" t="s">
        <v>217</v>
      </c>
      <c r="E26" s="91" t="s">
        <v>48</v>
      </c>
      <c r="F26" s="92"/>
      <c r="G26" s="93"/>
      <c r="H26" s="93"/>
      <c r="I26" s="93"/>
      <c r="J26" s="47"/>
      <c r="K26" s="99"/>
      <c r="L26" s="102"/>
      <c r="M26" s="102"/>
      <c r="N26" s="102"/>
      <c r="O26" s="96"/>
      <c r="P26" s="94">
        <v>1.0</v>
      </c>
      <c r="Q26" s="57">
        <v>1.0</v>
      </c>
      <c r="R26" s="57" t="s">
        <v>229</v>
      </c>
      <c r="S26" s="44" t="s">
        <v>52</v>
      </c>
      <c r="T26" s="96"/>
      <c r="U26" s="99"/>
      <c r="V26" s="102"/>
      <c r="W26" s="102"/>
      <c r="X26" s="102"/>
      <c r="Y26" s="96"/>
      <c r="Z26" s="99"/>
      <c r="AA26" s="102"/>
      <c r="AB26" s="102"/>
      <c r="AC26" s="102"/>
      <c r="AD26" s="96"/>
      <c r="AE26" s="94">
        <v>1.0</v>
      </c>
      <c r="AF26" s="57">
        <v>1.0</v>
      </c>
      <c r="AG26" s="57" t="s">
        <v>232</v>
      </c>
      <c r="AH26" s="57" t="s">
        <v>63</v>
      </c>
      <c r="AI26" s="96"/>
      <c r="AJ26" s="99"/>
      <c r="AK26" s="102"/>
      <c r="AL26" s="102"/>
      <c r="AM26" s="102"/>
      <c r="AN26" s="96"/>
      <c r="AO26" s="94">
        <v>1.0</v>
      </c>
      <c r="AP26" s="57">
        <v>0.0</v>
      </c>
      <c r="AQ26" s="172" t="s">
        <v>222</v>
      </c>
      <c r="AR26" s="173" t="s">
        <v>223</v>
      </c>
      <c r="AS26" s="96"/>
      <c r="AT26" s="109"/>
      <c r="AU26" s="107"/>
      <c r="AV26" s="107"/>
      <c r="AW26" s="107"/>
      <c r="AX26" s="108"/>
      <c r="AY26" s="109"/>
      <c r="AZ26" s="107"/>
      <c r="BA26" s="107"/>
      <c r="BB26" s="107"/>
      <c r="BC26" s="108"/>
      <c r="BD26" s="94">
        <v>1.0</v>
      </c>
      <c r="BE26" s="140"/>
      <c r="BF26" s="141"/>
      <c r="BG26" s="141"/>
      <c r="BH26" s="53"/>
      <c r="BI26" s="109"/>
      <c r="BJ26" s="117"/>
      <c r="BK26" s="117"/>
      <c r="BL26" s="117"/>
      <c r="BM26" s="118"/>
    </row>
    <row r="27">
      <c r="A27" s="30">
        <v>23.0</v>
      </c>
      <c r="B27" s="88" t="s">
        <v>235</v>
      </c>
      <c r="C27" s="32" t="s">
        <v>45</v>
      </c>
      <c r="D27" s="34" t="s">
        <v>237</v>
      </c>
      <c r="E27" s="91" t="s">
        <v>48</v>
      </c>
      <c r="F27" s="92"/>
      <c r="G27" s="93"/>
      <c r="H27" s="93"/>
      <c r="I27" s="93"/>
      <c r="J27" s="47"/>
      <c r="K27" s="99"/>
      <c r="L27" s="102"/>
      <c r="M27" s="102"/>
      <c r="N27" s="102"/>
      <c r="O27" s="96"/>
      <c r="P27" s="94">
        <v>1.0</v>
      </c>
      <c r="Q27" s="57">
        <v>1.0</v>
      </c>
      <c r="R27" s="57" t="s">
        <v>244</v>
      </c>
      <c r="S27" s="44" t="s">
        <v>52</v>
      </c>
      <c r="T27" s="96"/>
      <c r="U27" s="99"/>
      <c r="V27" s="102"/>
      <c r="W27" s="102"/>
      <c r="X27" s="102"/>
      <c r="Y27" s="96"/>
      <c r="Z27" s="99"/>
      <c r="AA27" s="102"/>
      <c r="AB27" s="102"/>
      <c r="AC27" s="102"/>
      <c r="AD27" s="96"/>
      <c r="AE27" s="94">
        <v>1.0</v>
      </c>
      <c r="AF27" s="57">
        <v>1.0</v>
      </c>
      <c r="AG27" s="57" t="s">
        <v>250</v>
      </c>
      <c r="AH27" s="57" t="s">
        <v>52</v>
      </c>
      <c r="AI27" s="96"/>
      <c r="AJ27" s="99"/>
      <c r="AK27" s="102"/>
      <c r="AL27" s="102"/>
      <c r="AM27" s="102"/>
      <c r="AN27" s="96"/>
      <c r="AO27" s="94">
        <v>1.0</v>
      </c>
      <c r="AP27" s="57">
        <v>0.0</v>
      </c>
      <c r="AQ27" s="172" t="s">
        <v>222</v>
      </c>
      <c r="AR27" s="173" t="s">
        <v>223</v>
      </c>
      <c r="AS27" s="96"/>
      <c r="AT27" s="109"/>
      <c r="AU27" s="107"/>
      <c r="AV27" s="107"/>
      <c r="AW27" s="107"/>
      <c r="AX27" s="108"/>
      <c r="AY27" s="109"/>
      <c r="AZ27" s="107"/>
      <c r="BA27" s="107"/>
      <c r="BB27" s="107"/>
      <c r="BC27" s="108"/>
      <c r="BD27" s="94">
        <v>1.0</v>
      </c>
      <c r="BE27" s="140"/>
      <c r="BF27" s="141"/>
      <c r="BG27" s="141"/>
      <c r="BH27" s="53"/>
      <c r="BI27" s="109"/>
      <c r="BJ27" s="117"/>
      <c r="BK27" s="117"/>
      <c r="BL27" s="117"/>
      <c r="BM27" s="118"/>
    </row>
    <row r="28">
      <c r="A28" s="30">
        <v>24.0</v>
      </c>
      <c r="B28" s="88" t="s">
        <v>224</v>
      </c>
      <c r="C28" s="32" t="s">
        <v>39</v>
      </c>
      <c r="D28" s="34" t="s">
        <v>237</v>
      </c>
      <c r="E28" s="91" t="s">
        <v>48</v>
      </c>
      <c r="F28" s="92"/>
      <c r="G28" s="93"/>
      <c r="H28" s="93"/>
      <c r="I28" s="93"/>
      <c r="J28" s="47"/>
      <c r="K28" s="99"/>
      <c r="L28" s="102"/>
      <c r="M28" s="102"/>
      <c r="N28" s="102"/>
      <c r="O28" s="96"/>
      <c r="P28" s="99"/>
      <c r="Q28" s="102"/>
      <c r="R28" s="102"/>
      <c r="S28" s="102"/>
      <c r="T28" s="96"/>
      <c r="U28" s="99"/>
      <c r="V28" s="102"/>
      <c r="W28" s="102"/>
      <c r="X28" s="102"/>
      <c r="Y28" s="96"/>
      <c r="Z28" s="99"/>
      <c r="AA28" s="102"/>
      <c r="AB28" s="102"/>
      <c r="AC28" s="102"/>
      <c r="AD28" s="96"/>
      <c r="AE28" s="94">
        <v>1.0</v>
      </c>
      <c r="AF28" s="57">
        <v>1.0</v>
      </c>
      <c r="AG28" s="57" t="s">
        <v>274</v>
      </c>
      <c r="AH28" s="57" t="s">
        <v>52</v>
      </c>
      <c r="AI28" s="96"/>
      <c r="AJ28" s="99"/>
      <c r="AK28" s="102"/>
      <c r="AL28" s="102"/>
      <c r="AM28" s="102"/>
      <c r="AN28" s="96"/>
      <c r="AO28" s="99"/>
      <c r="AP28" s="102"/>
      <c r="AQ28" s="102"/>
      <c r="AR28" s="102"/>
      <c r="AS28" s="96"/>
      <c r="AT28" s="109"/>
      <c r="AU28" s="107"/>
      <c r="AV28" s="107"/>
      <c r="AW28" s="107"/>
      <c r="AX28" s="108"/>
      <c r="AY28" s="109"/>
      <c r="AZ28" s="107"/>
      <c r="BA28" s="107"/>
      <c r="BB28" s="107"/>
      <c r="BC28" s="108"/>
      <c r="BD28" s="94">
        <v>1.0</v>
      </c>
      <c r="BE28" s="140"/>
      <c r="BF28" s="141"/>
      <c r="BG28" s="141"/>
      <c r="BH28" s="53"/>
      <c r="BI28" s="109"/>
      <c r="BJ28" s="117"/>
      <c r="BK28" s="117"/>
      <c r="BL28" s="117"/>
      <c r="BM28" s="118"/>
    </row>
    <row r="29">
      <c r="A29" s="30">
        <v>25.0</v>
      </c>
      <c r="B29" s="88" t="s">
        <v>228</v>
      </c>
      <c r="C29" s="32" t="s">
        <v>111</v>
      </c>
      <c r="D29" s="34" t="s">
        <v>237</v>
      </c>
      <c r="E29" s="91" t="s">
        <v>48</v>
      </c>
      <c r="F29" s="92"/>
      <c r="G29" s="93"/>
      <c r="H29" s="93"/>
      <c r="I29" s="93"/>
      <c r="J29" s="47"/>
      <c r="K29" s="99"/>
      <c r="L29" s="102"/>
      <c r="M29" s="102"/>
      <c r="N29" s="102"/>
      <c r="O29" s="96"/>
      <c r="P29" s="94">
        <v>1.0</v>
      </c>
      <c r="Q29" s="57">
        <v>1.0</v>
      </c>
      <c r="R29" s="57" t="s">
        <v>295</v>
      </c>
      <c r="S29" s="44" t="s">
        <v>52</v>
      </c>
      <c r="T29" s="96"/>
      <c r="U29" s="99"/>
      <c r="V29" s="102"/>
      <c r="W29" s="102"/>
      <c r="X29" s="102"/>
      <c r="Y29" s="96"/>
      <c r="Z29" s="99"/>
      <c r="AA29" s="102"/>
      <c r="AB29" s="102"/>
      <c r="AC29" s="102"/>
      <c r="AD29" s="96"/>
      <c r="AE29" s="94">
        <v>1.0</v>
      </c>
      <c r="AF29" s="57">
        <v>1.0</v>
      </c>
      <c r="AG29" s="57" t="s">
        <v>302</v>
      </c>
      <c r="AH29" s="57" t="s">
        <v>52</v>
      </c>
      <c r="AI29" s="187" t="s">
        <v>304</v>
      </c>
      <c r="AJ29" s="99"/>
      <c r="AK29" s="102"/>
      <c r="AL29" s="102"/>
      <c r="AM29" s="102"/>
      <c r="AN29" s="96"/>
      <c r="AO29" s="94">
        <v>1.0</v>
      </c>
      <c r="AP29" s="57">
        <v>0.0</v>
      </c>
      <c r="AQ29" s="172" t="s">
        <v>222</v>
      </c>
      <c r="AR29" s="173" t="s">
        <v>223</v>
      </c>
      <c r="AS29" s="96"/>
      <c r="AT29" s="109"/>
      <c r="AU29" s="107"/>
      <c r="AV29" s="107"/>
      <c r="AW29" s="107"/>
      <c r="AX29" s="108"/>
      <c r="AY29" s="109"/>
      <c r="AZ29" s="107"/>
      <c r="BA29" s="107"/>
      <c r="BB29" s="107"/>
      <c r="BC29" s="108"/>
      <c r="BD29" s="94">
        <v>1.0</v>
      </c>
      <c r="BE29" s="140"/>
      <c r="BF29" s="141"/>
      <c r="BG29" s="141"/>
      <c r="BH29" s="53"/>
      <c r="BI29" s="109"/>
      <c r="BJ29" s="117"/>
      <c r="BK29" s="117"/>
      <c r="BL29" s="117"/>
      <c r="BM29" s="118"/>
    </row>
    <row r="30">
      <c r="A30" s="30">
        <v>26.0</v>
      </c>
      <c r="B30" s="88" t="s">
        <v>228</v>
      </c>
      <c r="C30" s="188" t="s">
        <v>111</v>
      </c>
      <c r="D30" s="34" t="s">
        <v>320</v>
      </c>
      <c r="E30" s="91" t="s">
        <v>48</v>
      </c>
      <c r="F30" s="92"/>
      <c r="G30" s="93"/>
      <c r="H30" s="93"/>
      <c r="I30" s="93"/>
      <c r="J30" s="47"/>
      <c r="K30" s="94">
        <v>1.0</v>
      </c>
      <c r="L30" s="102"/>
      <c r="N30" s="57" t="s">
        <v>323</v>
      </c>
      <c r="O30" s="96"/>
      <c r="P30" s="189"/>
      <c r="Q30" s="139">
        <v>1.0</v>
      </c>
      <c r="R30" s="139" t="s">
        <v>326</v>
      </c>
      <c r="S30" s="44" t="s">
        <v>52</v>
      </c>
      <c r="T30" s="190"/>
      <c r="U30" s="99"/>
      <c r="V30" s="102"/>
      <c r="W30" s="102"/>
      <c r="X30" s="102"/>
      <c r="Y30" s="96"/>
      <c r="Z30" s="94">
        <v>1.0</v>
      </c>
      <c r="AA30" s="57">
        <v>1.0</v>
      </c>
      <c r="AB30" s="57" t="s">
        <v>331</v>
      </c>
      <c r="AC30" s="57" t="s">
        <v>52</v>
      </c>
      <c r="AD30" s="96"/>
      <c r="AE30" s="99"/>
      <c r="AF30" s="102"/>
      <c r="AG30" s="102"/>
      <c r="AH30" s="102"/>
      <c r="AI30" s="96"/>
      <c r="AJ30" s="99"/>
      <c r="AK30" s="102"/>
      <c r="AL30" s="102"/>
      <c r="AM30" s="102"/>
      <c r="AN30" s="96"/>
      <c r="AO30" s="94">
        <v>1.0</v>
      </c>
      <c r="AP30" s="102"/>
      <c r="AQ30" s="102"/>
      <c r="AR30" s="102"/>
      <c r="AS30" s="96"/>
      <c r="AT30" s="109"/>
      <c r="AU30" s="107"/>
      <c r="AV30" s="107"/>
      <c r="AW30" s="107"/>
      <c r="AX30" s="108"/>
      <c r="AY30" s="94">
        <v>1.0</v>
      </c>
      <c r="AZ30" s="102"/>
      <c r="BA30" s="102"/>
      <c r="BB30" s="102"/>
      <c r="BC30" s="96"/>
      <c r="BD30" s="109"/>
      <c r="BE30" s="77"/>
      <c r="BF30" s="79"/>
      <c r="BG30" s="79"/>
      <c r="BH30" s="66"/>
      <c r="BI30" s="109"/>
      <c r="BJ30" s="117"/>
      <c r="BK30" s="117"/>
      <c r="BL30" s="117"/>
      <c r="BM30" s="118"/>
    </row>
    <row r="31">
      <c r="A31" s="30">
        <v>27.0</v>
      </c>
      <c r="B31" s="88" t="s">
        <v>224</v>
      </c>
      <c r="C31" s="188" t="s">
        <v>39</v>
      </c>
      <c r="D31" s="34" t="s">
        <v>320</v>
      </c>
      <c r="E31" s="91" t="s">
        <v>48</v>
      </c>
      <c r="F31" s="92"/>
      <c r="G31" s="93"/>
      <c r="H31" s="93"/>
      <c r="I31" s="93"/>
      <c r="J31" s="47"/>
      <c r="K31" s="99"/>
      <c r="L31" s="102"/>
      <c r="M31" s="102"/>
      <c r="N31" s="102"/>
      <c r="O31" s="96"/>
      <c r="P31" s="189"/>
      <c r="Q31" s="191"/>
      <c r="R31" s="191"/>
      <c r="S31" s="191"/>
      <c r="T31" s="190"/>
      <c r="U31" s="99"/>
      <c r="V31" s="102"/>
      <c r="W31" s="102"/>
      <c r="X31" s="102"/>
      <c r="Y31" s="96"/>
      <c r="Z31" s="94">
        <v>1.0</v>
      </c>
      <c r="AA31" s="57">
        <v>1.0</v>
      </c>
      <c r="AB31" s="57" t="s">
        <v>359</v>
      </c>
      <c r="AC31" s="57" t="s">
        <v>52</v>
      </c>
      <c r="AD31" s="96"/>
      <c r="AE31" s="99"/>
      <c r="AF31" s="102"/>
      <c r="AG31" s="102"/>
      <c r="AH31" s="102"/>
      <c r="AI31" s="96"/>
      <c r="AJ31" s="99"/>
      <c r="AK31" s="102"/>
      <c r="AL31" s="102"/>
      <c r="AM31" s="102"/>
      <c r="AN31" s="96"/>
      <c r="AO31" s="99"/>
      <c r="AP31" s="102"/>
      <c r="AQ31" s="102"/>
      <c r="AR31" s="102"/>
      <c r="AS31" s="96"/>
      <c r="AT31" s="109"/>
      <c r="AU31" s="107"/>
      <c r="AV31" s="107"/>
      <c r="AW31" s="107"/>
      <c r="AX31" s="108"/>
      <c r="AY31" s="94">
        <v>1.0</v>
      </c>
      <c r="AZ31" s="102"/>
      <c r="BA31" s="102"/>
      <c r="BB31" s="102"/>
      <c r="BC31" s="96"/>
      <c r="BD31" s="109"/>
      <c r="BE31" s="77"/>
      <c r="BF31" s="79"/>
      <c r="BG31" s="79"/>
      <c r="BH31" s="66"/>
      <c r="BI31" s="109"/>
      <c r="BJ31" s="117"/>
      <c r="BK31" s="117"/>
      <c r="BL31" s="117"/>
      <c r="BM31" s="118"/>
    </row>
    <row r="32">
      <c r="A32" s="30">
        <v>28.0</v>
      </c>
      <c r="B32" s="88" t="s">
        <v>176</v>
      </c>
      <c r="C32" s="188" t="s">
        <v>39</v>
      </c>
      <c r="D32" s="34" t="s">
        <v>320</v>
      </c>
      <c r="E32" s="91" t="s">
        <v>48</v>
      </c>
      <c r="F32" s="92"/>
      <c r="G32" s="93"/>
      <c r="H32" s="93"/>
      <c r="I32" s="93"/>
      <c r="J32" s="47"/>
      <c r="K32" s="99"/>
      <c r="L32" s="102"/>
      <c r="M32" s="102"/>
      <c r="N32" s="102"/>
      <c r="O32" s="96"/>
      <c r="P32" s="109"/>
      <c r="Q32" s="107"/>
      <c r="R32" s="107"/>
      <c r="S32" s="107"/>
      <c r="T32" s="108"/>
      <c r="U32" s="99"/>
      <c r="V32" s="102"/>
      <c r="W32" s="102"/>
      <c r="X32" s="102"/>
      <c r="Y32" s="96"/>
      <c r="Z32" s="94">
        <v>1.0</v>
      </c>
      <c r="AA32" s="57">
        <v>1.0</v>
      </c>
      <c r="AB32" s="57" t="s">
        <v>372</v>
      </c>
      <c r="AC32" s="57" t="s">
        <v>52</v>
      </c>
      <c r="AD32" s="96"/>
      <c r="AE32" s="99"/>
      <c r="AF32" s="102"/>
      <c r="AG32" s="102"/>
      <c r="AH32" s="102"/>
      <c r="AI32" s="96"/>
      <c r="AJ32" s="99"/>
      <c r="AK32" s="102"/>
      <c r="AL32" s="102"/>
      <c r="AM32" s="102"/>
      <c r="AN32" s="96"/>
      <c r="AO32" s="99"/>
      <c r="AP32" s="102"/>
      <c r="AQ32" s="102"/>
      <c r="AR32" s="102"/>
      <c r="AS32" s="96"/>
      <c r="AT32" s="99"/>
      <c r="AU32" s="102"/>
      <c r="AV32" s="102"/>
      <c r="AW32" s="102"/>
      <c r="AX32" s="96"/>
      <c r="AY32" s="94">
        <v>1.0</v>
      </c>
      <c r="AZ32" s="102"/>
      <c r="BA32" s="102"/>
      <c r="BB32" s="102"/>
      <c r="BC32" s="96"/>
      <c r="BD32" s="109"/>
      <c r="BE32" s="77"/>
      <c r="BF32" s="79"/>
      <c r="BG32" s="79"/>
      <c r="BH32" s="66"/>
      <c r="BI32" s="99"/>
      <c r="BJ32" s="117"/>
      <c r="BK32" s="117"/>
      <c r="BL32" s="117"/>
      <c r="BM32" s="118"/>
    </row>
    <row r="33">
      <c r="A33" s="30">
        <v>29.0</v>
      </c>
      <c r="B33" s="88" t="s">
        <v>235</v>
      </c>
      <c r="C33" s="188" t="s">
        <v>45</v>
      </c>
      <c r="D33" s="34" t="s">
        <v>320</v>
      </c>
      <c r="E33" s="91" t="s">
        <v>48</v>
      </c>
      <c r="F33" s="92"/>
      <c r="G33" s="93"/>
      <c r="H33" s="93"/>
      <c r="I33" s="93"/>
      <c r="J33" s="47"/>
      <c r="K33" s="94">
        <v>1.0</v>
      </c>
      <c r="L33" s="102"/>
      <c r="M33" s="192"/>
      <c r="N33" s="57" t="s">
        <v>323</v>
      </c>
      <c r="O33" s="96"/>
      <c r="P33" s="109"/>
      <c r="Q33" s="139">
        <v>1.0</v>
      </c>
      <c r="R33" s="139" t="s">
        <v>389</v>
      </c>
      <c r="S33" s="44" t="s">
        <v>52</v>
      </c>
      <c r="T33" s="108"/>
      <c r="U33" s="99"/>
      <c r="V33" s="102"/>
      <c r="W33" s="102"/>
      <c r="X33" s="102"/>
      <c r="Y33" s="96"/>
      <c r="Z33" s="94">
        <v>1.0</v>
      </c>
      <c r="AA33" s="57">
        <v>1.0</v>
      </c>
      <c r="AB33" s="57" t="s">
        <v>394</v>
      </c>
      <c r="AC33" s="57" t="s">
        <v>52</v>
      </c>
      <c r="AD33" s="96"/>
      <c r="AE33" s="99"/>
      <c r="AF33" s="102"/>
      <c r="AG33" s="102"/>
      <c r="AH33" s="102"/>
      <c r="AI33" s="96"/>
      <c r="AJ33" s="99"/>
      <c r="AK33" s="102"/>
      <c r="AL33" s="102"/>
      <c r="AM33" s="102"/>
      <c r="AN33" s="96"/>
      <c r="AO33" s="94">
        <v>1.0</v>
      </c>
      <c r="AP33" s="102"/>
      <c r="AQ33" s="102"/>
      <c r="AR33" s="102"/>
      <c r="AS33" s="96"/>
      <c r="AT33" s="99"/>
      <c r="AU33" s="102"/>
      <c r="AV33" s="102"/>
      <c r="AW33" s="102"/>
      <c r="AX33" s="96"/>
      <c r="AY33" s="94">
        <v>1.0</v>
      </c>
      <c r="AZ33" s="102"/>
      <c r="BA33" s="102"/>
      <c r="BB33" s="102"/>
      <c r="BC33" s="96"/>
      <c r="BD33" s="109"/>
      <c r="BE33" s="77"/>
      <c r="BF33" s="79"/>
      <c r="BG33" s="79"/>
      <c r="BH33" s="66"/>
      <c r="BI33" s="99"/>
      <c r="BJ33" s="117"/>
      <c r="BK33" s="117"/>
      <c r="BL33" s="117"/>
      <c r="BM33" s="118"/>
    </row>
    <row r="34">
      <c r="A34" s="30">
        <v>30.0</v>
      </c>
      <c r="B34" s="88" t="s">
        <v>93</v>
      </c>
      <c r="C34" s="188" t="s">
        <v>45</v>
      </c>
      <c r="D34" s="34" t="s">
        <v>320</v>
      </c>
      <c r="E34" s="91" t="s">
        <v>48</v>
      </c>
      <c r="F34" s="92"/>
      <c r="G34" s="93"/>
      <c r="H34" s="93"/>
      <c r="I34" s="93"/>
      <c r="J34" s="47"/>
      <c r="K34" s="94">
        <v>1.0</v>
      </c>
      <c r="L34" s="102"/>
      <c r="N34" s="57" t="s">
        <v>323</v>
      </c>
      <c r="O34" s="96"/>
      <c r="P34" s="109"/>
      <c r="Q34" s="139">
        <v>1.0</v>
      </c>
      <c r="R34" s="139" t="s">
        <v>402</v>
      </c>
      <c r="S34" s="44" t="s">
        <v>52</v>
      </c>
      <c r="T34" s="108"/>
      <c r="U34" s="99"/>
      <c r="V34" s="102"/>
      <c r="W34" s="102"/>
      <c r="X34" s="102"/>
      <c r="Y34" s="96"/>
      <c r="Z34" s="94">
        <v>1.0</v>
      </c>
      <c r="AA34" s="57">
        <v>1.0</v>
      </c>
      <c r="AB34" s="57" t="s">
        <v>403</v>
      </c>
      <c r="AC34" s="57" t="s">
        <v>52</v>
      </c>
      <c r="AD34" s="96"/>
      <c r="AE34" s="99"/>
      <c r="AF34" s="102"/>
      <c r="AG34" s="102"/>
      <c r="AH34" s="102"/>
      <c r="AI34" s="96"/>
      <c r="AJ34" s="99"/>
      <c r="AK34" s="102"/>
      <c r="AL34" s="102"/>
      <c r="AM34" s="102"/>
      <c r="AN34" s="96"/>
      <c r="AO34" s="94">
        <v>1.0</v>
      </c>
      <c r="AP34" s="102"/>
      <c r="AQ34" s="102"/>
      <c r="AR34" s="102"/>
      <c r="AS34" s="96"/>
      <c r="AT34" s="99"/>
      <c r="AU34" s="102"/>
      <c r="AV34" s="102"/>
      <c r="AW34" s="102"/>
      <c r="AX34" s="96"/>
      <c r="AY34" s="94">
        <v>1.0</v>
      </c>
      <c r="AZ34" s="102"/>
      <c r="BA34" s="102"/>
      <c r="BB34" s="102"/>
      <c r="BC34" s="96"/>
      <c r="BD34" s="109"/>
      <c r="BE34" s="77"/>
      <c r="BF34" s="79"/>
      <c r="BG34" s="79"/>
      <c r="BH34" s="66"/>
      <c r="BI34" s="99"/>
      <c r="BJ34" s="117"/>
      <c r="BK34" s="117"/>
      <c r="BL34" s="117"/>
      <c r="BM34" s="118"/>
    </row>
    <row r="35">
      <c r="A35" s="30">
        <v>31.0</v>
      </c>
      <c r="B35" s="88" t="s">
        <v>216</v>
      </c>
      <c r="C35" s="188" t="s">
        <v>45</v>
      </c>
      <c r="D35" s="34" t="s">
        <v>404</v>
      </c>
      <c r="E35" s="91" t="s">
        <v>48</v>
      </c>
      <c r="F35" s="92"/>
      <c r="G35" s="93"/>
      <c r="H35" s="93"/>
      <c r="I35" s="93"/>
      <c r="J35" s="47"/>
      <c r="K35" s="99"/>
      <c r="L35" s="102"/>
      <c r="M35" s="102"/>
      <c r="N35" s="102"/>
      <c r="O35" s="96"/>
      <c r="P35" s="94">
        <v>1.0</v>
      </c>
      <c r="Q35" s="57">
        <v>1.0</v>
      </c>
      <c r="R35" s="57" t="s">
        <v>405</v>
      </c>
      <c r="S35" s="44" t="s">
        <v>52</v>
      </c>
      <c r="T35" s="96"/>
      <c r="U35" s="99"/>
      <c r="V35" s="102"/>
      <c r="W35" s="102"/>
      <c r="X35" s="102"/>
      <c r="Y35" s="96"/>
      <c r="Z35" s="99"/>
      <c r="AA35" s="102"/>
      <c r="AB35" s="102"/>
      <c r="AC35" s="102"/>
      <c r="AD35" s="96"/>
      <c r="AE35" s="94">
        <v>1.0</v>
      </c>
      <c r="AF35" s="57">
        <v>1.0</v>
      </c>
      <c r="AG35" s="57" t="s">
        <v>406</v>
      </c>
      <c r="AH35" s="57" t="s">
        <v>52</v>
      </c>
      <c r="AI35" s="96"/>
      <c r="AJ35" s="94"/>
      <c r="AK35" s="57"/>
      <c r="AL35" s="102"/>
      <c r="AM35" s="102"/>
      <c r="AN35" s="96"/>
      <c r="AO35" s="99"/>
      <c r="AP35" s="102"/>
      <c r="AQ35" s="102"/>
      <c r="AR35" s="102"/>
      <c r="AS35" s="96"/>
      <c r="AT35" s="94">
        <v>1.0</v>
      </c>
      <c r="AU35" s="102"/>
      <c r="AV35" s="102"/>
      <c r="AW35" s="102"/>
      <c r="AX35" s="96"/>
      <c r="AY35" s="99"/>
      <c r="AZ35" s="102"/>
      <c r="BA35" s="102"/>
      <c r="BB35" s="102"/>
      <c r="BC35" s="96"/>
      <c r="BD35" s="94">
        <v>1.0</v>
      </c>
      <c r="BE35" s="140"/>
      <c r="BF35" s="141"/>
      <c r="BG35" s="141"/>
      <c r="BH35" s="53"/>
      <c r="BI35" s="99"/>
      <c r="BJ35" s="117"/>
      <c r="BK35" s="117"/>
      <c r="BL35" s="117"/>
      <c r="BM35" s="118"/>
    </row>
    <row r="36">
      <c r="A36" s="30">
        <v>32.0</v>
      </c>
      <c r="B36" s="88" t="s">
        <v>224</v>
      </c>
      <c r="C36" s="188" t="s">
        <v>39</v>
      </c>
      <c r="D36" s="34" t="s">
        <v>404</v>
      </c>
      <c r="E36" s="91" t="s">
        <v>48</v>
      </c>
      <c r="F36" s="92"/>
      <c r="G36" s="93"/>
      <c r="H36" s="93"/>
      <c r="I36" s="93"/>
      <c r="J36" s="47"/>
      <c r="K36" s="99"/>
      <c r="L36" s="102"/>
      <c r="M36" s="102"/>
      <c r="N36" s="102"/>
      <c r="O36" s="96"/>
      <c r="P36" s="99"/>
      <c r="Q36" s="102"/>
      <c r="R36" s="102"/>
      <c r="S36" s="102"/>
      <c r="T36" s="96"/>
      <c r="U36" s="99"/>
      <c r="V36" s="102"/>
      <c r="W36" s="102"/>
      <c r="X36" s="102"/>
      <c r="Y36" s="96"/>
      <c r="Z36" s="99"/>
      <c r="AA36" s="102"/>
      <c r="AB36" s="102"/>
      <c r="AC36" s="102"/>
      <c r="AD36" s="96"/>
      <c r="AE36" s="94">
        <v>1.0</v>
      </c>
      <c r="AF36" s="57">
        <v>1.0</v>
      </c>
      <c r="AG36" s="57" t="s">
        <v>407</v>
      </c>
      <c r="AH36" s="57" t="s">
        <v>52</v>
      </c>
      <c r="AI36" s="96"/>
      <c r="AJ36" s="94"/>
      <c r="AK36" s="57"/>
      <c r="AL36" s="102"/>
      <c r="AM36" s="102"/>
      <c r="AN36" s="96"/>
      <c r="AO36" s="99"/>
      <c r="AP36" s="102"/>
      <c r="AQ36" s="102"/>
      <c r="AR36" s="102"/>
      <c r="AS36" s="96"/>
      <c r="AT36" s="94">
        <v>1.0</v>
      </c>
      <c r="AU36" s="102"/>
      <c r="AV36" s="102"/>
      <c r="AW36" s="102"/>
      <c r="AX36" s="96"/>
      <c r="AY36" s="99"/>
      <c r="AZ36" s="102"/>
      <c r="BA36" s="102"/>
      <c r="BB36" s="102"/>
      <c r="BC36" s="96"/>
      <c r="BD36" s="99"/>
      <c r="BE36" s="140"/>
      <c r="BF36" s="141"/>
      <c r="BG36" s="141"/>
      <c r="BH36" s="53"/>
      <c r="BI36" s="99"/>
      <c r="BJ36" s="117"/>
      <c r="BK36" s="117"/>
      <c r="BL36" s="117"/>
      <c r="BM36" s="118"/>
    </row>
    <row r="37">
      <c r="A37" s="30">
        <v>33.0</v>
      </c>
      <c r="B37" s="193" t="s">
        <v>228</v>
      </c>
      <c r="C37" s="32" t="s">
        <v>111</v>
      </c>
      <c r="D37" s="34" t="s">
        <v>404</v>
      </c>
      <c r="E37" s="91" t="s">
        <v>48</v>
      </c>
      <c r="F37" s="92"/>
      <c r="G37" s="93"/>
      <c r="H37" s="93"/>
      <c r="I37" s="93"/>
      <c r="J37" s="47"/>
      <c r="K37" s="92"/>
      <c r="L37" s="93"/>
      <c r="M37" s="93"/>
      <c r="N37" s="93"/>
      <c r="O37" s="47"/>
      <c r="P37" s="40">
        <v>1.0</v>
      </c>
      <c r="Q37" s="57">
        <v>1.0</v>
      </c>
      <c r="R37" s="57" t="s">
        <v>410</v>
      </c>
      <c r="S37" s="44" t="s">
        <v>52</v>
      </c>
      <c r="T37" s="47"/>
      <c r="U37" s="92"/>
      <c r="V37" s="93"/>
      <c r="W37" s="93"/>
      <c r="X37" s="93"/>
      <c r="Y37" s="47"/>
      <c r="Z37" s="92"/>
      <c r="AA37" s="93"/>
      <c r="AB37" s="93"/>
      <c r="AC37" s="93"/>
      <c r="AD37" s="47"/>
      <c r="AE37" s="40">
        <v>1.0</v>
      </c>
      <c r="AF37" s="41">
        <v>1.0</v>
      </c>
      <c r="AG37" s="57" t="s">
        <v>411</v>
      </c>
      <c r="AH37" s="57" t="s">
        <v>52</v>
      </c>
      <c r="AI37" s="47"/>
      <c r="AJ37" s="40"/>
      <c r="AK37" s="41"/>
      <c r="AL37" s="93"/>
      <c r="AM37" s="93"/>
      <c r="AN37" s="47"/>
      <c r="AO37" s="92"/>
      <c r="AP37" s="93"/>
      <c r="AQ37" s="93"/>
      <c r="AR37" s="93"/>
      <c r="AS37" s="47"/>
      <c r="AT37" s="40">
        <v>1.0</v>
      </c>
      <c r="AU37" s="93"/>
      <c r="AV37" s="93"/>
      <c r="AW37" s="93"/>
      <c r="AX37" s="47"/>
      <c r="AY37" s="92"/>
      <c r="AZ37" s="93"/>
      <c r="BA37" s="93"/>
      <c r="BB37" s="93"/>
      <c r="BC37" s="47"/>
      <c r="BD37" s="40">
        <v>1.0</v>
      </c>
      <c r="BE37" s="140"/>
      <c r="BF37" s="141"/>
      <c r="BG37" s="141"/>
      <c r="BH37" s="53"/>
      <c r="BI37" s="99"/>
      <c r="BJ37" s="117"/>
      <c r="BK37" s="117"/>
      <c r="BL37" s="117"/>
      <c r="BM37" s="118"/>
    </row>
    <row r="38">
      <c r="A38" s="30">
        <v>34.0</v>
      </c>
      <c r="B38" s="193" t="s">
        <v>176</v>
      </c>
      <c r="C38" s="32" t="s">
        <v>39</v>
      </c>
      <c r="D38" s="34" t="s">
        <v>41</v>
      </c>
      <c r="E38" s="91" t="s">
        <v>48</v>
      </c>
      <c r="F38" s="40">
        <v>1.0</v>
      </c>
      <c r="G38" s="41">
        <v>1.0</v>
      </c>
      <c r="H38" s="41" t="s">
        <v>412</v>
      </c>
      <c r="I38" s="41" t="s">
        <v>413</v>
      </c>
      <c r="J38" s="47"/>
      <c r="K38" s="92"/>
      <c r="L38" s="93"/>
      <c r="M38" s="93"/>
      <c r="N38" s="93"/>
      <c r="O38" s="47"/>
      <c r="P38" s="92"/>
      <c r="Q38" s="57"/>
      <c r="R38" s="57"/>
      <c r="S38" s="102"/>
      <c r="T38" s="47"/>
      <c r="U38" s="40">
        <v>1.0</v>
      </c>
      <c r="V38" s="41">
        <v>1.0</v>
      </c>
      <c r="W38" s="41" t="s">
        <v>414</v>
      </c>
      <c r="X38" s="41" t="s">
        <v>413</v>
      </c>
      <c r="Y38" s="47"/>
      <c r="Z38" s="92"/>
      <c r="AA38" s="93"/>
      <c r="AB38" s="93"/>
      <c r="AC38" s="93"/>
      <c r="AD38" s="47"/>
      <c r="AE38" s="92"/>
      <c r="AF38" s="93"/>
      <c r="AG38" s="93"/>
      <c r="AH38" s="93"/>
      <c r="AI38" s="47"/>
      <c r="AJ38" s="40">
        <v>1.0</v>
      </c>
      <c r="AK38" s="41">
        <v>1.0</v>
      </c>
      <c r="AL38" s="41" t="s">
        <v>417</v>
      </c>
      <c r="AM38" s="41" t="s">
        <v>413</v>
      </c>
      <c r="AN38" s="47"/>
      <c r="AO38" s="194"/>
      <c r="AP38" s="195"/>
      <c r="AQ38" s="195"/>
      <c r="AR38" s="195"/>
      <c r="AS38" s="196"/>
      <c r="AT38" s="197"/>
      <c r="AU38" s="198"/>
      <c r="AV38" s="198"/>
      <c r="AW38" s="198"/>
      <c r="AX38" s="199"/>
      <c r="AY38" s="40">
        <v>1.0</v>
      </c>
      <c r="AZ38" s="93"/>
      <c r="BA38" s="93"/>
      <c r="BB38" s="93"/>
      <c r="BC38" s="47"/>
      <c r="BD38" s="92"/>
      <c r="BE38" s="140"/>
      <c r="BF38" s="141"/>
      <c r="BG38" s="141"/>
      <c r="BH38" s="53"/>
      <c r="BI38" s="99"/>
      <c r="BJ38" s="117"/>
      <c r="BK38" s="117"/>
      <c r="BL38" s="117"/>
      <c r="BM38" s="118"/>
    </row>
    <row r="39">
      <c r="A39" s="30">
        <v>35.0</v>
      </c>
      <c r="B39" s="201" t="s">
        <v>418</v>
      </c>
      <c r="C39" s="32" t="s">
        <v>45</v>
      </c>
      <c r="D39" s="34" t="s">
        <v>41</v>
      </c>
      <c r="E39" s="91" t="s">
        <v>48</v>
      </c>
      <c r="F39" s="92"/>
      <c r="G39" s="93"/>
      <c r="H39" s="93"/>
      <c r="I39" s="93"/>
      <c r="J39" s="47"/>
      <c r="K39" s="99"/>
      <c r="L39" s="102"/>
      <c r="M39" s="102"/>
      <c r="N39" s="102"/>
      <c r="O39" s="96"/>
      <c r="P39" s="94">
        <v>1.0</v>
      </c>
      <c r="Q39" s="102"/>
      <c r="R39" s="102"/>
      <c r="S39" s="57" t="s">
        <v>419</v>
      </c>
      <c r="T39" s="96"/>
      <c r="U39" s="94">
        <v>1.0</v>
      </c>
      <c r="V39" s="57">
        <v>1.0</v>
      </c>
      <c r="W39" s="57" t="s">
        <v>420</v>
      </c>
      <c r="X39" s="57" t="s">
        <v>413</v>
      </c>
      <c r="Y39" s="96"/>
      <c r="Z39" s="94">
        <v>1.0</v>
      </c>
      <c r="AA39" s="57">
        <v>1.0</v>
      </c>
      <c r="AB39" s="57" t="s">
        <v>421</v>
      </c>
      <c r="AC39" s="57" t="s">
        <v>413</v>
      </c>
      <c r="AD39" s="96"/>
      <c r="AE39" s="99"/>
      <c r="AF39" s="102"/>
      <c r="AG39" s="102"/>
      <c r="AH39" s="102"/>
      <c r="AI39" s="96"/>
      <c r="AJ39" s="99"/>
      <c r="AK39" s="102"/>
      <c r="AL39" s="102"/>
      <c r="AM39" s="102"/>
      <c r="AN39" s="96"/>
      <c r="AO39" s="94">
        <v>1.0</v>
      </c>
      <c r="AP39" s="102"/>
      <c r="AQ39" s="102"/>
      <c r="AR39" s="102"/>
      <c r="AS39" s="96"/>
      <c r="AT39" s="109"/>
      <c r="AU39" s="107"/>
      <c r="AV39" s="107"/>
      <c r="AW39" s="107"/>
      <c r="AX39" s="108"/>
      <c r="AY39" s="99"/>
      <c r="AZ39" s="102"/>
      <c r="BA39" s="102"/>
      <c r="BB39" s="102"/>
      <c r="BC39" s="96"/>
      <c r="BD39" s="99"/>
      <c r="BE39" s="140"/>
      <c r="BF39" s="141"/>
      <c r="BG39" s="141"/>
      <c r="BH39" s="53"/>
      <c r="BI39" s="94">
        <v>1.0</v>
      </c>
      <c r="BJ39" s="117"/>
      <c r="BK39" s="117"/>
      <c r="BL39" s="117"/>
      <c r="BM39" s="118"/>
    </row>
    <row r="40">
      <c r="A40" s="30">
        <v>36.0</v>
      </c>
      <c r="B40" s="88" t="s">
        <v>426</v>
      </c>
      <c r="C40" s="32" t="s">
        <v>111</v>
      </c>
      <c r="D40" s="34" t="s">
        <v>41</v>
      </c>
      <c r="E40" s="91" t="s">
        <v>48</v>
      </c>
      <c r="F40" s="92"/>
      <c r="G40" s="93"/>
      <c r="H40" s="93"/>
      <c r="I40" s="93"/>
      <c r="J40" s="47"/>
      <c r="K40" s="99"/>
      <c r="L40" s="102"/>
      <c r="M40" s="102"/>
      <c r="N40" s="102"/>
      <c r="O40" s="96"/>
      <c r="P40" s="94">
        <v>1.0</v>
      </c>
      <c r="Q40" s="57">
        <v>1.0</v>
      </c>
      <c r="R40" s="41" t="s">
        <v>427</v>
      </c>
      <c r="S40" s="139" t="s">
        <v>413</v>
      </c>
      <c r="T40" s="96"/>
      <c r="U40" s="94">
        <v>1.0</v>
      </c>
      <c r="V40" s="57">
        <v>1.0</v>
      </c>
      <c r="W40" s="57" t="s">
        <v>428</v>
      </c>
      <c r="X40" s="57" t="s">
        <v>413</v>
      </c>
      <c r="Y40" s="96"/>
      <c r="Z40" s="99"/>
      <c r="AA40" s="102"/>
      <c r="AB40" s="102"/>
      <c r="AC40" s="102"/>
      <c r="AD40" s="96"/>
      <c r="AE40" s="99"/>
      <c r="AF40" s="102"/>
      <c r="AG40" s="102"/>
      <c r="AH40" s="102"/>
      <c r="AI40" s="96"/>
      <c r="AJ40" s="94">
        <v>1.0</v>
      </c>
      <c r="AK40" s="202">
        <v>1.0</v>
      </c>
      <c r="AL40" s="203" t="s">
        <v>429</v>
      </c>
      <c r="AM40" s="204" t="s">
        <v>413</v>
      </c>
      <c r="AN40" s="96"/>
      <c r="AO40" s="205"/>
      <c r="AP40" s="206"/>
      <c r="AQ40" s="206"/>
      <c r="AR40" s="206"/>
      <c r="AS40" s="207"/>
      <c r="AT40" s="109"/>
      <c r="AU40" s="107"/>
      <c r="AV40" s="107"/>
      <c r="AW40" s="107"/>
      <c r="AX40" s="108"/>
      <c r="AY40" s="99"/>
      <c r="AZ40" s="102"/>
      <c r="BA40" s="102"/>
      <c r="BB40" s="102"/>
      <c r="BC40" s="96"/>
      <c r="BD40" s="94">
        <v>1.0</v>
      </c>
      <c r="BE40" s="140"/>
      <c r="BF40" s="141"/>
      <c r="BG40" s="141"/>
      <c r="BH40" s="53"/>
      <c r="BI40" s="99"/>
      <c r="BJ40" s="117"/>
      <c r="BK40" s="117"/>
      <c r="BL40" s="117"/>
      <c r="BM40" s="118"/>
    </row>
    <row r="41">
      <c r="A41" s="30">
        <v>37.0</v>
      </c>
      <c r="B41" s="88" t="s">
        <v>224</v>
      </c>
      <c r="C41" s="32" t="s">
        <v>39</v>
      </c>
      <c r="D41" s="34" t="s">
        <v>41</v>
      </c>
      <c r="E41" s="91" t="s">
        <v>48</v>
      </c>
      <c r="F41" s="40">
        <v>1.0</v>
      </c>
      <c r="G41" s="41">
        <v>1.0</v>
      </c>
      <c r="H41" s="41" t="s">
        <v>432</v>
      </c>
      <c r="I41" s="41" t="s">
        <v>433</v>
      </c>
      <c r="J41" s="47"/>
      <c r="K41" s="99"/>
      <c r="L41" s="102"/>
      <c r="M41" s="102"/>
      <c r="N41" s="102"/>
      <c r="O41" s="96"/>
      <c r="P41" s="99"/>
      <c r="Q41" s="102"/>
      <c r="R41" s="102"/>
      <c r="S41" s="102"/>
      <c r="T41" s="96"/>
      <c r="U41" s="99"/>
      <c r="V41" s="102"/>
      <c r="W41" s="102"/>
      <c r="X41" s="102"/>
      <c r="Y41" s="96"/>
      <c r="Z41" s="94">
        <v>1.0</v>
      </c>
      <c r="AA41" s="57">
        <v>1.0</v>
      </c>
      <c r="AB41" s="57" t="s">
        <v>434</v>
      </c>
      <c r="AC41" s="57" t="s">
        <v>413</v>
      </c>
      <c r="AD41" s="96"/>
      <c r="AE41" s="99"/>
      <c r="AF41" s="102"/>
      <c r="AG41" s="102"/>
      <c r="AH41" s="102"/>
      <c r="AI41" s="96"/>
      <c r="AJ41" s="94">
        <v>1.0</v>
      </c>
      <c r="AK41" s="57">
        <v>1.0</v>
      </c>
      <c r="AL41" s="57" t="s">
        <v>437</v>
      </c>
      <c r="AM41" s="57" t="s">
        <v>413</v>
      </c>
      <c r="AN41" s="96"/>
      <c r="AO41" s="205"/>
      <c r="AP41" s="206"/>
      <c r="AQ41" s="206"/>
      <c r="AR41" s="206"/>
      <c r="AS41" s="207"/>
      <c r="AT41" s="109"/>
      <c r="AU41" s="107"/>
      <c r="AV41" s="107"/>
      <c r="AW41" s="107"/>
      <c r="AX41" s="108"/>
      <c r="AY41" s="94">
        <v>1.0</v>
      </c>
      <c r="AZ41" s="102"/>
      <c r="BA41" s="102"/>
      <c r="BB41" s="102"/>
      <c r="BC41" s="96"/>
      <c r="BD41" s="99"/>
      <c r="BE41" s="140"/>
      <c r="BF41" s="141"/>
      <c r="BG41" s="141"/>
      <c r="BH41" s="53"/>
      <c r="BI41" s="99"/>
      <c r="BJ41" s="117"/>
      <c r="BK41" s="117"/>
      <c r="BL41" s="117"/>
      <c r="BM41" s="118"/>
    </row>
    <row r="42">
      <c r="A42" s="30">
        <v>38.0</v>
      </c>
      <c r="B42" s="88" t="s">
        <v>438</v>
      </c>
      <c r="C42" s="32" t="s">
        <v>129</v>
      </c>
      <c r="D42" s="34" t="s">
        <v>41</v>
      </c>
      <c r="E42" s="91" t="s">
        <v>48</v>
      </c>
      <c r="F42" s="40">
        <v>1.0</v>
      </c>
      <c r="G42" s="41">
        <v>1.0</v>
      </c>
      <c r="H42" s="41" t="s">
        <v>439</v>
      </c>
      <c r="I42" s="41" t="s">
        <v>413</v>
      </c>
      <c r="J42" s="47"/>
      <c r="K42" s="99"/>
      <c r="L42" s="102"/>
      <c r="M42" s="102"/>
      <c r="N42" s="102"/>
      <c r="O42" s="96"/>
      <c r="P42" s="99"/>
      <c r="Q42" s="102"/>
      <c r="R42" s="102"/>
      <c r="S42" s="102"/>
      <c r="T42" s="96"/>
      <c r="U42" s="99"/>
      <c r="V42" s="102"/>
      <c r="W42" s="102"/>
      <c r="X42" s="102"/>
      <c r="Y42" s="96"/>
      <c r="Z42" s="99"/>
      <c r="AA42" s="102"/>
      <c r="AB42" s="102"/>
      <c r="AC42" s="102"/>
      <c r="AD42" s="96"/>
      <c r="AE42" s="99"/>
      <c r="AF42" s="102"/>
      <c r="AG42" s="102"/>
      <c r="AH42" s="102"/>
      <c r="AI42" s="96"/>
      <c r="AJ42" s="99"/>
      <c r="AK42" s="102"/>
      <c r="AL42" s="102"/>
      <c r="AM42" s="102"/>
      <c r="AN42" s="96"/>
      <c r="AO42" s="205"/>
      <c r="AP42" s="206"/>
      <c r="AQ42" s="206"/>
      <c r="AR42" s="206"/>
      <c r="AS42" s="207"/>
      <c r="AT42" s="109"/>
      <c r="AU42" s="107"/>
      <c r="AV42" s="107"/>
      <c r="AW42" s="107"/>
      <c r="AX42" s="108"/>
      <c r="AY42" s="94">
        <v>1.0</v>
      </c>
      <c r="AZ42" s="102"/>
      <c r="BA42" s="102"/>
      <c r="BB42" s="102"/>
      <c r="BC42" s="96"/>
      <c r="BD42" s="99"/>
      <c r="BE42" s="140"/>
      <c r="BF42" s="141"/>
      <c r="BG42" s="141"/>
      <c r="BH42" s="53"/>
      <c r="BI42" s="99"/>
      <c r="BJ42" s="117"/>
      <c r="BK42" s="117"/>
      <c r="BL42" s="117"/>
      <c r="BM42" s="118"/>
    </row>
    <row r="43">
      <c r="A43" s="30">
        <v>39.0</v>
      </c>
      <c r="B43" s="88" t="s">
        <v>93</v>
      </c>
      <c r="C43" s="32" t="s">
        <v>45</v>
      </c>
      <c r="D43" s="34" t="s">
        <v>41</v>
      </c>
      <c r="E43" s="91" t="s">
        <v>48</v>
      </c>
      <c r="F43" s="208"/>
      <c r="G43" s="209"/>
      <c r="H43" s="209"/>
      <c r="I43" s="209"/>
      <c r="J43" s="210"/>
      <c r="K43" s="106">
        <v>1.0</v>
      </c>
      <c r="L43" s="139">
        <v>2.0</v>
      </c>
      <c r="M43" s="139" t="s">
        <v>444</v>
      </c>
      <c r="N43" s="139" t="s">
        <v>445</v>
      </c>
      <c r="O43" s="108"/>
      <c r="P43" s="109"/>
      <c r="Q43" s="107"/>
      <c r="R43" s="107"/>
      <c r="S43" s="107"/>
      <c r="T43" s="108"/>
      <c r="U43" s="94">
        <v>1.0</v>
      </c>
      <c r="V43" s="57">
        <v>1.0</v>
      </c>
      <c r="W43" s="57" t="s">
        <v>446</v>
      </c>
      <c r="X43" s="57" t="s">
        <v>413</v>
      </c>
      <c r="Y43" s="96"/>
      <c r="Z43" s="189"/>
      <c r="AA43" s="191"/>
      <c r="AB43" s="191"/>
      <c r="AC43" s="191"/>
      <c r="AD43" s="190"/>
      <c r="AE43" s="189"/>
      <c r="AF43" s="191"/>
      <c r="AG43" s="191"/>
      <c r="AH43" s="191"/>
      <c r="AI43" s="190"/>
      <c r="AJ43" s="189"/>
      <c r="AK43" s="191"/>
      <c r="AL43" s="191"/>
      <c r="AM43" s="191"/>
      <c r="AN43" s="190"/>
      <c r="AO43" s="106">
        <v>1.0</v>
      </c>
      <c r="AP43" s="139">
        <v>1.0</v>
      </c>
      <c r="AQ43" s="139" t="s">
        <v>447</v>
      </c>
      <c r="AR43" s="139" t="s">
        <v>413</v>
      </c>
      <c r="AS43" s="211" t="s">
        <v>448</v>
      </c>
      <c r="AT43" s="109"/>
      <c r="AU43" s="107"/>
      <c r="AV43" s="107"/>
      <c r="AW43" s="107"/>
      <c r="AX43" s="108"/>
      <c r="AY43" s="109"/>
      <c r="AZ43" s="107"/>
      <c r="BA43" s="107"/>
      <c r="BB43" s="107"/>
      <c r="BC43" s="108"/>
      <c r="BD43" s="109"/>
      <c r="BE43" s="77"/>
      <c r="BF43" s="79"/>
      <c r="BG43" s="79"/>
      <c r="BH43" s="66"/>
      <c r="BI43" s="106">
        <v>1.0</v>
      </c>
      <c r="BJ43" s="117"/>
      <c r="BK43" s="117"/>
      <c r="BL43" s="117"/>
      <c r="BM43" s="118"/>
    </row>
    <row r="44">
      <c r="A44" s="30">
        <v>40.0</v>
      </c>
      <c r="B44" s="201" t="s">
        <v>418</v>
      </c>
      <c r="C44" s="32" t="s">
        <v>45</v>
      </c>
      <c r="D44" s="34" t="s">
        <v>451</v>
      </c>
      <c r="E44" s="91" t="s">
        <v>48</v>
      </c>
      <c r="F44" s="212"/>
      <c r="G44" s="213"/>
      <c r="H44" s="213"/>
      <c r="I44" s="213"/>
      <c r="J44" s="214"/>
      <c r="K44" s="106">
        <v>1.0</v>
      </c>
      <c r="L44" s="139">
        <v>1.0</v>
      </c>
      <c r="M44" s="139" t="s">
        <v>452</v>
      </c>
      <c r="N44" s="139" t="s">
        <v>52</v>
      </c>
      <c r="O44" s="108"/>
      <c r="P44" s="109"/>
      <c r="Q44" s="107"/>
      <c r="R44" s="107"/>
      <c r="S44" s="107"/>
      <c r="T44" s="108"/>
      <c r="U44" s="189"/>
      <c r="V44" s="191"/>
      <c r="W44" s="191"/>
      <c r="X44" s="191"/>
      <c r="Y44" s="190"/>
      <c r="Z44" s="189"/>
      <c r="AA44" s="191"/>
      <c r="AB44" s="191"/>
      <c r="AC44" s="191"/>
      <c r="AD44" s="190"/>
      <c r="AE44" s="94">
        <v>1.0</v>
      </c>
      <c r="AF44" s="57">
        <v>1.0</v>
      </c>
      <c r="AG44" s="57" t="s">
        <v>453</v>
      </c>
      <c r="AH44" s="57" t="s">
        <v>413</v>
      </c>
      <c r="AI44" s="96"/>
      <c r="AJ44" s="189"/>
      <c r="AK44" s="191"/>
      <c r="AL44" s="191"/>
      <c r="AM44" s="191"/>
      <c r="AN44" s="190"/>
      <c r="AO44" s="109"/>
      <c r="AP44" s="107"/>
      <c r="AQ44" s="107"/>
      <c r="AR44" s="107"/>
      <c r="AS44" s="108"/>
      <c r="AT44" s="106">
        <v>1.0</v>
      </c>
      <c r="AU44" s="107"/>
      <c r="AV44" s="107"/>
      <c r="AW44" s="107"/>
      <c r="AX44" s="108"/>
      <c r="AY44" s="109"/>
      <c r="AZ44" s="107"/>
      <c r="BA44" s="107"/>
      <c r="BB44" s="107"/>
      <c r="BC44" s="108"/>
      <c r="BD44" s="106">
        <v>1.0</v>
      </c>
      <c r="BE44" s="77"/>
      <c r="BF44" s="79"/>
      <c r="BG44" s="79"/>
      <c r="BH44" s="66"/>
      <c r="BI44" s="109"/>
      <c r="BJ44" s="117"/>
      <c r="BK44" s="117"/>
      <c r="BL44" s="117"/>
      <c r="BM44" s="118"/>
    </row>
    <row r="45">
      <c r="A45" s="30">
        <v>41.0</v>
      </c>
      <c r="B45" s="88" t="s">
        <v>426</v>
      </c>
      <c r="C45" s="32" t="s">
        <v>111</v>
      </c>
      <c r="D45" s="34" t="s">
        <v>451</v>
      </c>
      <c r="E45" s="91" t="s">
        <v>48</v>
      </c>
      <c r="F45" s="212"/>
      <c r="G45" s="213"/>
      <c r="H45" s="213"/>
      <c r="I45" s="213"/>
      <c r="J45" s="214"/>
      <c r="K45" s="106">
        <v>1.0</v>
      </c>
      <c r="L45" s="139">
        <v>1.0</v>
      </c>
      <c r="M45" s="139" t="s">
        <v>457</v>
      </c>
      <c r="N45" s="139" t="s">
        <v>52</v>
      </c>
      <c r="O45" s="108"/>
      <c r="P45" s="109"/>
      <c r="Q45" s="107"/>
      <c r="R45" s="107"/>
      <c r="S45" s="107"/>
      <c r="T45" s="108"/>
      <c r="U45" s="189"/>
      <c r="V45" s="191"/>
      <c r="W45" s="191"/>
      <c r="X45" s="191"/>
      <c r="Y45" s="190"/>
      <c r="Z45" s="189"/>
      <c r="AA45" s="191"/>
      <c r="AB45" s="191"/>
      <c r="AC45" s="191"/>
      <c r="AD45" s="190"/>
      <c r="AE45" s="94">
        <v>1.0</v>
      </c>
      <c r="AF45" s="57">
        <v>1.0</v>
      </c>
      <c r="AG45" s="57" t="s">
        <v>458</v>
      </c>
      <c r="AH45" s="57" t="s">
        <v>413</v>
      </c>
      <c r="AI45" s="96"/>
      <c r="AJ45" s="189"/>
      <c r="AK45" s="191"/>
      <c r="AL45" s="191"/>
      <c r="AM45" s="191"/>
      <c r="AN45" s="190"/>
      <c r="AO45" s="109"/>
      <c r="AP45" s="107"/>
      <c r="AQ45" s="107"/>
      <c r="AR45" s="107"/>
      <c r="AS45" s="108"/>
      <c r="AT45" s="106">
        <v>1.0</v>
      </c>
      <c r="AU45" s="107"/>
      <c r="AV45" s="107"/>
      <c r="AW45" s="107"/>
      <c r="AX45" s="108"/>
      <c r="AY45" s="109"/>
      <c r="AZ45" s="107"/>
      <c r="BA45" s="107"/>
      <c r="BB45" s="107"/>
      <c r="BC45" s="108"/>
      <c r="BD45" s="106">
        <v>1.0</v>
      </c>
      <c r="BE45" s="77"/>
      <c r="BF45" s="79"/>
      <c r="BG45" s="79"/>
      <c r="BH45" s="66"/>
      <c r="BI45" s="109"/>
      <c r="BJ45" s="117"/>
      <c r="BK45" s="117"/>
      <c r="BL45" s="117"/>
      <c r="BM45" s="118"/>
    </row>
    <row r="46">
      <c r="A46" s="30">
        <v>42.0</v>
      </c>
      <c r="B46" s="88" t="s">
        <v>224</v>
      </c>
      <c r="C46" s="32" t="s">
        <v>39</v>
      </c>
      <c r="D46" s="34" t="s">
        <v>451</v>
      </c>
      <c r="E46" s="37" t="s">
        <v>48</v>
      </c>
      <c r="F46" s="212"/>
      <c r="G46" s="213"/>
      <c r="H46" s="213"/>
      <c r="I46" s="213"/>
      <c r="J46" s="214"/>
      <c r="K46" s="106">
        <v>1.0</v>
      </c>
      <c r="L46" s="139">
        <v>1.0</v>
      </c>
      <c r="M46" s="139" t="s">
        <v>461</v>
      </c>
      <c r="N46" s="139" t="s">
        <v>52</v>
      </c>
      <c r="O46" s="108"/>
      <c r="P46" s="109"/>
      <c r="Q46" s="107"/>
      <c r="R46" s="107"/>
      <c r="S46" s="107"/>
      <c r="T46" s="108"/>
      <c r="U46" s="189"/>
      <c r="V46" s="191"/>
      <c r="W46" s="191"/>
      <c r="X46" s="191"/>
      <c r="Y46" s="190"/>
      <c r="Z46" s="189"/>
      <c r="AA46" s="191"/>
      <c r="AB46" s="191"/>
      <c r="AC46" s="191"/>
      <c r="AD46" s="190"/>
      <c r="AE46" s="99"/>
      <c r="AF46" s="57">
        <v>1.0</v>
      </c>
      <c r="AG46" s="57" t="s">
        <v>462</v>
      </c>
      <c r="AH46" s="57" t="s">
        <v>413</v>
      </c>
      <c r="AI46" s="96"/>
      <c r="AJ46" s="189"/>
      <c r="AK46" s="191"/>
      <c r="AL46" s="191"/>
      <c r="AM46" s="191"/>
      <c r="AN46" s="190"/>
      <c r="AO46" s="109"/>
      <c r="AP46" s="107"/>
      <c r="AQ46" s="107"/>
      <c r="AR46" s="107"/>
      <c r="AS46" s="108"/>
      <c r="AT46" s="109"/>
      <c r="AU46" s="107"/>
      <c r="AV46" s="107"/>
      <c r="AW46" s="107"/>
      <c r="AX46" s="108"/>
      <c r="AY46" s="109"/>
      <c r="AZ46" s="107"/>
      <c r="BA46" s="107"/>
      <c r="BB46" s="107"/>
      <c r="BC46" s="108"/>
      <c r="BD46" s="106">
        <v>1.0</v>
      </c>
      <c r="BE46" s="77"/>
      <c r="BF46" s="79"/>
      <c r="BG46" s="79"/>
      <c r="BH46" s="66"/>
      <c r="BI46" s="109"/>
      <c r="BJ46" s="117"/>
      <c r="BK46" s="117"/>
      <c r="BL46" s="117"/>
      <c r="BM46" s="118"/>
    </row>
    <row r="47">
      <c r="A47" s="30">
        <v>43.0</v>
      </c>
      <c r="B47" s="88" t="s">
        <v>418</v>
      </c>
      <c r="C47" s="32" t="s">
        <v>45</v>
      </c>
      <c r="D47" s="34" t="s">
        <v>464</v>
      </c>
      <c r="E47" s="91" t="s">
        <v>48</v>
      </c>
      <c r="F47" s="212"/>
      <c r="G47" s="213"/>
      <c r="H47" s="213"/>
      <c r="I47" s="213"/>
      <c r="J47" s="214"/>
      <c r="K47" s="106">
        <v>1.0</v>
      </c>
      <c r="L47" s="139">
        <v>1.0</v>
      </c>
      <c r="M47" s="139" t="s">
        <v>465</v>
      </c>
      <c r="N47" s="139" t="s">
        <v>52</v>
      </c>
      <c r="O47" s="108"/>
      <c r="P47" s="109"/>
      <c r="Q47" s="107"/>
      <c r="R47" s="107"/>
      <c r="S47" s="107"/>
      <c r="T47" s="108"/>
      <c r="U47" s="189"/>
      <c r="V47" s="191"/>
      <c r="W47" s="191"/>
      <c r="X47" s="191"/>
      <c r="Y47" s="190"/>
      <c r="Z47" s="189"/>
      <c r="AA47" s="191"/>
      <c r="AB47" s="191"/>
      <c r="AC47" s="191"/>
      <c r="AD47" s="190"/>
      <c r="AE47" s="94">
        <v>1.0</v>
      </c>
      <c r="AF47" s="57">
        <v>1.0</v>
      </c>
      <c r="AG47" s="57" t="s">
        <v>466</v>
      </c>
      <c r="AH47" s="57" t="s">
        <v>413</v>
      </c>
      <c r="AI47" s="96"/>
      <c r="AJ47" s="189"/>
      <c r="AK47" s="191"/>
      <c r="AL47" s="191"/>
      <c r="AM47" s="191"/>
      <c r="AN47" s="190"/>
      <c r="AO47" s="109"/>
      <c r="AP47" s="107"/>
      <c r="AQ47" s="107"/>
      <c r="AR47" s="107"/>
      <c r="AS47" s="108"/>
      <c r="AT47" s="106">
        <v>1.0</v>
      </c>
      <c r="AU47" s="107"/>
      <c r="AV47" s="107"/>
      <c r="AW47" s="107"/>
      <c r="AX47" s="108"/>
      <c r="AY47" s="109"/>
      <c r="AZ47" s="107"/>
      <c r="BA47" s="107"/>
      <c r="BB47" s="107"/>
      <c r="BC47" s="108"/>
      <c r="BD47" s="106">
        <v>1.0</v>
      </c>
      <c r="BE47" s="77"/>
      <c r="BF47" s="79"/>
      <c r="BG47" s="79"/>
      <c r="BH47" s="66"/>
      <c r="BI47" s="109"/>
      <c r="BJ47" s="117"/>
      <c r="BK47" s="117"/>
      <c r="BL47" s="117"/>
      <c r="BM47" s="118"/>
    </row>
    <row r="48">
      <c r="A48" s="30">
        <v>44.0</v>
      </c>
      <c r="B48" s="88" t="s">
        <v>426</v>
      </c>
      <c r="C48" s="32" t="s">
        <v>111</v>
      </c>
      <c r="D48" s="34" t="s">
        <v>464</v>
      </c>
      <c r="E48" s="91" t="s">
        <v>48</v>
      </c>
      <c r="F48" s="212"/>
      <c r="G48" s="213"/>
      <c r="H48" s="213"/>
      <c r="I48" s="213"/>
      <c r="J48" s="214"/>
      <c r="K48" s="106">
        <v>1.0</v>
      </c>
      <c r="L48" s="139">
        <v>1.0</v>
      </c>
      <c r="M48" s="139" t="s">
        <v>467</v>
      </c>
      <c r="N48" s="139" t="s">
        <v>52</v>
      </c>
      <c r="O48" s="108"/>
      <c r="P48" s="109"/>
      <c r="Q48" s="107"/>
      <c r="R48" s="107"/>
      <c r="S48" s="107"/>
      <c r="T48" s="108"/>
      <c r="U48" s="189"/>
      <c r="V48" s="191"/>
      <c r="W48" s="191"/>
      <c r="X48" s="191"/>
      <c r="Y48" s="190"/>
      <c r="Z48" s="189"/>
      <c r="AA48" s="191"/>
      <c r="AB48" s="191"/>
      <c r="AC48" s="191"/>
      <c r="AD48" s="190"/>
      <c r="AE48" s="94">
        <v>1.0</v>
      </c>
      <c r="AF48" s="57">
        <v>1.0</v>
      </c>
      <c r="AG48" s="57" t="s">
        <v>468</v>
      </c>
      <c r="AH48" s="57" t="s">
        <v>413</v>
      </c>
      <c r="AI48" s="96"/>
      <c r="AJ48" s="189"/>
      <c r="AK48" s="191"/>
      <c r="AL48" s="191"/>
      <c r="AM48" s="191"/>
      <c r="AN48" s="190"/>
      <c r="AO48" s="109"/>
      <c r="AP48" s="107"/>
      <c r="AQ48" s="107"/>
      <c r="AR48" s="107"/>
      <c r="AS48" s="108"/>
      <c r="AT48" s="106">
        <v>1.0</v>
      </c>
      <c r="AU48" s="107"/>
      <c r="AV48" s="107"/>
      <c r="AW48" s="107"/>
      <c r="AX48" s="108"/>
      <c r="AY48" s="109"/>
      <c r="AZ48" s="107"/>
      <c r="BA48" s="107"/>
      <c r="BB48" s="107"/>
      <c r="BC48" s="108"/>
      <c r="BD48" s="106">
        <v>1.0</v>
      </c>
      <c r="BE48" s="77"/>
      <c r="BF48" s="79"/>
      <c r="BG48" s="79"/>
      <c r="BH48" s="66"/>
      <c r="BI48" s="109"/>
      <c r="BJ48" s="117"/>
      <c r="BK48" s="117"/>
      <c r="BL48" s="117"/>
      <c r="BM48" s="118"/>
    </row>
    <row r="49">
      <c r="A49" s="30">
        <v>45.0</v>
      </c>
      <c r="B49" s="193" t="s">
        <v>224</v>
      </c>
      <c r="C49" s="32" t="s">
        <v>39</v>
      </c>
      <c r="D49" s="34" t="s">
        <v>464</v>
      </c>
      <c r="E49" s="91" t="s">
        <v>48</v>
      </c>
      <c r="F49" s="212"/>
      <c r="G49" s="213"/>
      <c r="H49" s="213"/>
      <c r="I49" s="213"/>
      <c r="J49" s="214"/>
      <c r="K49" s="61">
        <v>1.0</v>
      </c>
      <c r="L49" s="215">
        <v>1.0</v>
      </c>
      <c r="M49" s="139" t="s">
        <v>469</v>
      </c>
      <c r="N49" s="139" t="s">
        <v>52</v>
      </c>
      <c r="O49" s="199"/>
      <c r="P49" s="197"/>
      <c r="Q49" s="198"/>
      <c r="R49" s="198"/>
      <c r="S49" s="198"/>
      <c r="T49" s="199"/>
      <c r="U49" s="208"/>
      <c r="V49" s="209"/>
      <c r="W49" s="209"/>
      <c r="X49" s="209"/>
      <c r="Y49" s="210"/>
      <c r="Z49" s="208"/>
      <c r="AA49" s="209"/>
      <c r="AB49" s="209"/>
      <c r="AC49" s="209"/>
      <c r="AD49" s="210"/>
      <c r="AE49" s="208"/>
      <c r="AF49" s="209"/>
      <c r="AG49" s="209"/>
      <c r="AH49" s="209"/>
      <c r="AI49" s="210"/>
      <c r="AJ49" s="208"/>
      <c r="AK49" s="209"/>
      <c r="AL49" s="209"/>
      <c r="AM49" s="209"/>
      <c r="AN49" s="210"/>
      <c r="AO49" s="197"/>
      <c r="AP49" s="198"/>
      <c r="AQ49" s="198"/>
      <c r="AR49" s="198"/>
      <c r="AS49" s="199"/>
      <c r="AT49" s="197"/>
      <c r="AU49" s="198"/>
      <c r="AV49" s="198"/>
      <c r="AW49" s="198"/>
      <c r="AX49" s="199"/>
      <c r="AY49" s="197"/>
      <c r="AZ49" s="198"/>
      <c r="BA49" s="198"/>
      <c r="BB49" s="198"/>
      <c r="BC49" s="199"/>
      <c r="BD49" s="61">
        <v>1.0</v>
      </c>
      <c r="BE49" s="77"/>
      <c r="BF49" s="79"/>
      <c r="BG49" s="79"/>
      <c r="BH49" s="66"/>
      <c r="BI49" s="109"/>
      <c r="BJ49" s="117"/>
      <c r="BK49" s="117"/>
      <c r="BL49" s="117"/>
      <c r="BM49" s="118"/>
    </row>
    <row r="50">
      <c r="A50" s="30">
        <v>46.0</v>
      </c>
      <c r="B50" s="88" t="s">
        <v>472</v>
      </c>
      <c r="C50" s="32" t="s">
        <v>45</v>
      </c>
      <c r="D50" s="216" t="s">
        <v>473</v>
      </c>
      <c r="E50" s="91" t="s">
        <v>48</v>
      </c>
      <c r="F50" s="217"/>
      <c r="G50" s="218"/>
      <c r="H50" s="218"/>
      <c r="I50" s="218"/>
      <c r="J50" s="219"/>
      <c r="K50" s="217"/>
      <c r="L50" s="218"/>
      <c r="M50" s="218"/>
      <c r="N50" s="218"/>
      <c r="O50" s="219"/>
      <c r="P50" s="220">
        <v>1.0</v>
      </c>
      <c r="Q50" s="221">
        <v>1.0</v>
      </c>
      <c r="R50" s="221" t="s">
        <v>474</v>
      </c>
      <c r="S50" s="222" t="s">
        <v>475</v>
      </c>
      <c r="T50" s="219"/>
      <c r="U50" s="217"/>
      <c r="V50" s="218"/>
      <c r="W50" s="218"/>
      <c r="X50" s="218"/>
      <c r="Y50" s="219"/>
      <c r="Z50" s="220">
        <v>1.0</v>
      </c>
      <c r="AA50" s="221">
        <v>1.0</v>
      </c>
      <c r="AB50" s="221" t="s">
        <v>476</v>
      </c>
      <c r="AC50" s="221" t="s">
        <v>475</v>
      </c>
      <c r="AD50" s="219"/>
      <c r="AE50" s="217"/>
      <c r="AF50" s="218"/>
      <c r="AG50" s="218"/>
      <c r="AH50" s="218"/>
      <c r="AI50" s="219"/>
      <c r="AJ50" s="217"/>
      <c r="AK50" s="218"/>
      <c r="AL50" s="218"/>
      <c r="AM50" s="218"/>
      <c r="AN50" s="219"/>
      <c r="AO50" s="220">
        <v>1.0</v>
      </c>
      <c r="AP50" s="218"/>
      <c r="AQ50" s="218"/>
      <c r="AR50" s="218"/>
      <c r="AS50" s="219"/>
      <c r="AT50" s="92"/>
      <c r="AU50" s="93"/>
      <c r="AV50" s="93"/>
      <c r="AW50" s="93"/>
      <c r="AX50" s="47"/>
      <c r="AY50" s="92"/>
      <c r="AZ50" s="93"/>
      <c r="BA50" s="93"/>
      <c r="BB50" s="93"/>
      <c r="BC50" s="47"/>
      <c r="BD50" s="92"/>
      <c r="BE50" s="140"/>
      <c r="BF50" s="141"/>
      <c r="BG50" s="141"/>
      <c r="BH50" s="53"/>
      <c r="BI50" s="224">
        <v>1.0</v>
      </c>
      <c r="BJ50" s="117"/>
      <c r="BK50" s="117"/>
      <c r="BL50" s="117"/>
      <c r="BM50" s="118"/>
    </row>
    <row r="51">
      <c r="A51" s="30">
        <v>47.0</v>
      </c>
      <c r="B51" s="88" t="s">
        <v>426</v>
      </c>
      <c r="C51" s="32" t="s">
        <v>111</v>
      </c>
      <c r="D51" s="216" t="s">
        <v>473</v>
      </c>
      <c r="E51" s="91" t="s">
        <v>48</v>
      </c>
      <c r="F51" s="217"/>
      <c r="G51" s="218"/>
      <c r="H51" s="218"/>
      <c r="I51" s="218"/>
      <c r="J51" s="219"/>
      <c r="K51" s="227"/>
      <c r="L51" s="228"/>
      <c r="M51" s="228"/>
      <c r="N51" s="228"/>
      <c r="O51" s="229"/>
      <c r="P51" s="224">
        <v>1.0</v>
      </c>
      <c r="Q51" s="221">
        <v>1.0</v>
      </c>
      <c r="R51" s="221" t="s">
        <v>480</v>
      </c>
      <c r="S51" s="222" t="s">
        <v>475</v>
      </c>
      <c r="T51" s="229"/>
      <c r="U51" s="227"/>
      <c r="V51" s="228"/>
      <c r="W51" s="228"/>
      <c r="X51" s="228"/>
      <c r="Y51" s="229"/>
      <c r="Z51" s="224">
        <v>1.0</v>
      </c>
      <c r="AA51" s="222">
        <v>1.0</v>
      </c>
      <c r="AB51" s="221" t="s">
        <v>481</v>
      </c>
      <c r="AC51" s="221" t="s">
        <v>475</v>
      </c>
      <c r="AD51" s="229"/>
      <c r="AE51" s="227"/>
      <c r="AF51" s="228"/>
      <c r="AG51" s="228"/>
      <c r="AH51" s="228"/>
      <c r="AI51" s="229"/>
      <c r="AJ51" s="227"/>
      <c r="AK51" s="228"/>
      <c r="AL51" s="228"/>
      <c r="AM51" s="228"/>
      <c r="AN51" s="229"/>
      <c r="AO51" s="224">
        <v>1.0</v>
      </c>
      <c r="AP51" s="228"/>
      <c r="AQ51" s="228"/>
      <c r="AR51" s="228"/>
      <c r="AS51" s="229"/>
      <c r="AT51" s="99"/>
      <c r="AU51" s="102"/>
      <c r="AV51" s="102"/>
      <c r="AW51" s="102"/>
      <c r="AX51" s="96"/>
      <c r="AY51" s="99"/>
      <c r="AZ51" s="102"/>
      <c r="BA51" s="102"/>
      <c r="BB51" s="102"/>
      <c r="BC51" s="96"/>
      <c r="BD51" s="99"/>
      <c r="BE51" s="140"/>
      <c r="BF51" s="141"/>
      <c r="BG51" s="141"/>
      <c r="BH51" s="53"/>
      <c r="BI51" s="224">
        <v>1.0</v>
      </c>
      <c r="BJ51" s="117"/>
      <c r="BK51" s="117"/>
      <c r="BL51" s="117"/>
      <c r="BM51" s="118"/>
    </row>
    <row r="52">
      <c r="A52" s="30">
        <v>48.0</v>
      </c>
      <c r="B52" s="88" t="s">
        <v>224</v>
      </c>
      <c r="C52" s="32" t="s">
        <v>39</v>
      </c>
      <c r="D52" s="216" t="s">
        <v>473</v>
      </c>
      <c r="E52" s="91" t="s">
        <v>48</v>
      </c>
      <c r="F52" s="217"/>
      <c r="G52" s="218"/>
      <c r="H52" s="218"/>
      <c r="I52" s="218"/>
      <c r="J52" s="219"/>
      <c r="K52" s="227"/>
      <c r="L52" s="228"/>
      <c r="M52" s="228"/>
      <c r="N52" s="228"/>
      <c r="O52" s="229"/>
      <c r="P52" s="227"/>
      <c r="Q52" s="228"/>
      <c r="R52" s="228"/>
      <c r="S52" s="228"/>
      <c r="T52" s="229"/>
      <c r="U52" s="227"/>
      <c r="V52" s="228"/>
      <c r="W52" s="228"/>
      <c r="X52" s="228"/>
      <c r="Y52" s="229"/>
      <c r="Z52" s="224">
        <v>1.0</v>
      </c>
      <c r="AA52" s="222">
        <v>1.0</v>
      </c>
      <c r="AB52" s="221" t="s">
        <v>484</v>
      </c>
      <c r="AC52" s="221" t="s">
        <v>475</v>
      </c>
      <c r="AD52" s="229"/>
      <c r="AE52" s="227"/>
      <c r="AF52" s="228"/>
      <c r="AG52" s="228"/>
      <c r="AH52" s="228"/>
      <c r="AI52" s="229"/>
      <c r="AJ52" s="227"/>
      <c r="AK52" s="228"/>
      <c r="AL52" s="228"/>
      <c r="AM52" s="228"/>
      <c r="AN52" s="229"/>
      <c r="AO52" s="227"/>
      <c r="AP52" s="228"/>
      <c r="AQ52" s="228"/>
      <c r="AR52" s="228"/>
      <c r="AS52" s="229"/>
      <c r="AT52" s="99"/>
      <c r="AU52" s="102"/>
      <c r="AV52" s="102"/>
      <c r="AW52" s="102"/>
      <c r="AX52" s="96"/>
      <c r="AY52" s="99"/>
      <c r="AZ52" s="102"/>
      <c r="BA52" s="102"/>
      <c r="BB52" s="102"/>
      <c r="BC52" s="96"/>
      <c r="BD52" s="99"/>
      <c r="BE52" s="140"/>
      <c r="BF52" s="141"/>
      <c r="BG52" s="141"/>
      <c r="BH52" s="53"/>
      <c r="BI52" s="224">
        <v>1.0</v>
      </c>
      <c r="BJ52" s="117"/>
      <c r="BK52" s="117"/>
      <c r="BL52" s="117"/>
      <c r="BM52" s="118"/>
    </row>
    <row r="53">
      <c r="A53" s="30">
        <v>49.0</v>
      </c>
      <c r="B53" s="88" t="s">
        <v>93</v>
      </c>
      <c r="C53" s="32" t="s">
        <v>45</v>
      </c>
      <c r="D53" s="216" t="s">
        <v>488</v>
      </c>
      <c r="E53" s="91" t="s">
        <v>48</v>
      </c>
      <c r="F53" s="217"/>
      <c r="G53" s="218"/>
      <c r="H53" s="218"/>
      <c r="I53" s="218"/>
      <c r="J53" s="219"/>
      <c r="K53" s="227"/>
      <c r="L53" s="228"/>
      <c r="M53" s="228"/>
      <c r="N53" s="228"/>
      <c r="O53" s="229"/>
      <c r="P53" s="227"/>
      <c r="Q53" s="228"/>
      <c r="R53" s="228"/>
      <c r="S53" s="228"/>
      <c r="T53" s="229"/>
      <c r="U53" s="224">
        <v>1.0</v>
      </c>
      <c r="V53" s="222">
        <v>1.0</v>
      </c>
      <c r="W53" s="222" t="s">
        <v>489</v>
      </c>
      <c r="X53" s="222" t="s">
        <v>475</v>
      </c>
      <c r="Y53" s="229"/>
      <c r="Z53" s="227"/>
      <c r="AA53" s="228"/>
      <c r="AB53" s="228"/>
      <c r="AC53" s="228"/>
      <c r="AD53" s="229"/>
      <c r="AE53" s="224">
        <v>1.0</v>
      </c>
      <c r="AF53" s="222">
        <v>1.0</v>
      </c>
      <c r="AG53" s="233" t="s">
        <v>490</v>
      </c>
      <c r="AH53" s="222" t="s">
        <v>475</v>
      </c>
      <c r="AI53" s="229"/>
      <c r="AJ53" s="227"/>
      <c r="AK53" s="228"/>
      <c r="AL53" s="228"/>
      <c r="AM53" s="228"/>
      <c r="AN53" s="229"/>
      <c r="AO53" s="224">
        <v>1.0</v>
      </c>
      <c r="AP53" s="228"/>
      <c r="AQ53" s="228"/>
      <c r="AR53" s="228"/>
      <c r="AS53" s="229"/>
      <c r="AT53" s="99"/>
      <c r="AU53" s="102"/>
      <c r="AV53" s="102"/>
      <c r="AW53" s="102"/>
      <c r="AX53" s="96"/>
      <c r="AY53" s="99"/>
      <c r="AZ53" s="102"/>
      <c r="BA53" s="102"/>
      <c r="BB53" s="102"/>
      <c r="BC53" s="96"/>
      <c r="BD53" s="227"/>
      <c r="BE53" s="234"/>
      <c r="BF53" s="235"/>
      <c r="BG53" s="235"/>
      <c r="BH53" s="236"/>
      <c r="BI53" s="224">
        <v>1.0</v>
      </c>
      <c r="BJ53" s="117"/>
      <c r="BK53" s="117"/>
      <c r="BL53" s="117"/>
      <c r="BM53" s="118"/>
    </row>
    <row r="54">
      <c r="A54" s="30">
        <v>50.0</v>
      </c>
      <c r="B54" s="88" t="s">
        <v>472</v>
      </c>
      <c r="C54" s="32" t="s">
        <v>45</v>
      </c>
      <c r="D54" s="216" t="s">
        <v>494</v>
      </c>
      <c r="E54" s="91" t="s">
        <v>48</v>
      </c>
      <c r="F54" s="220">
        <v>1.0</v>
      </c>
      <c r="G54" s="221">
        <v>1.0</v>
      </c>
      <c r="H54" s="221" t="s">
        <v>495</v>
      </c>
      <c r="I54" s="222" t="s">
        <v>475</v>
      </c>
      <c r="J54" s="219"/>
      <c r="K54" s="227"/>
      <c r="L54" s="228"/>
      <c r="M54" s="228"/>
      <c r="N54" s="228"/>
      <c r="O54" s="229"/>
      <c r="P54" s="227"/>
      <c r="Q54" s="228"/>
      <c r="R54" s="228"/>
      <c r="S54" s="228"/>
      <c r="T54" s="229"/>
      <c r="U54" s="224">
        <v>1.0</v>
      </c>
      <c r="V54" s="222">
        <v>1.0</v>
      </c>
      <c r="W54" s="222" t="s">
        <v>496</v>
      </c>
      <c r="X54" s="222" t="s">
        <v>475</v>
      </c>
      <c r="Y54" s="229"/>
      <c r="Z54" s="227"/>
      <c r="AA54" s="228"/>
      <c r="AB54" s="228"/>
      <c r="AC54" s="228"/>
      <c r="AD54" s="229"/>
      <c r="AE54" s="224">
        <v>1.0</v>
      </c>
      <c r="AF54" s="222">
        <v>1.0</v>
      </c>
      <c r="AG54" s="237" t="s">
        <v>497</v>
      </c>
      <c r="AH54" s="222" t="s">
        <v>475</v>
      </c>
      <c r="AI54" s="229"/>
      <c r="AJ54" s="227"/>
      <c r="AK54" s="228"/>
      <c r="AL54" s="228"/>
      <c r="AM54" s="228"/>
      <c r="AN54" s="229"/>
      <c r="AO54" s="227"/>
      <c r="AP54" s="228"/>
      <c r="AQ54" s="228"/>
      <c r="AR54" s="228"/>
      <c r="AS54" s="229"/>
      <c r="AT54" s="99"/>
      <c r="AU54" s="102"/>
      <c r="AV54" s="102"/>
      <c r="AW54" s="102"/>
      <c r="AX54" s="96"/>
      <c r="AY54" s="99"/>
      <c r="AZ54" s="102"/>
      <c r="BA54" s="102"/>
      <c r="BB54" s="102"/>
      <c r="BC54" s="96"/>
      <c r="BD54" s="224">
        <v>1.0</v>
      </c>
      <c r="BE54" s="234"/>
      <c r="BF54" s="235"/>
      <c r="BG54" s="235"/>
      <c r="BH54" s="236"/>
      <c r="BI54" s="227"/>
      <c r="BJ54" s="117"/>
      <c r="BK54" s="117"/>
      <c r="BL54" s="117"/>
      <c r="BM54" s="118"/>
    </row>
    <row r="55">
      <c r="A55" s="30">
        <v>51.0</v>
      </c>
      <c r="B55" s="88" t="s">
        <v>426</v>
      </c>
      <c r="C55" s="32" t="s">
        <v>111</v>
      </c>
      <c r="D55" s="216" t="s">
        <v>494</v>
      </c>
      <c r="E55" s="91" t="s">
        <v>48</v>
      </c>
      <c r="F55" s="220">
        <v>1.0</v>
      </c>
      <c r="G55" s="221">
        <v>1.0</v>
      </c>
      <c r="H55" s="221" t="s">
        <v>499</v>
      </c>
      <c r="I55" s="222" t="s">
        <v>475</v>
      </c>
      <c r="J55" s="219"/>
      <c r="K55" s="227"/>
      <c r="L55" s="228"/>
      <c r="M55" s="228"/>
      <c r="N55" s="228"/>
      <c r="O55" s="229"/>
      <c r="P55" s="227"/>
      <c r="Q55" s="228"/>
      <c r="R55" s="228"/>
      <c r="S55" s="228"/>
      <c r="T55" s="229"/>
      <c r="U55" s="224">
        <v>1.0</v>
      </c>
      <c r="V55" s="222">
        <v>1.0</v>
      </c>
      <c r="W55" s="222" t="s">
        <v>502</v>
      </c>
      <c r="X55" s="222" t="s">
        <v>475</v>
      </c>
      <c r="Y55" s="229"/>
      <c r="Z55" s="227"/>
      <c r="AA55" s="228"/>
      <c r="AB55" s="228"/>
      <c r="AC55" s="228"/>
      <c r="AD55" s="229"/>
      <c r="AE55" s="224">
        <v>1.0</v>
      </c>
      <c r="AF55" s="222">
        <v>1.0</v>
      </c>
      <c r="AG55" s="237" t="s">
        <v>503</v>
      </c>
      <c r="AH55" s="222" t="s">
        <v>475</v>
      </c>
      <c r="AI55" s="229"/>
      <c r="AJ55" s="227"/>
      <c r="AK55" s="228"/>
      <c r="AL55" s="228"/>
      <c r="AM55" s="228"/>
      <c r="AN55" s="229"/>
      <c r="AO55" s="227"/>
      <c r="AP55" s="228"/>
      <c r="AQ55" s="228"/>
      <c r="AR55" s="228"/>
      <c r="AS55" s="229"/>
      <c r="AT55" s="99"/>
      <c r="AU55" s="102"/>
      <c r="AV55" s="102"/>
      <c r="AW55" s="102"/>
      <c r="AX55" s="96"/>
      <c r="AY55" s="99"/>
      <c r="AZ55" s="102"/>
      <c r="BA55" s="102"/>
      <c r="BB55" s="102"/>
      <c r="BC55" s="96"/>
      <c r="BD55" s="224">
        <v>1.0</v>
      </c>
      <c r="BE55" s="234"/>
      <c r="BF55" s="235"/>
      <c r="BG55" s="235"/>
      <c r="BH55" s="236"/>
      <c r="BI55" s="227"/>
      <c r="BJ55" s="117"/>
      <c r="BK55" s="117"/>
      <c r="BL55" s="117"/>
      <c r="BM55" s="118"/>
    </row>
    <row r="56">
      <c r="A56" s="30">
        <v>52.0</v>
      </c>
      <c r="B56" s="88" t="s">
        <v>224</v>
      </c>
      <c r="C56" s="32" t="s">
        <v>39</v>
      </c>
      <c r="D56" s="216" t="s">
        <v>494</v>
      </c>
      <c r="E56" s="91" t="s">
        <v>48</v>
      </c>
      <c r="F56" s="220">
        <v>1.0</v>
      </c>
      <c r="G56" s="221">
        <v>1.0</v>
      </c>
      <c r="H56" s="221" t="s">
        <v>506</v>
      </c>
      <c r="I56" s="222" t="s">
        <v>475</v>
      </c>
      <c r="J56" s="219"/>
      <c r="K56" s="227"/>
      <c r="L56" s="228"/>
      <c r="M56" s="228"/>
      <c r="N56" s="228"/>
      <c r="O56" s="229"/>
      <c r="P56" s="227"/>
      <c r="Q56" s="228"/>
      <c r="R56" s="228"/>
      <c r="S56" s="228"/>
      <c r="T56" s="229"/>
      <c r="U56" s="227"/>
      <c r="V56" s="228"/>
      <c r="W56" s="228"/>
      <c r="X56" s="222"/>
      <c r="Y56" s="229"/>
      <c r="Z56" s="227"/>
      <c r="AA56" s="228"/>
      <c r="AB56" s="228"/>
      <c r="AC56" s="228"/>
      <c r="AD56" s="229"/>
      <c r="AE56" s="224">
        <v>1.0</v>
      </c>
      <c r="AF56" s="222">
        <v>1.0</v>
      </c>
      <c r="AG56" s="233" t="s">
        <v>507</v>
      </c>
      <c r="AH56" s="222" t="s">
        <v>475</v>
      </c>
      <c r="AI56" s="229"/>
      <c r="AJ56" s="227"/>
      <c r="AK56" s="228"/>
      <c r="AL56" s="228"/>
      <c r="AM56" s="228"/>
      <c r="AN56" s="229"/>
      <c r="AO56" s="227"/>
      <c r="AP56" s="228"/>
      <c r="AQ56" s="228"/>
      <c r="AR56" s="228"/>
      <c r="AS56" s="229"/>
      <c r="AT56" s="99"/>
      <c r="AU56" s="102"/>
      <c r="AV56" s="102"/>
      <c r="AW56" s="102"/>
      <c r="AX56" s="96"/>
      <c r="AY56" s="99"/>
      <c r="AZ56" s="102"/>
      <c r="BA56" s="102"/>
      <c r="BB56" s="102"/>
      <c r="BC56" s="96"/>
      <c r="BD56" s="224">
        <v>1.0</v>
      </c>
      <c r="BE56" s="234"/>
      <c r="BF56" s="235"/>
      <c r="BG56" s="235"/>
      <c r="BH56" s="236"/>
      <c r="BI56" s="227"/>
      <c r="BJ56" s="117"/>
      <c r="BK56" s="117"/>
      <c r="BL56" s="117"/>
      <c r="BM56" s="118"/>
    </row>
    <row r="57">
      <c r="A57" s="30">
        <v>53.0</v>
      </c>
      <c r="B57" s="88" t="s">
        <v>510</v>
      </c>
      <c r="C57" s="32" t="s">
        <v>45</v>
      </c>
      <c r="D57" s="239" t="s">
        <v>511</v>
      </c>
      <c r="E57" s="91" t="s">
        <v>48</v>
      </c>
      <c r="F57" s="217"/>
      <c r="G57" s="218"/>
      <c r="H57" s="218"/>
      <c r="I57" s="218"/>
      <c r="J57" s="219"/>
      <c r="K57" s="227"/>
      <c r="L57" s="228"/>
      <c r="M57" s="228"/>
      <c r="N57" s="228"/>
      <c r="O57" s="229"/>
      <c r="P57" s="224">
        <v>1.0</v>
      </c>
      <c r="Q57" s="221">
        <v>1.0</v>
      </c>
      <c r="R57" s="221" t="s">
        <v>514</v>
      </c>
      <c r="S57" s="222" t="s">
        <v>475</v>
      </c>
      <c r="T57" s="229"/>
      <c r="U57" s="227"/>
      <c r="V57" s="228"/>
      <c r="W57" s="228"/>
      <c r="X57" s="228"/>
      <c r="Y57" s="229"/>
      <c r="Z57" s="224">
        <v>1.0</v>
      </c>
      <c r="AA57" s="222">
        <v>1.0</v>
      </c>
      <c r="AB57" s="222" t="s">
        <v>515</v>
      </c>
      <c r="AC57" s="222" t="s">
        <v>475</v>
      </c>
      <c r="AD57" s="229"/>
      <c r="AE57" s="227"/>
      <c r="AF57" s="228"/>
      <c r="AG57" s="228"/>
      <c r="AH57" s="228"/>
      <c r="AI57" s="229"/>
      <c r="AJ57" s="227"/>
      <c r="AK57" s="228"/>
      <c r="AL57" s="228"/>
      <c r="AM57" s="228"/>
      <c r="AN57" s="229"/>
      <c r="AO57" s="224">
        <v>1.0</v>
      </c>
      <c r="AP57" s="228"/>
      <c r="AQ57" s="228"/>
      <c r="AR57" s="228"/>
      <c r="AS57" s="229"/>
      <c r="AT57" s="99"/>
      <c r="AU57" s="102"/>
      <c r="AV57" s="102"/>
      <c r="AW57" s="102"/>
      <c r="AX57" s="96"/>
      <c r="AY57" s="99"/>
      <c r="AZ57" s="102"/>
      <c r="BA57" s="102"/>
      <c r="BB57" s="102"/>
      <c r="BC57" s="96"/>
      <c r="BD57" s="241"/>
      <c r="BE57" s="242"/>
      <c r="BF57" s="243"/>
      <c r="BG57" s="243"/>
      <c r="BH57" s="244"/>
      <c r="BI57" s="224">
        <v>1.0</v>
      </c>
      <c r="BJ57" s="117"/>
      <c r="BK57" s="117"/>
      <c r="BL57" s="117"/>
      <c r="BM57" s="118"/>
    </row>
    <row r="58">
      <c r="A58" s="30">
        <v>54.0</v>
      </c>
      <c r="B58" s="88" t="s">
        <v>426</v>
      </c>
      <c r="C58" s="32" t="s">
        <v>111</v>
      </c>
      <c r="D58" s="239" t="s">
        <v>511</v>
      </c>
      <c r="E58" s="91" t="s">
        <v>48</v>
      </c>
      <c r="F58" s="217"/>
      <c r="G58" s="218"/>
      <c r="H58" s="218"/>
      <c r="I58" s="218"/>
      <c r="J58" s="219"/>
      <c r="K58" s="227"/>
      <c r="L58" s="228"/>
      <c r="M58" s="228"/>
      <c r="N58" s="228"/>
      <c r="O58" s="229"/>
      <c r="P58" s="224">
        <v>1.0</v>
      </c>
      <c r="Q58" s="221">
        <v>1.0</v>
      </c>
      <c r="R58" s="221" t="s">
        <v>520</v>
      </c>
      <c r="S58" s="222" t="s">
        <v>475</v>
      </c>
      <c r="T58" s="229"/>
      <c r="U58" s="227"/>
      <c r="V58" s="228"/>
      <c r="W58" s="228"/>
      <c r="X58" s="228"/>
      <c r="Y58" s="229"/>
      <c r="Z58" s="224">
        <v>1.0</v>
      </c>
      <c r="AA58" s="222">
        <v>1.0</v>
      </c>
      <c r="AB58" s="222" t="s">
        <v>521</v>
      </c>
      <c r="AC58" s="222" t="s">
        <v>475</v>
      </c>
      <c r="AD58" s="229"/>
      <c r="AE58" s="227"/>
      <c r="AF58" s="228"/>
      <c r="AG58" s="228"/>
      <c r="AH58" s="228"/>
      <c r="AI58" s="229"/>
      <c r="AJ58" s="227"/>
      <c r="AK58" s="228"/>
      <c r="AL58" s="228"/>
      <c r="AM58" s="228"/>
      <c r="AN58" s="229"/>
      <c r="AO58" s="224">
        <v>1.0</v>
      </c>
      <c r="AP58" s="228"/>
      <c r="AQ58" s="228"/>
      <c r="AR58" s="228"/>
      <c r="AS58" s="229"/>
      <c r="AT58" s="99"/>
      <c r="AU58" s="102"/>
      <c r="AV58" s="102"/>
      <c r="AW58" s="102"/>
      <c r="AX58" s="96"/>
      <c r="AY58" s="99"/>
      <c r="AZ58" s="102"/>
      <c r="BA58" s="102"/>
      <c r="BB58" s="102"/>
      <c r="BC58" s="96"/>
      <c r="BD58" s="241"/>
      <c r="BE58" s="242"/>
      <c r="BF58" s="243"/>
      <c r="BG58" s="243"/>
      <c r="BH58" s="244"/>
      <c r="BI58" s="224">
        <v>1.0</v>
      </c>
      <c r="BJ58" s="117"/>
      <c r="BK58" s="117"/>
      <c r="BL58" s="117"/>
      <c r="BM58" s="118"/>
    </row>
    <row r="59">
      <c r="A59" s="30">
        <v>55.0</v>
      </c>
      <c r="B59" s="88" t="s">
        <v>418</v>
      </c>
      <c r="C59" s="32" t="s">
        <v>45</v>
      </c>
      <c r="D59" s="216" t="s">
        <v>524</v>
      </c>
      <c r="E59" s="91" t="s">
        <v>48</v>
      </c>
      <c r="F59" s="217"/>
      <c r="G59" s="218"/>
      <c r="H59" s="218"/>
      <c r="I59" s="218"/>
      <c r="J59" s="219"/>
      <c r="K59" s="227"/>
      <c r="L59" s="228"/>
      <c r="M59" s="228"/>
      <c r="N59" s="228"/>
      <c r="O59" s="229"/>
      <c r="P59" s="224">
        <v>1.0</v>
      </c>
      <c r="Q59" s="221">
        <v>1.0</v>
      </c>
      <c r="R59" s="221" t="s">
        <v>525</v>
      </c>
      <c r="S59" s="222" t="s">
        <v>475</v>
      </c>
      <c r="T59" s="229"/>
      <c r="U59" s="227"/>
      <c r="V59" s="228"/>
      <c r="W59" s="228"/>
      <c r="X59" s="228"/>
      <c r="Y59" s="229"/>
      <c r="Z59" s="224">
        <v>1.0</v>
      </c>
      <c r="AA59" s="222">
        <v>1.0</v>
      </c>
      <c r="AB59" s="222" t="s">
        <v>527</v>
      </c>
      <c r="AC59" s="222" t="s">
        <v>475</v>
      </c>
      <c r="AD59" s="229"/>
      <c r="AE59" s="227"/>
      <c r="AF59" s="228"/>
      <c r="AG59" s="228"/>
      <c r="AH59" s="228"/>
      <c r="AI59" s="229"/>
      <c r="AJ59" s="227"/>
      <c r="AK59" s="228"/>
      <c r="AL59" s="228"/>
      <c r="AM59" s="228"/>
      <c r="AN59" s="229"/>
      <c r="AO59" s="224">
        <v>1.0</v>
      </c>
      <c r="AP59" s="228"/>
      <c r="AQ59" s="228"/>
      <c r="AR59" s="228"/>
      <c r="AS59" s="229"/>
      <c r="AT59" s="99"/>
      <c r="AU59" s="102"/>
      <c r="AV59" s="102"/>
      <c r="AW59" s="102"/>
      <c r="AX59" s="96"/>
      <c r="AY59" s="99"/>
      <c r="AZ59" s="102"/>
      <c r="BA59" s="102"/>
      <c r="BB59" s="102"/>
      <c r="BC59" s="96"/>
      <c r="BD59" s="99"/>
      <c r="BE59" s="140"/>
      <c r="BF59" s="141"/>
      <c r="BG59" s="141"/>
      <c r="BH59" s="53"/>
      <c r="BI59" s="224">
        <v>1.0</v>
      </c>
      <c r="BJ59" s="117"/>
      <c r="BK59" s="117"/>
      <c r="BL59" s="117"/>
      <c r="BM59" s="118"/>
    </row>
    <row r="60">
      <c r="A60" s="30">
        <v>56.0</v>
      </c>
      <c r="B60" s="88" t="s">
        <v>426</v>
      </c>
      <c r="C60" s="32" t="s">
        <v>111</v>
      </c>
      <c r="D60" s="216" t="s">
        <v>524</v>
      </c>
      <c r="E60" s="91" t="s">
        <v>48</v>
      </c>
      <c r="F60" s="217"/>
      <c r="G60" s="218"/>
      <c r="H60" s="218"/>
      <c r="I60" s="218"/>
      <c r="J60" s="219"/>
      <c r="K60" s="227"/>
      <c r="L60" s="228"/>
      <c r="M60" s="228"/>
      <c r="N60" s="228"/>
      <c r="O60" s="229"/>
      <c r="P60" s="224">
        <v>1.0</v>
      </c>
      <c r="Q60" s="221">
        <v>1.0</v>
      </c>
      <c r="R60" s="221" t="s">
        <v>531</v>
      </c>
      <c r="S60" s="222" t="s">
        <v>475</v>
      </c>
      <c r="T60" s="229"/>
      <c r="U60" s="227"/>
      <c r="V60" s="228"/>
      <c r="W60" s="228"/>
      <c r="X60" s="228"/>
      <c r="Y60" s="229"/>
      <c r="Z60" s="224">
        <v>1.0</v>
      </c>
      <c r="AA60" s="222">
        <v>1.0</v>
      </c>
      <c r="AB60" s="222" t="s">
        <v>532</v>
      </c>
      <c r="AC60" s="222" t="s">
        <v>475</v>
      </c>
      <c r="AD60" s="229"/>
      <c r="AE60" s="227"/>
      <c r="AF60" s="228"/>
      <c r="AG60" s="228"/>
      <c r="AH60" s="228"/>
      <c r="AI60" s="229"/>
      <c r="AJ60" s="227"/>
      <c r="AK60" s="228"/>
      <c r="AL60" s="228"/>
      <c r="AM60" s="228"/>
      <c r="AN60" s="229"/>
      <c r="AO60" s="224">
        <v>1.0</v>
      </c>
      <c r="AP60" s="228"/>
      <c r="AQ60" s="228"/>
      <c r="AR60" s="228"/>
      <c r="AS60" s="229"/>
      <c r="AT60" s="99"/>
      <c r="AU60" s="102"/>
      <c r="AV60" s="102"/>
      <c r="AW60" s="102"/>
      <c r="AX60" s="96"/>
      <c r="AY60" s="99"/>
      <c r="AZ60" s="102"/>
      <c r="BA60" s="102"/>
      <c r="BB60" s="102"/>
      <c r="BC60" s="96"/>
      <c r="BD60" s="99"/>
      <c r="BE60" s="140"/>
      <c r="BF60" s="141"/>
      <c r="BG60" s="141"/>
      <c r="BH60" s="53"/>
      <c r="BI60" s="224">
        <v>1.0</v>
      </c>
      <c r="BJ60" s="117"/>
      <c r="BK60" s="117"/>
      <c r="BL60" s="117"/>
      <c r="BM60" s="118"/>
    </row>
    <row r="61">
      <c r="A61" s="30">
        <v>57.0</v>
      </c>
      <c r="B61" s="88" t="s">
        <v>472</v>
      </c>
      <c r="C61" s="32" t="s">
        <v>45</v>
      </c>
      <c r="D61" s="239" t="s">
        <v>535</v>
      </c>
      <c r="E61" s="91" t="s">
        <v>48</v>
      </c>
      <c r="F61" s="217"/>
      <c r="G61" s="218"/>
      <c r="H61" s="218"/>
      <c r="I61" s="218"/>
      <c r="J61" s="219"/>
      <c r="K61" s="227"/>
      <c r="L61" s="228"/>
      <c r="M61" s="228"/>
      <c r="N61" s="228"/>
      <c r="O61" s="229"/>
      <c r="P61" s="224">
        <v>1.0</v>
      </c>
      <c r="Q61" s="221">
        <v>1.0</v>
      </c>
      <c r="R61" s="221" t="s">
        <v>536</v>
      </c>
      <c r="S61" s="222" t="s">
        <v>475</v>
      </c>
      <c r="T61" s="229"/>
      <c r="U61" s="227"/>
      <c r="V61" s="228"/>
      <c r="W61" s="228"/>
      <c r="X61" s="228"/>
      <c r="Y61" s="229"/>
      <c r="Z61" s="227"/>
      <c r="AA61" s="228"/>
      <c r="AB61" s="228"/>
      <c r="AC61" s="228"/>
      <c r="AD61" s="229"/>
      <c r="AE61" s="227"/>
      <c r="AF61" s="228"/>
      <c r="AG61" s="228"/>
      <c r="AH61" s="228"/>
      <c r="AI61" s="229"/>
      <c r="AJ61" s="224">
        <v>1.0</v>
      </c>
      <c r="AK61" s="222">
        <v>1.0</v>
      </c>
      <c r="AL61" s="222" t="s">
        <v>537</v>
      </c>
      <c r="AM61" s="222" t="s">
        <v>475</v>
      </c>
      <c r="AN61" s="229"/>
      <c r="AO61" s="241"/>
      <c r="AP61" s="246"/>
      <c r="AQ61" s="246"/>
      <c r="AR61" s="246"/>
      <c r="AS61" s="247"/>
      <c r="AT61" s="224">
        <v>1.0</v>
      </c>
      <c r="AU61" s="228"/>
      <c r="AV61" s="228"/>
      <c r="AW61" s="228"/>
      <c r="AX61" s="229"/>
      <c r="AY61" s="99"/>
      <c r="AZ61" s="102"/>
      <c r="BA61" s="102"/>
      <c r="BB61" s="102"/>
      <c r="BC61" s="96"/>
      <c r="BD61" s="241"/>
      <c r="BE61" s="242"/>
      <c r="BF61" s="243"/>
      <c r="BG61" s="243"/>
      <c r="BH61" s="244"/>
      <c r="BI61" s="224">
        <v>1.0</v>
      </c>
      <c r="BJ61" s="117"/>
      <c r="BK61" s="117"/>
      <c r="BL61" s="117"/>
      <c r="BM61" s="118"/>
    </row>
    <row r="62">
      <c r="A62" s="30">
        <v>58.0</v>
      </c>
      <c r="B62" s="88" t="s">
        <v>426</v>
      </c>
      <c r="C62" s="32" t="s">
        <v>111</v>
      </c>
      <c r="D62" s="239" t="s">
        <v>535</v>
      </c>
      <c r="E62" s="91" t="s">
        <v>48</v>
      </c>
      <c r="F62" s="217"/>
      <c r="G62" s="218"/>
      <c r="H62" s="218"/>
      <c r="I62" s="218"/>
      <c r="J62" s="219"/>
      <c r="K62" s="227"/>
      <c r="L62" s="228"/>
      <c r="M62" s="228"/>
      <c r="N62" s="228"/>
      <c r="O62" s="229"/>
      <c r="P62" s="224">
        <v>1.0</v>
      </c>
      <c r="Q62" s="221">
        <v>1.0</v>
      </c>
      <c r="R62" s="221" t="s">
        <v>540</v>
      </c>
      <c r="S62" s="222" t="s">
        <v>475</v>
      </c>
      <c r="T62" s="229"/>
      <c r="U62" s="227"/>
      <c r="V62" s="228"/>
      <c r="W62" s="228"/>
      <c r="X62" s="228"/>
      <c r="Y62" s="229"/>
      <c r="Z62" s="227"/>
      <c r="AA62" s="228"/>
      <c r="AB62" s="228"/>
      <c r="AC62" s="228"/>
      <c r="AD62" s="229"/>
      <c r="AE62" s="227"/>
      <c r="AF62" s="228"/>
      <c r="AG62" s="228"/>
      <c r="AH62" s="228"/>
      <c r="AI62" s="229"/>
      <c r="AJ62" s="224">
        <v>1.0</v>
      </c>
      <c r="AK62" s="222">
        <v>1.0</v>
      </c>
      <c r="AL62" s="222" t="s">
        <v>541</v>
      </c>
      <c r="AM62" s="222" t="s">
        <v>475</v>
      </c>
      <c r="AN62" s="229"/>
      <c r="AO62" s="241"/>
      <c r="AP62" s="246"/>
      <c r="AQ62" s="246"/>
      <c r="AR62" s="246"/>
      <c r="AS62" s="247"/>
      <c r="AT62" s="224">
        <v>1.0</v>
      </c>
      <c r="AU62" s="228"/>
      <c r="AV62" s="228"/>
      <c r="AW62" s="228"/>
      <c r="AX62" s="229"/>
      <c r="AY62" s="99"/>
      <c r="AZ62" s="102"/>
      <c r="BA62" s="102"/>
      <c r="BB62" s="102"/>
      <c r="BC62" s="96"/>
      <c r="BD62" s="241"/>
      <c r="BE62" s="242"/>
      <c r="BF62" s="243"/>
      <c r="BG62" s="243"/>
      <c r="BH62" s="244"/>
      <c r="BI62" s="224">
        <v>1.0</v>
      </c>
      <c r="BJ62" s="117"/>
      <c r="BK62" s="117"/>
      <c r="BL62" s="117"/>
      <c r="BM62" s="118"/>
    </row>
    <row r="63">
      <c r="A63" s="30">
        <v>59.0</v>
      </c>
      <c r="B63" s="88" t="s">
        <v>224</v>
      </c>
      <c r="C63" s="32" t="s">
        <v>39</v>
      </c>
      <c r="D63" s="239" t="s">
        <v>535</v>
      </c>
      <c r="E63" s="91" t="s">
        <v>48</v>
      </c>
      <c r="F63" s="217"/>
      <c r="G63" s="218"/>
      <c r="H63" s="218"/>
      <c r="I63" s="218"/>
      <c r="J63" s="219"/>
      <c r="K63" s="227"/>
      <c r="L63" s="228"/>
      <c r="M63" s="228"/>
      <c r="N63" s="228"/>
      <c r="O63" s="229"/>
      <c r="P63" s="227"/>
      <c r="Q63" s="228"/>
      <c r="R63" s="228"/>
      <c r="S63" s="222"/>
      <c r="T63" s="229"/>
      <c r="U63" s="227"/>
      <c r="V63" s="228"/>
      <c r="W63" s="228"/>
      <c r="X63" s="228"/>
      <c r="Y63" s="229"/>
      <c r="Z63" s="227"/>
      <c r="AA63" s="228"/>
      <c r="AB63" s="228"/>
      <c r="AC63" s="228"/>
      <c r="AD63" s="229"/>
      <c r="AE63" s="227"/>
      <c r="AF63" s="228"/>
      <c r="AG63" s="228"/>
      <c r="AH63" s="228"/>
      <c r="AI63" s="229"/>
      <c r="AJ63" s="224">
        <v>1.0</v>
      </c>
      <c r="AK63" s="222">
        <v>1.0</v>
      </c>
      <c r="AL63" s="222" t="s">
        <v>544</v>
      </c>
      <c r="AM63" s="222" t="s">
        <v>475</v>
      </c>
      <c r="AN63" s="229"/>
      <c r="AO63" s="241"/>
      <c r="AP63" s="246"/>
      <c r="AQ63" s="246"/>
      <c r="AR63" s="246"/>
      <c r="AS63" s="247"/>
      <c r="AT63" s="227"/>
      <c r="AU63" s="228"/>
      <c r="AV63" s="228"/>
      <c r="AW63" s="228"/>
      <c r="AX63" s="229"/>
      <c r="AY63" s="99"/>
      <c r="AZ63" s="102"/>
      <c r="BA63" s="102"/>
      <c r="BB63" s="102"/>
      <c r="BC63" s="96"/>
      <c r="BD63" s="99"/>
      <c r="BE63" s="140"/>
      <c r="BF63" s="141"/>
      <c r="BG63" s="141"/>
      <c r="BH63" s="53"/>
      <c r="BI63" s="224">
        <v>1.0</v>
      </c>
      <c r="BJ63" s="117"/>
      <c r="BK63" s="117"/>
      <c r="BL63" s="117"/>
      <c r="BM63" s="118"/>
    </row>
    <row r="64">
      <c r="A64" s="30">
        <v>60.0</v>
      </c>
      <c r="B64" s="88" t="s">
        <v>93</v>
      </c>
      <c r="C64" s="32" t="s">
        <v>45</v>
      </c>
      <c r="D64" s="239" t="s">
        <v>535</v>
      </c>
      <c r="E64" s="91" t="s">
        <v>48</v>
      </c>
      <c r="F64" s="217"/>
      <c r="G64" s="218"/>
      <c r="H64" s="218"/>
      <c r="I64" s="218"/>
      <c r="J64" s="219"/>
      <c r="K64" s="227"/>
      <c r="L64" s="228"/>
      <c r="M64" s="228"/>
      <c r="N64" s="228"/>
      <c r="O64" s="229"/>
      <c r="P64" s="224">
        <v>1.0</v>
      </c>
      <c r="Q64" s="222">
        <v>1.0</v>
      </c>
      <c r="R64" s="221" t="s">
        <v>548</v>
      </c>
      <c r="S64" s="222" t="s">
        <v>475</v>
      </c>
      <c r="T64" s="229"/>
      <c r="U64" s="227"/>
      <c r="V64" s="228"/>
      <c r="W64" s="228"/>
      <c r="X64" s="228"/>
      <c r="Y64" s="229"/>
      <c r="Z64" s="227"/>
      <c r="AA64" s="228"/>
      <c r="AB64" s="228"/>
      <c r="AC64" s="228"/>
      <c r="AD64" s="229"/>
      <c r="AE64" s="227"/>
      <c r="AF64" s="228"/>
      <c r="AG64" s="228"/>
      <c r="AH64" s="228"/>
      <c r="AI64" s="229"/>
      <c r="AJ64" s="224">
        <v>1.0</v>
      </c>
      <c r="AK64" s="222">
        <v>1.0</v>
      </c>
      <c r="AL64" s="222" t="s">
        <v>549</v>
      </c>
      <c r="AM64" s="222" t="s">
        <v>475</v>
      </c>
      <c r="AN64" s="229"/>
      <c r="AO64" s="241"/>
      <c r="AP64" s="246"/>
      <c r="AQ64" s="246"/>
      <c r="AR64" s="246"/>
      <c r="AS64" s="247"/>
      <c r="AT64" s="224">
        <v>1.0</v>
      </c>
      <c r="AU64" s="228"/>
      <c r="AV64" s="228"/>
      <c r="AW64" s="228"/>
      <c r="AX64" s="229"/>
      <c r="AY64" s="99"/>
      <c r="AZ64" s="102"/>
      <c r="BA64" s="102"/>
      <c r="BB64" s="102"/>
      <c r="BC64" s="96"/>
      <c r="BD64" s="99"/>
      <c r="BE64" s="140"/>
      <c r="BF64" s="141"/>
      <c r="BG64" s="141"/>
      <c r="BH64" s="53"/>
      <c r="BI64" s="224">
        <v>1.0</v>
      </c>
      <c r="BJ64" s="117"/>
      <c r="BK64" s="117"/>
      <c r="BL64" s="117"/>
      <c r="BM64" s="118"/>
    </row>
    <row r="65">
      <c r="A65" s="30">
        <v>61.0</v>
      </c>
      <c r="B65" s="88" t="s">
        <v>418</v>
      </c>
      <c r="C65" s="32" t="s">
        <v>45</v>
      </c>
      <c r="D65" s="239" t="s">
        <v>551</v>
      </c>
      <c r="E65" s="91" t="s">
        <v>48</v>
      </c>
      <c r="F65" s="217"/>
      <c r="G65" s="218"/>
      <c r="H65" s="218"/>
      <c r="I65" s="218"/>
      <c r="J65" s="219"/>
      <c r="K65" s="224">
        <v>0.0</v>
      </c>
      <c r="L65" s="222">
        <v>1.0</v>
      </c>
      <c r="M65" s="222" t="s">
        <v>552</v>
      </c>
      <c r="N65" s="222" t="s">
        <v>475</v>
      </c>
      <c r="O65" s="229"/>
      <c r="P65" s="224">
        <v>1.0</v>
      </c>
      <c r="Q65" s="221">
        <v>1.0</v>
      </c>
      <c r="R65" s="221" t="s">
        <v>553</v>
      </c>
      <c r="S65" s="222" t="s">
        <v>475</v>
      </c>
      <c r="T65" s="229"/>
      <c r="U65" s="227"/>
      <c r="V65" s="228"/>
      <c r="W65" s="228"/>
      <c r="X65" s="228"/>
      <c r="Y65" s="229"/>
      <c r="Z65" s="227"/>
      <c r="AA65" s="228"/>
      <c r="AB65" s="228"/>
      <c r="AC65" s="228"/>
      <c r="AD65" s="229"/>
      <c r="AE65" s="227"/>
      <c r="AF65" s="228"/>
      <c r="AG65" s="228"/>
      <c r="AH65" s="228"/>
      <c r="AI65" s="229"/>
      <c r="AJ65" s="224">
        <v>1.0</v>
      </c>
      <c r="AK65" s="222">
        <v>1.0</v>
      </c>
      <c r="AL65" s="222" t="s">
        <v>556</v>
      </c>
      <c r="AM65" s="222" t="s">
        <v>475</v>
      </c>
      <c r="AN65" s="229"/>
      <c r="AO65" s="241"/>
      <c r="AP65" s="246"/>
      <c r="AQ65" s="246"/>
      <c r="AR65" s="246"/>
      <c r="AS65" s="247"/>
      <c r="AT65" s="224">
        <v>1.0</v>
      </c>
      <c r="AU65" s="228"/>
      <c r="AV65" s="228"/>
      <c r="AW65" s="228"/>
      <c r="AX65" s="229"/>
      <c r="AY65" s="99"/>
      <c r="AZ65" s="102"/>
      <c r="BA65" s="102"/>
      <c r="BB65" s="102"/>
      <c r="BC65" s="96"/>
      <c r="BD65" s="241"/>
      <c r="BE65" s="242"/>
      <c r="BF65" s="243"/>
      <c r="BG65" s="243"/>
      <c r="BH65" s="244"/>
      <c r="BI65" s="224">
        <v>1.0</v>
      </c>
      <c r="BJ65" s="117"/>
      <c r="BK65" s="117"/>
      <c r="BL65" s="117"/>
      <c r="BM65" s="118"/>
    </row>
    <row r="66">
      <c r="A66" s="30">
        <v>62.0</v>
      </c>
      <c r="B66" s="88" t="s">
        <v>426</v>
      </c>
      <c r="C66" s="32" t="s">
        <v>111</v>
      </c>
      <c r="D66" s="239" t="s">
        <v>551</v>
      </c>
      <c r="E66" s="91" t="s">
        <v>48</v>
      </c>
      <c r="F66" s="217"/>
      <c r="G66" s="218"/>
      <c r="H66" s="218"/>
      <c r="I66" s="218"/>
      <c r="J66" s="219"/>
      <c r="K66" s="224">
        <v>0.0</v>
      </c>
      <c r="L66" s="222">
        <v>1.0</v>
      </c>
      <c r="M66" s="222" t="s">
        <v>557</v>
      </c>
      <c r="N66" s="222" t="s">
        <v>475</v>
      </c>
      <c r="O66" s="251">
        <v>2.0</v>
      </c>
      <c r="P66" s="224">
        <v>1.0</v>
      </c>
      <c r="Q66" s="221">
        <v>1.0</v>
      </c>
      <c r="R66" s="221" t="s">
        <v>560</v>
      </c>
      <c r="S66" s="222" t="s">
        <v>475</v>
      </c>
      <c r="T66" s="229"/>
      <c r="U66" s="227"/>
      <c r="V66" s="228"/>
      <c r="W66" s="228"/>
      <c r="X66" s="228"/>
      <c r="Y66" s="229"/>
      <c r="Z66" s="227"/>
      <c r="AA66" s="228"/>
      <c r="AB66" s="228"/>
      <c r="AC66" s="228"/>
      <c r="AD66" s="229"/>
      <c r="AE66" s="227"/>
      <c r="AF66" s="228"/>
      <c r="AG66" s="228"/>
      <c r="AH66" s="228"/>
      <c r="AI66" s="229"/>
      <c r="AJ66" s="224">
        <v>1.0</v>
      </c>
      <c r="AK66" s="222">
        <v>1.0</v>
      </c>
      <c r="AL66" s="222" t="s">
        <v>561</v>
      </c>
      <c r="AM66" s="222" t="s">
        <v>475</v>
      </c>
      <c r="AN66" s="229"/>
      <c r="AO66" s="241"/>
      <c r="AP66" s="246"/>
      <c r="AQ66" s="246"/>
      <c r="AR66" s="246"/>
      <c r="AS66" s="247"/>
      <c r="AT66" s="224">
        <v>1.0</v>
      </c>
      <c r="AU66" s="228"/>
      <c r="AV66" s="228"/>
      <c r="AW66" s="228"/>
      <c r="AX66" s="229"/>
      <c r="AY66" s="99"/>
      <c r="AZ66" s="102"/>
      <c r="BA66" s="102"/>
      <c r="BB66" s="102"/>
      <c r="BC66" s="96"/>
      <c r="BD66" s="241"/>
      <c r="BE66" s="242"/>
      <c r="BF66" s="243"/>
      <c r="BG66" s="243"/>
      <c r="BH66" s="244"/>
      <c r="BI66" s="224">
        <v>1.0</v>
      </c>
      <c r="BJ66" s="117"/>
      <c r="BK66" s="117"/>
      <c r="BL66" s="117"/>
      <c r="BM66" s="118"/>
    </row>
    <row r="67">
      <c r="A67" s="30">
        <v>63.0</v>
      </c>
      <c r="B67" s="88" t="s">
        <v>224</v>
      </c>
      <c r="C67" s="32" t="s">
        <v>39</v>
      </c>
      <c r="D67" s="239" t="s">
        <v>551</v>
      </c>
      <c r="E67" s="91" t="s">
        <v>48</v>
      </c>
      <c r="F67" s="217"/>
      <c r="G67" s="218"/>
      <c r="H67" s="218"/>
      <c r="I67" s="218"/>
      <c r="J67" s="219"/>
      <c r="K67" s="227"/>
      <c r="L67" s="228"/>
      <c r="M67" s="228"/>
      <c r="N67" s="228"/>
      <c r="O67" s="229"/>
      <c r="P67" s="227"/>
      <c r="Q67" s="228"/>
      <c r="R67" s="228"/>
      <c r="S67" s="222"/>
      <c r="T67" s="229"/>
      <c r="U67" s="227"/>
      <c r="V67" s="228"/>
      <c r="W67" s="228"/>
      <c r="X67" s="228"/>
      <c r="Y67" s="229"/>
      <c r="Z67" s="227"/>
      <c r="AA67" s="228"/>
      <c r="AB67" s="228"/>
      <c r="AC67" s="228"/>
      <c r="AD67" s="229"/>
      <c r="AE67" s="227"/>
      <c r="AF67" s="228"/>
      <c r="AG67" s="228"/>
      <c r="AH67" s="228"/>
      <c r="AI67" s="229"/>
      <c r="AJ67" s="224">
        <v>1.0</v>
      </c>
      <c r="AK67" s="222">
        <v>1.0</v>
      </c>
      <c r="AL67" s="222" t="s">
        <v>563</v>
      </c>
      <c r="AM67" s="222" t="s">
        <v>475</v>
      </c>
      <c r="AN67" s="229"/>
      <c r="AO67" s="241"/>
      <c r="AP67" s="246"/>
      <c r="AQ67" s="246"/>
      <c r="AR67" s="246"/>
      <c r="AS67" s="247"/>
      <c r="AT67" s="227"/>
      <c r="AU67" s="228"/>
      <c r="AV67" s="228"/>
      <c r="AW67" s="228"/>
      <c r="AX67" s="229"/>
      <c r="AY67" s="99"/>
      <c r="AZ67" s="102"/>
      <c r="BA67" s="102"/>
      <c r="BB67" s="102"/>
      <c r="BC67" s="96"/>
      <c r="BD67" s="241"/>
      <c r="BE67" s="242"/>
      <c r="BF67" s="243"/>
      <c r="BG67" s="243"/>
      <c r="BH67" s="244"/>
      <c r="BI67" s="224">
        <v>1.0</v>
      </c>
      <c r="BJ67" s="117"/>
      <c r="BK67" s="117"/>
      <c r="BL67" s="117"/>
      <c r="BM67" s="118"/>
    </row>
    <row r="68">
      <c r="A68" s="30">
        <v>64.0</v>
      </c>
      <c r="B68" s="88" t="s">
        <v>418</v>
      </c>
      <c r="C68" s="32" t="s">
        <v>45</v>
      </c>
      <c r="D68" s="239" t="s">
        <v>566</v>
      </c>
      <c r="E68" s="91" t="s">
        <v>48</v>
      </c>
      <c r="F68" s="217"/>
      <c r="G68" s="218"/>
      <c r="H68" s="218"/>
      <c r="I68" s="218"/>
      <c r="J68" s="219"/>
      <c r="K68" s="224">
        <v>1.0</v>
      </c>
      <c r="L68" s="222">
        <v>1.0</v>
      </c>
      <c r="M68" s="222" t="s">
        <v>567</v>
      </c>
      <c r="N68" s="222" t="s">
        <v>475</v>
      </c>
      <c r="O68" s="229"/>
      <c r="P68" s="227"/>
      <c r="Q68" s="228"/>
      <c r="R68" s="228"/>
      <c r="S68" s="222"/>
      <c r="T68" s="229"/>
      <c r="U68" s="227"/>
      <c r="V68" s="228"/>
      <c r="W68" s="228"/>
      <c r="X68" s="228"/>
      <c r="Y68" s="229"/>
      <c r="Z68" s="224">
        <v>1.0</v>
      </c>
      <c r="AA68" s="222">
        <v>1.0</v>
      </c>
      <c r="AB68" s="222" t="s">
        <v>568</v>
      </c>
      <c r="AC68" s="222" t="s">
        <v>475</v>
      </c>
      <c r="AD68" s="229"/>
      <c r="AE68" s="227"/>
      <c r="AF68" s="228"/>
      <c r="AG68" s="228"/>
      <c r="AH68" s="228"/>
      <c r="AI68" s="229"/>
      <c r="AJ68" s="227"/>
      <c r="AK68" s="228"/>
      <c r="AL68" s="228"/>
      <c r="AM68" s="228"/>
      <c r="AN68" s="229"/>
      <c r="AO68" s="224">
        <v>1.0</v>
      </c>
      <c r="AP68" s="228"/>
      <c r="AQ68" s="228"/>
      <c r="AR68" s="228"/>
      <c r="AS68" s="229"/>
      <c r="AT68" s="99"/>
      <c r="AU68" s="102"/>
      <c r="AV68" s="102"/>
      <c r="AW68" s="102"/>
      <c r="AX68" s="96"/>
      <c r="AY68" s="224">
        <v>1.0</v>
      </c>
      <c r="AZ68" s="228"/>
      <c r="BA68" s="228"/>
      <c r="BB68" s="228"/>
      <c r="BC68" s="229"/>
      <c r="BD68" s="241"/>
      <c r="BE68" s="242"/>
      <c r="BF68" s="243"/>
      <c r="BG68" s="243"/>
      <c r="BH68" s="244"/>
      <c r="BI68" s="99"/>
      <c r="BJ68" s="117"/>
      <c r="BK68" s="117"/>
      <c r="BL68" s="117"/>
      <c r="BM68" s="118"/>
    </row>
    <row r="69">
      <c r="A69" s="30">
        <v>65.0</v>
      </c>
      <c r="B69" s="88" t="s">
        <v>426</v>
      </c>
      <c r="C69" s="32" t="s">
        <v>111</v>
      </c>
      <c r="D69" s="239" t="s">
        <v>566</v>
      </c>
      <c r="E69" s="91" t="s">
        <v>48</v>
      </c>
      <c r="F69" s="217"/>
      <c r="G69" s="218"/>
      <c r="H69" s="218"/>
      <c r="I69" s="218"/>
      <c r="J69" s="219"/>
      <c r="K69" s="224">
        <v>1.0</v>
      </c>
      <c r="L69" s="222">
        <v>1.0</v>
      </c>
      <c r="M69" s="222" t="s">
        <v>572</v>
      </c>
      <c r="N69" s="222" t="s">
        <v>475</v>
      </c>
      <c r="O69" s="229"/>
      <c r="P69" s="227"/>
      <c r="Q69" s="228"/>
      <c r="R69" s="228"/>
      <c r="S69" s="222"/>
      <c r="T69" s="229"/>
      <c r="U69" s="227"/>
      <c r="V69" s="228"/>
      <c r="W69" s="228"/>
      <c r="X69" s="228"/>
      <c r="Y69" s="229"/>
      <c r="Z69" s="224">
        <v>1.0</v>
      </c>
      <c r="AA69" s="222">
        <v>1.0</v>
      </c>
      <c r="AB69" s="222" t="s">
        <v>574</v>
      </c>
      <c r="AC69" s="222" t="s">
        <v>475</v>
      </c>
      <c r="AD69" s="229"/>
      <c r="AE69" s="227"/>
      <c r="AF69" s="228"/>
      <c r="AG69" s="228"/>
      <c r="AH69" s="228"/>
      <c r="AI69" s="229"/>
      <c r="AJ69" s="227"/>
      <c r="AK69" s="228"/>
      <c r="AL69" s="228"/>
      <c r="AM69" s="228"/>
      <c r="AN69" s="229"/>
      <c r="AO69" s="224">
        <v>1.0</v>
      </c>
      <c r="AP69" s="228"/>
      <c r="AQ69" s="228"/>
      <c r="AR69" s="228"/>
      <c r="AS69" s="229"/>
      <c r="AT69" s="99"/>
      <c r="AU69" s="102"/>
      <c r="AV69" s="102"/>
      <c r="AW69" s="102"/>
      <c r="AX69" s="96"/>
      <c r="AY69" s="224">
        <v>1.0</v>
      </c>
      <c r="AZ69" s="228"/>
      <c r="BA69" s="228"/>
      <c r="BB69" s="228"/>
      <c r="BC69" s="229"/>
      <c r="BD69" s="241"/>
      <c r="BE69" s="242"/>
      <c r="BF69" s="243"/>
      <c r="BG69" s="243"/>
      <c r="BH69" s="244"/>
      <c r="BI69" s="99"/>
      <c r="BJ69" s="117"/>
      <c r="BK69" s="117"/>
      <c r="BL69" s="117"/>
      <c r="BM69" s="118"/>
    </row>
    <row r="70">
      <c r="A70" s="30">
        <v>66.0</v>
      </c>
      <c r="B70" s="88" t="s">
        <v>418</v>
      </c>
      <c r="C70" s="32" t="s">
        <v>45</v>
      </c>
      <c r="D70" s="216" t="s">
        <v>576</v>
      </c>
      <c r="E70" s="91" t="s">
        <v>48</v>
      </c>
      <c r="F70" s="217"/>
      <c r="G70" s="218"/>
      <c r="H70" s="218"/>
      <c r="I70" s="218"/>
      <c r="J70" s="219"/>
      <c r="K70" s="227"/>
      <c r="L70" s="228"/>
      <c r="M70" s="228"/>
      <c r="N70" s="228"/>
      <c r="O70" s="229"/>
      <c r="P70" s="224">
        <v>1.0</v>
      </c>
      <c r="Q70" s="221">
        <v>1.0</v>
      </c>
      <c r="R70" s="221" t="s">
        <v>577</v>
      </c>
      <c r="S70" s="222" t="s">
        <v>475</v>
      </c>
      <c r="T70" s="229"/>
      <c r="U70" s="227"/>
      <c r="V70" s="228"/>
      <c r="W70" s="228"/>
      <c r="X70" s="228"/>
      <c r="Y70" s="229"/>
      <c r="Z70" s="224">
        <v>1.0</v>
      </c>
      <c r="AA70" s="222">
        <v>1.0</v>
      </c>
      <c r="AB70" s="222" t="s">
        <v>578</v>
      </c>
      <c r="AC70" s="222" t="s">
        <v>475</v>
      </c>
      <c r="AD70" s="229"/>
      <c r="AE70" s="227"/>
      <c r="AF70" s="228"/>
      <c r="AG70" s="228"/>
      <c r="AH70" s="228"/>
      <c r="AI70" s="229"/>
      <c r="AJ70" s="227"/>
      <c r="AK70" s="228"/>
      <c r="AL70" s="228"/>
      <c r="AM70" s="228"/>
      <c r="AN70" s="229"/>
      <c r="AO70" s="224">
        <v>1.0</v>
      </c>
      <c r="AP70" s="228"/>
      <c r="AQ70" s="228"/>
      <c r="AR70" s="228"/>
      <c r="AS70" s="229"/>
      <c r="AT70" s="99"/>
      <c r="AU70" s="102"/>
      <c r="AV70" s="102"/>
      <c r="AW70" s="102"/>
      <c r="AX70" s="96"/>
      <c r="AY70" s="224">
        <v>1.0</v>
      </c>
      <c r="AZ70" s="228"/>
      <c r="BA70" s="228"/>
      <c r="BB70" s="228"/>
      <c r="BC70" s="229"/>
      <c r="BD70" s="99"/>
      <c r="BE70" s="140"/>
      <c r="BF70" s="141"/>
      <c r="BG70" s="141"/>
      <c r="BH70" s="53"/>
      <c r="BI70" s="99"/>
      <c r="BJ70" s="117"/>
      <c r="BK70" s="117"/>
      <c r="BL70" s="117"/>
      <c r="BM70" s="118"/>
    </row>
    <row r="71">
      <c r="A71" s="30">
        <v>67.0</v>
      </c>
      <c r="B71" s="88" t="s">
        <v>426</v>
      </c>
      <c r="C71" s="32" t="s">
        <v>111</v>
      </c>
      <c r="D71" s="216" t="s">
        <v>576</v>
      </c>
      <c r="E71" s="91" t="s">
        <v>48</v>
      </c>
      <c r="F71" s="217"/>
      <c r="G71" s="218"/>
      <c r="H71" s="218"/>
      <c r="I71" s="218"/>
      <c r="J71" s="219"/>
      <c r="K71" s="227"/>
      <c r="L71" s="228"/>
      <c r="M71" s="228"/>
      <c r="N71" s="228"/>
      <c r="O71" s="229"/>
      <c r="P71" s="224">
        <v>1.0</v>
      </c>
      <c r="Q71" s="221">
        <v>1.0</v>
      </c>
      <c r="R71" s="221" t="s">
        <v>581</v>
      </c>
      <c r="S71" s="222" t="s">
        <v>475</v>
      </c>
      <c r="T71" s="229"/>
      <c r="U71" s="227"/>
      <c r="V71" s="228"/>
      <c r="W71" s="228"/>
      <c r="X71" s="228"/>
      <c r="Y71" s="229"/>
      <c r="Z71" s="224">
        <v>1.0</v>
      </c>
      <c r="AA71" s="222">
        <v>1.0</v>
      </c>
      <c r="AB71" s="222" t="s">
        <v>582</v>
      </c>
      <c r="AC71" s="222" t="s">
        <v>475</v>
      </c>
      <c r="AD71" s="229"/>
      <c r="AE71" s="227"/>
      <c r="AF71" s="228"/>
      <c r="AG71" s="228"/>
      <c r="AH71" s="228"/>
      <c r="AI71" s="229"/>
      <c r="AJ71" s="227"/>
      <c r="AK71" s="228"/>
      <c r="AL71" s="228"/>
      <c r="AM71" s="228"/>
      <c r="AN71" s="229"/>
      <c r="AO71" s="224">
        <v>1.0</v>
      </c>
      <c r="AP71" s="228"/>
      <c r="AQ71" s="228"/>
      <c r="AR71" s="228"/>
      <c r="AS71" s="229"/>
      <c r="AT71" s="99"/>
      <c r="AU71" s="102"/>
      <c r="AV71" s="102"/>
      <c r="AW71" s="102"/>
      <c r="AX71" s="96"/>
      <c r="AY71" s="224">
        <v>1.0</v>
      </c>
      <c r="AZ71" s="228"/>
      <c r="BA71" s="228"/>
      <c r="BB71" s="228"/>
      <c r="BC71" s="229"/>
      <c r="BD71" s="99"/>
      <c r="BE71" s="140"/>
      <c r="BF71" s="141"/>
      <c r="BG71" s="141"/>
      <c r="BH71" s="53"/>
      <c r="BI71" s="99"/>
      <c r="BJ71" s="117"/>
      <c r="BK71" s="117"/>
      <c r="BL71" s="117"/>
      <c r="BM71" s="118"/>
    </row>
    <row r="72">
      <c r="A72" s="30">
        <v>68.0</v>
      </c>
      <c r="B72" s="193" t="s">
        <v>224</v>
      </c>
      <c r="C72" s="32" t="s">
        <v>39</v>
      </c>
      <c r="D72" s="216" t="s">
        <v>576</v>
      </c>
      <c r="E72" s="91" t="s">
        <v>48</v>
      </c>
      <c r="F72" s="217"/>
      <c r="G72" s="218"/>
      <c r="H72" s="218"/>
      <c r="I72" s="218"/>
      <c r="J72" s="219"/>
      <c r="K72" s="217"/>
      <c r="L72" s="218"/>
      <c r="M72" s="218"/>
      <c r="N72" s="218"/>
      <c r="O72" s="219"/>
      <c r="P72" s="217"/>
      <c r="Q72" s="218"/>
      <c r="R72" s="218"/>
      <c r="S72" s="218"/>
      <c r="T72" s="219"/>
      <c r="U72" s="217"/>
      <c r="V72" s="218"/>
      <c r="W72" s="218"/>
      <c r="X72" s="218"/>
      <c r="Y72" s="219"/>
      <c r="Z72" s="220">
        <v>1.0</v>
      </c>
      <c r="AA72" s="222">
        <v>1.0</v>
      </c>
      <c r="AB72" s="222" t="s">
        <v>584</v>
      </c>
      <c r="AC72" s="222" t="s">
        <v>475</v>
      </c>
      <c r="AD72" s="219"/>
      <c r="AE72" s="217"/>
      <c r="AF72" s="218"/>
      <c r="AG72" s="218"/>
      <c r="AH72" s="218"/>
      <c r="AI72" s="219"/>
      <c r="AJ72" s="217"/>
      <c r="AK72" s="218"/>
      <c r="AL72" s="218"/>
      <c r="AM72" s="218"/>
      <c r="AN72" s="219"/>
      <c r="AO72" s="217"/>
      <c r="AP72" s="218"/>
      <c r="AQ72" s="218"/>
      <c r="AR72" s="218"/>
      <c r="AS72" s="219"/>
      <c r="AT72" s="92"/>
      <c r="AU72" s="93"/>
      <c r="AV72" s="93"/>
      <c r="AW72" s="93"/>
      <c r="AX72" s="47"/>
      <c r="AY72" s="220">
        <v>1.0</v>
      </c>
      <c r="AZ72" s="218"/>
      <c r="BA72" s="218"/>
      <c r="BB72" s="218"/>
      <c r="BC72" s="219"/>
      <c r="BD72" s="92"/>
      <c r="BE72" s="140"/>
      <c r="BF72" s="141"/>
      <c r="BG72" s="141"/>
      <c r="BH72" s="53"/>
      <c r="BI72" s="99"/>
      <c r="BJ72" s="117"/>
      <c r="BK72" s="117"/>
      <c r="BL72" s="117"/>
      <c r="BM72" s="118"/>
    </row>
    <row r="73">
      <c r="A73" s="30">
        <v>69.0</v>
      </c>
      <c r="B73" s="88" t="s">
        <v>472</v>
      </c>
      <c r="C73" s="32" t="s">
        <v>45</v>
      </c>
      <c r="D73" s="255" t="s">
        <v>585</v>
      </c>
      <c r="E73" s="91" t="s">
        <v>48</v>
      </c>
      <c r="F73" s="217"/>
      <c r="G73" s="218"/>
      <c r="H73" s="218"/>
      <c r="I73" s="218"/>
      <c r="J73" s="219"/>
      <c r="K73" s="220">
        <v>1.0</v>
      </c>
      <c r="L73" s="221">
        <v>1.0</v>
      </c>
      <c r="M73" s="256" t="s">
        <v>588</v>
      </c>
      <c r="N73" s="221" t="s">
        <v>590</v>
      </c>
      <c r="O73" s="219"/>
      <c r="P73" s="217"/>
      <c r="Q73" s="218"/>
      <c r="R73" s="218"/>
      <c r="S73" s="218"/>
      <c r="T73" s="219"/>
      <c r="U73" s="217"/>
      <c r="V73" s="218"/>
      <c r="W73" s="218"/>
      <c r="X73" s="218"/>
      <c r="Y73" s="219"/>
      <c r="Z73" s="220">
        <v>1.0</v>
      </c>
      <c r="AA73" s="221">
        <v>1.0</v>
      </c>
      <c r="AB73" s="57" t="s">
        <v>591</v>
      </c>
      <c r="AC73" s="57" t="s">
        <v>590</v>
      </c>
      <c r="AD73" s="219"/>
      <c r="AE73" s="217"/>
      <c r="AF73" s="218"/>
      <c r="AG73" s="218"/>
      <c r="AH73" s="218"/>
      <c r="AI73" s="219"/>
      <c r="AJ73" s="217"/>
      <c r="AK73" s="218"/>
      <c r="AL73" s="218"/>
      <c r="AM73" s="218"/>
      <c r="AN73" s="219"/>
      <c r="AO73" s="217"/>
      <c r="AP73" s="218"/>
      <c r="AQ73" s="218"/>
      <c r="AR73" s="218"/>
      <c r="AS73" s="219"/>
      <c r="AT73" s="220">
        <v>1.0</v>
      </c>
      <c r="AU73" s="218"/>
      <c r="AV73" s="218"/>
      <c r="AW73" s="218"/>
      <c r="AX73" s="219"/>
      <c r="AY73" s="217"/>
      <c r="AZ73" s="218"/>
      <c r="BA73" s="218"/>
      <c r="BB73" s="218"/>
      <c r="BC73" s="219"/>
      <c r="BD73" s="92"/>
      <c r="BE73" s="140"/>
      <c r="BF73" s="141"/>
      <c r="BG73" s="141"/>
      <c r="BH73" s="53"/>
      <c r="BI73" s="224">
        <v>1.0</v>
      </c>
      <c r="BJ73" s="117"/>
      <c r="BK73" s="117"/>
      <c r="BL73" s="117"/>
      <c r="BM73" s="118"/>
    </row>
    <row r="74">
      <c r="A74" s="30">
        <v>70.0</v>
      </c>
      <c r="B74" s="88" t="s">
        <v>593</v>
      </c>
      <c r="C74" s="188" t="s">
        <v>45</v>
      </c>
      <c r="D74" s="152" t="s">
        <v>585</v>
      </c>
      <c r="E74" s="91" t="s">
        <v>48</v>
      </c>
      <c r="F74" s="217"/>
      <c r="G74" s="218"/>
      <c r="H74" s="218"/>
      <c r="I74" s="218"/>
      <c r="J74" s="219"/>
      <c r="K74" s="224">
        <v>1.0</v>
      </c>
      <c r="L74" s="222">
        <v>1.0</v>
      </c>
      <c r="M74" s="222" t="s">
        <v>594</v>
      </c>
      <c r="N74" s="221" t="s">
        <v>590</v>
      </c>
      <c r="O74" s="229"/>
      <c r="P74" s="227"/>
      <c r="Q74" s="228"/>
      <c r="R74" s="228"/>
      <c r="S74" s="228"/>
      <c r="T74" s="229"/>
      <c r="U74" s="227"/>
      <c r="V74" s="228"/>
      <c r="W74" s="228"/>
      <c r="X74" s="228"/>
      <c r="Y74" s="229"/>
      <c r="Z74" s="224">
        <v>1.0</v>
      </c>
      <c r="AA74" s="221">
        <v>1.0</v>
      </c>
      <c r="AB74" s="57" t="s">
        <v>597</v>
      </c>
      <c r="AC74" s="57" t="s">
        <v>590</v>
      </c>
      <c r="AD74" s="229"/>
      <c r="AE74" s="227"/>
      <c r="AF74" s="228"/>
      <c r="AG74" s="228"/>
      <c r="AH74" s="228"/>
      <c r="AI74" s="229"/>
      <c r="AJ74" s="227"/>
      <c r="AK74" s="228"/>
      <c r="AL74" s="228"/>
      <c r="AM74" s="228"/>
      <c r="AN74" s="229"/>
      <c r="AO74" s="227"/>
      <c r="AP74" s="228"/>
      <c r="AQ74" s="228"/>
      <c r="AR74" s="228"/>
      <c r="AS74" s="229"/>
      <c r="AT74" s="224">
        <v>1.0</v>
      </c>
      <c r="AU74" s="228"/>
      <c r="AV74" s="228"/>
      <c r="AW74" s="228"/>
      <c r="AX74" s="229"/>
      <c r="AY74" s="227"/>
      <c r="AZ74" s="228"/>
      <c r="BA74" s="228"/>
      <c r="BB74" s="228"/>
      <c r="BC74" s="229"/>
      <c r="BD74" s="241"/>
      <c r="BE74" s="242"/>
      <c r="BF74" s="243"/>
      <c r="BG74" s="243"/>
      <c r="BH74" s="244"/>
      <c r="BI74" s="224">
        <v>1.0</v>
      </c>
      <c r="BJ74" s="117"/>
      <c r="BK74" s="117"/>
      <c r="BL74" s="117"/>
      <c r="BM74" s="118"/>
    </row>
    <row r="75">
      <c r="A75" s="30">
        <v>71.0</v>
      </c>
      <c r="B75" s="88" t="s">
        <v>598</v>
      </c>
      <c r="C75" s="188" t="s">
        <v>39</v>
      </c>
      <c r="D75" s="193" t="s">
        <v>585</v>
      </c>
      <c r="E75" s="91" t="s">
        <v>48</v>
      </c>
      <c r="F75" s="217"/>
      <c r="G75" s="218"/>
      <c r="H75" s="218"/>
      <c r="I75" s="218"/>
      <c r="J75" s="219"/>
      <c r="K75" s="224">
        <v>1.0</v>
      </c>
      <c r="L75" s="222">
        <v>1.0</v>
      </c>
      <c r="M75" s="256" t="s">
        <v>599</v>
      </c>
      <c r="N75" s="221" t="s">
        <v>590</v>
      </c>
      <c r="O75" s="229"/>
      <c r="P75" s="227"/>
      <c r="Q75" s="228"/>
      <c r="R75" s="228"/>
      <c r="S75" s="228"/>
      <c r="T75" s="229"/>
      <c r="U75" s="227"/>
      <c r="V75" s="228"/>
      <c r="W75" s="228"/>
      <c r="X75" s="228"/>
      <c r="Y75" s="229"/>
      <c r="Z75" s="227"/>
      <c r="AA75" s="228"/>
      <c r="AB75" s="228"/>
      <c r="AC75" s="228"/>
      <c r="AD75" s="229"/>
      <c r="AE75" s="227"/>
      <c r="AF75" s="228"/>
      <c r="AG75" s="228"/>
      <c r="AH75" s="228"/>
      <c r="AI75" s="229"/>
      <c r="AJ75" s="227"/>
      <c r="AK75" s="228"/>
      <c r="AL75" s="228"/>
      <c r="AM75" s="228"/>
      <c r="AN75" s="229"/>
      <c r="AO75" s="227"/>
      <c r="AP75" s="228"/>
      <c r="AQ75" s="228"/>
      <c r="AR75" s="228"/>
      <c r="AS75" s="229"/>
      <c r="AT75" s="224">
        <v>1.0</v>
      </c>
      <c r="AU75" s="228"/>
      <c r="AV75" s="228"/>
      <c r="AW75" s="228"/>
      <c r="AX75" s="229"/>
      <c r="AY75" s="227"/>
      <c r="AZ75" s="228"/>
      <c r="BA75" s="228"/>
      <c r="BB75" s="228"/>
      <c r="BC75" s="229"/>
      <c r="BD75" s="241"/>
      <c r="BE75" s="242"/>
      <c r="BF75" s="243"/>
      <c r="BG75" s="243"/>
      <c r="BH75" s="244"/>
      <c r="BI75" s="227"/>
      <c r="BJ75" s="117"/>
      <c r="BK75" s="117"/>
      <c r="BL75" s="117"/>
      <c r="BM75" s="118"/>
    </row>
    <row r="76">
      <c r="A76" s="30">
        <v>72.0</v>
      </c>
      <c r="B76" s="88" t="s">
        <v>426</v>
      </c>
      <c r="C76" s="32" t="s">
        <v>111</v>
      </c>
      <c r="D76" s="193" t="s">
        <v>585</v>
      </c>
      <c r="E76" s="91" t="s">
        <v>48</v>
      </c>
      <c r="F76" s="217"/>
      <c r="G76" s="218"/>
      <c r="H76" s="218"/>
      <c r="I76" s="218"/>
      <c r="J76" s="219"/>
      <c r="K76" s="224">
        <v>1.0</v>
      </c>
      <c r="L76" s="222">
        <v>1.0</v>
      </c>
      <c r="M76" s="222" t="s">
        <v>602</v>
      </c>
      <c r="N76" s="221" t="s">
        <v>590</v>
      </c>
      <c r="O76" s="229"/>
      <c r="P76" s="227"/>
      <c r="Q76" s="228"/>
      <c r="R76" s="228"/>
      <c r="S76" s="228"/>
      <c r="T76" s="229"/>
      <c r="U76" s="227"/>
      <c r="V76" s="228"/>
      <c r="W76" s="228"/>
      <c r="X76" s="228"/>
      <c r="Y76" s="229"/>
      <c r="Z76" s="224">
        <v>1.0</v>
      </c>
      <c r="AA76" s="221">
        <v>1.0</v>
      </c>
      <c r="AB76" s="57" t="s">
        <v>603</v>
      </c>
      <c r="AC76" s="57" t="s">
        <v>590</v>
      </c>
      <c r="AD76" s="229"/>
      <c r="AE76" s="227"/>
      <c r="AF76" s="228"/>
      <c r="AG76" s="228"/>
      <c r="AH76" s="228"/>
      <c r="AI76" s="229"/>
      <c r="AJ76" s="227"/>
      <c r="AK76" s="228"/>
      <c r="AL76" s="228"/>
      <c r="AM76" s="228"/>
      <c r="AN76" s="229"/>
      <c r="AO76" s="227"/>
      <c r="AP76" s="228"/>
      <c r="AQ76" s="228"/>
      <c r="AR76" s="228"/>
      <c r="AS76" s="229"/>
      <c r="AT76" s="224">
        <v>1.0</v>
      </c>
      <c r="AU76" s="228"/>
      <c r="AV76" s="228"/>
      <c r="AW76" s="228"/>
      <c r="AX76" s="229"/>
      <c r="AY76" s="227"/>
      <c r="AZ76" s="228"/>
      <c r="BA76" s="228"/>
      <c r="BB76" s="228"/>
      <c r="BC76" s="229"/>
      <c r="BD76" s="241"/>
      <c r="BE76" s="242"/>
      <c r="BF76" s="243"/>
      <c r="BG76" s="243"/>
      <c r="BH76" s="244"/>
      <c r="BI76" s="224">
        <v>1.0</v>
      </c>
      <c r="BJ76" s="117"/>
      <c r="BK76" s="117"/>
      <c r="BL76" s="117"/>
      <c r="BM76" s="118"/>
    </row>
    <row r="77">
      <c r="A77" s="30">
        <v>73.0</v>
      </c>
      <c r="B77" s="88" t="s">
        <v>418</v>
      </c>
      <c r="C77" s="188" t="s">
        <v>45</v>
      </c>
      <c r="D77" s="193" t="s">
        <v>606</v>
      </c>
      <c r="E77" s="91" t="s">
        <v>48</v>
      </c>
      <c r="F77" s="217"/>
      <c r="G77" s="218"/>
      <c r="H77" s="218"/>
      <c r="I77" s="218"/>
      <c r="J77" s="219"/>
      <c r="K77" s="227"/>
      <c r="L77" s="228"/>
      <c r="M77" s="228"/>
      <c r="N77" s="228"/>
      <c r="O77" s="229"/>
      <c r="P77" s="224">
        <v>1.0</v>
      </c>
      <c r="Q77" s="224">
        <v>1.0</v>
      </c>
      <c r="R77" s="222" t="s">
        <v>607</v>
      </c>
      <c r="S77" s="221" t="s">
        <v>590</v>
      </c>
      <c r="T77" s="229"/>
      <c r="U77" s="227"/>
      <c r="V77" s="228"/>
      <c r="W77" s="228"/>
      <c r="X77" s="228"/>
      <c r="Y77" s="229"/>
      <c r="Z77" s="227"/>
      <c r="AA77" s="228"/>
      <c r="AB77" s="228"/>
      <c r="AC77" s="228"/>
      <c r="AD77" s="229"/>
      <c r="AE77" s="224">
        <v>1.0</v>
      </c>
      <c r="AF77" s="222">
        <v>1.0</v>
      </c>
      <c r="AG77" s="173" t="s">
        <v>608</v>
      </c>
      <c r="AH77" s="221" t="s">
        <v>590</v>
      </c>
      <c r="AI77" s="229"/>
      <c r="AJ77" s="227"/>
      <c r="AK77" s="228"/>
      <c r="AL77" s="228"/>
      <c r="AM77" s="228"/>
      <c r="AN77" s="229"/>
      <c r="AO77" s="224">
        <v>1.0</v>
      </c>
      <c r="AP77" s="228"/>
      <c r="AQ77" s="228"/>
      <c r="AR77" s="228"/>
      <c r="AS77" s="229"/>
      <c r="AT77" s="227"/>
      <c r="AU77" s="228"/>
      <c r="AV77" s="228"/>
      <c r="AW77" s="228"/>
      <c r="AX77" s="229"/>
      <c r="AY77" s="227"/>
      <c r="AZ77" s="228"/>
      <c r="BA77" s="228"/>
      <c r="BB77" s="228"/>
      <c r="BC77" s="229"/>
      <c r="BD77" s="224">
        <v>1.0</v>
      </c>
      <c r="BE77" s="234"/>
      <c r="BF77" s="235"/>
      <c r="BG77" s="235"/>
      <c r="BH77" s="236"/>
      <c r="BI77" s="227"/>
      <c r="BJ77" s="117"/>
      <c r="BK77" s="117"/>
      <c r="BL77" s="117"/>
      <c r="BM77" s="118"/>
    </row>
    <row r="78">
      <c r="A78" s="30">
        <v>74.0</v>
      </c>
      <c r="B78" s="88" t="s">
        <v>224</v>
      </c>
      <c r="C78" s="188" t="s">
        <v>39</v>
      </c>
      <c r="D78" s="193" t="s">
        <v>606</v>
      </c>
      <c r="E78" s="91" t="s">
        <v>48</v>
      </c>
      <c r="F78" s="217"/>
      <c r="G78" s="218"/>
      <c r="H78" s="218"/>
      <c r="I78" s="218"/>
      <c r="J78" s="219"/>
      <c r="K78" s="227"/>
      <c r="L78" s="228"/>
      <c r="M78" s="228"/>
      <c r="N78" s="228"/>
      <c r="O78" s="229"/>
      <c r="P78" s="224">
        <v>1.0</v>
      </c>
      <c r="Q78" s="224">
        <v>1.0</v>
      </c>
      <c r="R78" s="222" t="s">
        <v>609</v>
      </c>
      <c r="S78" s="221" t="s">
        <v>590</v>
      </c>
      <c r="T78" s="229"/>
      <c r="U78" s="227"/>
      <c r="V78" s="228"/>
      <c r="W78" s="228"/>
      <c r="X78" s="228"/>
      <c r="Y78" s="229"/>
      <c r="Z78" s="227"/>
      <c r="AA78" s="228"/>
      <c r="AB78" s="228"/>
      <c r="AC78" s="228"/>
      <c r="AD78" s="229"/>
      <c r="AE78" s="227"/>
      <c r="AF78" s="228"/>
      <c r="AG78" s="228"/>
      <c r="AH78" s="228"/>
      <c r="AI78" s="229"/>
      <c r="AJ78" s="227"/>
      <c r="AK78" s="228"/>
      <c r="AL78" s="228"/>
      <c r="AM78" s="228"/>
      <c r="AN78" s="229"/>
      <c r="AO78" s="227"/>
      <c r="AP78" s="228"/>
      <c r="AQ78" s="228"/>
      <c r="AR78" s="228"/>
      <c r="AS78" s="229"/>
      <c r="AT78" s="227"/>
      <c r="AU78" s="228"/>
      <c r="AV78" s="228"/>
      <c r="AW78" s="228"/>
      <c r="AX78" s="229"/>
      <c r="AY78" s="99"/>
      <c r="AZ78" s="102"/>
      <c r="BA78" s="102"/>
      <c r="BB78" s="102"/>
      <c r="BC78" s="96"/>
      <c r="BD78" s="224">
        <v>1.0</v>
      </c>
      <c r="BE78" s="234"/>
      <c r="BF78" s="235"/>
      <c r="BG78" s="235"/>
      <c r="BH78" s="236"/>
      <c r="BI78" s="99"/>
      <c r="BJ78" s="117"/>
      <c r="BK78" s="117"/>
      <c r="BL78" s="117"/>
      <c r="BM78" s="118"/>
    </row>
    <row r="79">
      <c r="A79" s="30">
        <v>75.0</v>
      </c>
      <c r="B79" s="88" t="s">
        <v>426</v>
      </c>
      <c r="C79" s="32" t="s">
        <v>111</v>
      </c>
      <c r="D79" s="193" t="s">
        <v>606</v>
      </c>
      <c r="E79" s="91" t="s">
        <v>48</v>
      </c>
      <c r="F79" s="217"/>
      <c r="G79" s="218"/>
      <c r="H79" s="218"/>
      <c r="I79" s="218"/>
      <c r="J79" s="219"/>
      <c r="K79" s="227"/>
      <c r="L79" s="228"/>
      <c r="M79" s="228"/>
      <c r="N79" s="228"/>
      <c r="O79" s="229"/>
      <c r="P79" s="224">
        <v>1.0</v>
      </c>
      <c r="Q79" s="224">
        <v>1.0</v>
      </c>
      <c r="R79" s="222" t="s">
        <v>611</v>
      </c>
      <c r="S79" s="221" t="s">
        <v>590</v>
      </c>
      <c r="T79" s="229"/>
      <c r="U79" s="227"/>
      <c r="V79" s="228"/>
      <c r="W79" s="228"/>
      <c r="X79" s="228"/>
      <c r="Y79" s="229"/>
      <c r="Z79" s="227"/>
      <c r="AA79" s="228"/>
      <c r="AB79" s="228"/>
      <c r="AC79" s="228"/>
      <c r="AD79" s="229"/>
      <c r="AE79" s="224">
        <v>1.0</v>
      </c>
      <c r="AF79" s="222">
        <v>1.0</v>
      </c>
      <c r="AG79" s="173" t="s">
        <v>612</v>
      </c>
      <c r="AH79" s="221" t="s">
        <v>590</v>
      </c>
      <c r="AI79" s="229"/>
      <c r="AJ79" s="227"/>
      <c r="AK79" s="228"/>
      <c r="AL79" s="228"/>
      <c r="AM79" s="228"/>
      <c r="AN79" s="229"/>
      <c r="AO79" s="224">
        <v>1.0</v>
      </c>
      <c r="AP79" s="228"/>
      <c r="AQ79" s="228"/>
      <c r="AR79" s="228"/>
      <c r="AS79" s="229"/>
      <c r="AT79" s="227"/>
      <c r="AU79" s="228"/>
      <c r="AV79" s="228"/>
      <c r="AW79" s="228"/>
      <c r="AX79" s="229"/>
      <c r="AY79" s="99"/>
      <c r="AZ79" s="102"/>
      <c r="BA79" s="102"/>
      <c r="BB79" s="102"/>
      <c r="BC79" s="96"/>
      <c r="BD79" s="224">
        <v>1.0</v>
      </c>
      <c r="BE79" s="234"/>
      <c r="BF79" s="235"/>
      <c r="BG79" s="235"/>
      <c r="BH79" s="236"/>
      <c r="BI79" s="99"/>
      <c r="BJ79" s="117"/>
      <c r="BK79" s="117"/>
      <c r="BL79" s="117"/>
      <c r="BM79" s="118"/>
    </row>
    <row r="80">
      <c r="A80" s="30">
        <v>76.0</v>
      </c>
      <c r="B80" s="88" t="s">
        <v>418</v>
      </c>
      <c r="C80" s="188" t="s">
        <v>45</v>
      </c>
      <c r="D80" s="193" t="s">
        <v>615</v>
      </c>
      <c r="E80" s="37" t="s">
        <v>48</v>
      </c>
      <c r="F80" s="217"/>
      <c r="G80" s="218"/>
      <c r="H80" s="218"/>
      <c r="I80" s="218"/>
      <c r="J80" s="219"/>
      <c r="K80" s="227"/>
      <c r="L80" s="228"/>
      <c r="M80" s="228"/>
      <c r="N80" s="228"/>
      <c r="O80" s="229"/>
      <c r="P80" s="224">
        <v>1.0</v>
      </c>
      <c r="Q80" s="224">
        <v>1.0</v>
      </c>
      <c r="R80" s="222" t="s">
        <v>618</v>
      </c>
      <c r="S80" s="221" t="s">
        <v>590</v>
      </c>
      <c r="T80" s="229"/>
      <c r="U80" s="227"/>
      <c r="V80" s="228"/>
      <c r="W80" s="228"/>
      <c r="X80" s="228"/>
      <c r="Y80" s="229"/>
      <c r="Z80" s="227"/>
      <c r="AA80" s="228"/>
      <c r="AB80" s="228"/>
      <c r="AC80" s="228"/>
      <c r="AD80" s="229"/>
      <c r="AE80" s="224">
        <v>1.0</v>
      </c>
      <c r="AF80" s="222">
        <v>1.0</v>
      </c>
      <c r="AG80" s="173" t="s">
        <v>619</v>
      </c>
      <c r="AH80" s="221" t="s">
        <v>590</v>
      </c>
      <c r="AI80" s="229"/>
      <c r="AJ80" s="227"/>
      <c r="AK80" s="228"/>
      <c r="AL80" s="228"/>
      <c r="AM80" s="228"/>
      <c r="AN80" s="229"/>
      <c r="AO80" s="224">
        <v>1.0</v>
      </c>
      <c r="AP80" s="228"/>
      <c r="AQ80" s="228"/>
      <c r="AR80" s="228"/>
      <c r="AS80" s="229"/>
      <c r="AT80" s="227"/>
      <c r="AU80" s="228"/>
      <c r="AV80" s="228"/>
      <c r="AW80" s="228"/>
      <c r="AX80" s="229"/>
      <c r="AY80" s="227"/>
      <c r="AZ80" s="228"/>
      <c r="BA80" s="228"/>
      <c r="BB80" s="228"/>
      <c r="BC80" s="229"/>
      <c r="BD80" s="224">
        <v>1.0</v>
      </c>
      <c r="BE80" s="234"/>
      <c r="BF80" s="235"/>
      <c r="BG80" s="235"/>
      <c r="BH80" s="236"/>
      <c r="BI80" s="227"/>
      <c r="BJ80" s="117"/>
      <c r="BK80" s="117"/>
      <c r="BL80" s="117"/>
      <c r="BM80" s="118"/>
    </row>
    <row r="81" ht="15.75" customHeight="1">
      <c r="A81" s="30">
        <v>77.0</v>
      </c>
      <c r="B81" s="88" t="s">
        <v>598</v>
      </c>
      <c r="C81" s="188" t="s">
        <v>39</v>
      </c>
      <c r="D81" s="193" t="s">
        <v>615</v>
      </c>
      <c r="E81" s="91" t="s">
        <v>48</v>
      </c>
      <c r="F81" s="217"/>
      <c r="G81" s="218"/>
      <c r="H81" s="218"/>
      <c r="I81" s="218"/>
      <c r="J81" s="219"/>
      <c r="K81" s="227"/>
      <c r="L81" s="228"/>
      <c r="M81" s="228"/>
      <c r="N81" s="228"/>
      <c r="O81" s="229"/>
      <c r="P81" s="224">
        <v>1.0</v>
      </c>
      <c r="Q81" s="224">
        <v>2.0</v>
      </c>
      <c r="R81" s="173" t="s">
        <v>622</v>
      </c>
      <c r="S81" s="221" t="s">
        <v>590</v>
      </c>
      <c r="T81" s="229"/>
      <c r="U81" s="227"/>
      <c r="V81" s="228"/>
      <c r="W81" s="228"/>
      <c r="X81" s="228"/>
      <c r="Y81" s="229"/>
      <c r="Z81" s="227"/>
      <c r="AA81" s="228"/>
      <c r="AB81" s="228"/>
      <c r="AC81" s="228"/>
      <c r="AD81" s="229"/>
      <c r="AE81" s="227"/>
      <c r="AF81" s="222">
        <v>1.0</v>
      </c>
      <c r="AG81" s="173" t="s">
        <v>623</v>
      </c>
      <c r="AH81" s="221" t="s">
        <v>590</v>
      </c>
      <c r="AI81" s="229"/>
      <c r="AJ81" s="227"/>
      <c r="AK81" s="222"/>
      <c r="AL81" s="173"/>
      <c r="AM81" s="221"/>
      <c r="AN81" s="229"/>
      <c r="AO81" s="227"/>
      <c r="AP81" s="228"/>
      <c r="AQ81" s="228"/>
      <c r="AR81" s="228"/>
      <c r="AS81" s="229"/>
      <c r="AT81" s="227"/>
      <c r="AU81" s="228"/>
      <c r="AV81" s="228"/>
      <c r="AW81" s="228"/>
      <c r="AX81" s="229"/>
      <c r="AY81" s="227"/>
      <c r="AZ81" s="228"/>
      <c r="BA81" s="228"/>
      <c r="BB81" s="228"/>
      <c r="BC81" s="229"/>
      <c r="BD81" s="224">
        <v>1.0</v>
      </c>
      <c r="BE81" s="234"/>
      <c r="BF81" s="235"/>
      <c r="BG81" s="235"/>
      <c r="BH81" s="236"/>
      <c r="BI81" s="227"/>
      <c r="BJ81" s="117"/>
      <c r="BK81" s="117"/>
      <c r="BL81" s="117"/>
      <c r="BM81" s="118"/>
    </row>
    <row r="82">
      <c r="A82" s="30">
        <v>78.0</v>
      </c>
      <c r="B82" s="88" t="s">
        <v>426</v>
      </c>
      <c r="C82" s="32" t="s">
        <v>111</v>
      </c>
      <c r="D82" s="193" t="s">
        <v>615</v>
      </c>
      <c r="E82" s="91" t="s">
        <v>48</v>
      </c>
      <c r="F82" s="217"/>
      <c r="G82" s="218"/>
      <c r="H82" s="218"/>
      <c r="I82" s="218"/>
      <c r="J82" s="219"/>
      <c r="K82" s="227"/>
      <c r="L82" s="228"/>
      <c r="M82" s="228"/>
      <c r="N82" s="228"/>
      <c r="O82" s="229"/>
      <c r="P82" s="224">
        <v>1.0</v>
      </c>
      <c r="Q82" s="224">
        <v>1.0</v>
      </c>
      <c r="R82" s="222" t="s">
        <v>625</v>
      </c>
      <c r="S82" s="221" t="s">
        <v>590</v>
      </c>
      <c r="T82" s="229"/>
      <c r="U82" s="227"/>
      <c r="V82" s="228"/>
      <c r="W82" s="228"/>
      <c r="X82" s="228"/>
      <c r="Y82" s="229"/>
      <c r="Z82" s="227"/>
      <c r="AA82" s="228"/>
      <c r="AB82" s="228"/>
      <c r="AC82" s="228"/>
      <c r="AD82" s="229"/>
      <c r="AE82" s="224">
        <v>1.0</v>
      </c>
      <c r="AF82" s="222">
        <v>1.0</v>
      </c>
      <c r="AG82" s="173" t="s">
        <v>626</v>
      </c>
      <c r="AH82" s="221" t="s">
        <v>590</v>
      </c>
      <c r="AI82" s="229"/>
      <c r="AJ82" s="227"/>
      <c r="AK82" s="228"/>
      <c r="AL82" s="228"/>
      <c r="AM82" s="228"/>
      <c r="AN82" s="229"/>
      <c r="AO82" s="224">
        <v>1.0</v>
      </c>
      <c r="AP82" s="228"/>
      <c r="AQ82" s="228"/>
      <c r="AR82" s="228"/>
      <c r="AS82" s="229"/>
      <c r="AT82" s="227"/>
      <c r="AU82" s="228"/>
      <c r="AV82" s="228"/>
      <c r="AW82" s="228"/>
      <c r="AX82" s="229"/>
      <c r="AY82" s="227"/>
      <c r="AZ82" s="228"/>
      <c r="BA82" s="228"/>
      <c r="BB82" s="228"/>
      <c r="BC82" s="229"/>
      <c r="BD82" s="224">
        <v>1.0</v>
      </c>
      <c r="BE82" s="234"/>
      <c r="BF82" s="235"/>
      <c r="BG82" s="235"/>
      <c r="BH82" s="236"/>
      <c r="BI82" s="227"/>
      <c r="BJ82" s="117"/>
      <c r="BK82" s="117"/>
      <c r="BL82" s="117"/>
      <c r="BM82" s="118"/>
    </row>
    <row r="83">
      <c r="A83" s="30">
        <v>79.0</v>
      </c>
      <c r="B83" s="88" t="s">
        <v>418</v>
      </c>
      <c r="C83" s="188" t="s">
        <v>45</v>
      </c>
      <c r="D83" s="193" t="s">
        <v>383</v>
      </c>
      <c r="E83" s="91" t="s">
        <v>48</v>
      </c>
      <c r="F83" s="217"/>
      <c r="G83" s="218"/>
      <c r="H83" s="218"/>
      <c r="I83" s="218"/>
      <c r="J83" s="219"/>
      <c r="K83" s="227"/>
      <c r="L83" s="228"/>
      <c r="M83" s="228"/>
      <c r="N83" s="228"/>
      <c r="O83" s="229"/>
      <c r="P83" s="224">
        <v>1.0</v>
      </c>
      <c r="Q83" s="224">
        <v>1.0</v>
      </c>
      <c r="R83" s="222" t="s">
        <v>628</v>
      </c>
      <c r="S83" s="221" t="s">
        <v>590</v>
      </c>
      <c r="T83" s="229"/>
      <c r="U83" s="227"/>
      <c r="V83" s="228"/>
      <c r="W83" s="228"/>
      <c r="X83" s="228"/>
      <c r="Y83" s="229"/>
      <c r="Z83" s="227"/>
      <c r="AA83" s="228"/>
      <c r="AB83" s="228"/>
      <c r="AC83" s="228"/>
      <c r="AD83" s="229"/>
      <c r="AE83" s="224">
        <v>1.0</v>
      </c>
      <c r="AF83" s="222">
        <v>1.0</v>
      </c>
      <c r="AG83" s="173" t="s">
        <v>629</v>
      </c>
      <c r="AH83" s="221" t="s">
        <v>590</v>
      </c>
      <c r="AI83" s="229"/>
      <c r="AJ83" s="227"/>
      <c r="AK83" s="228"/>
      <c r="AL83" s="228"/>
      <c r="AM83" s="228"/>
      <c r="AN83" s="229"/>
      <c r="AO83" s="224">
        <v>1.0</v>
      </c>
      <c r="AP83" s="228"/>
      <c r="AQ83" s="228"/>
      <c r="AR83" s="228"/>
      <c r="AS83" s="229"/>
      <c r="AT83" s="227"/>
      <c r="AU83" s="228"/>
      <c r="AV83" s="228"/>
      <c r="AW83" s="228"/>
      <c r="AX83" s="229"/>
      <c r="AY83" s="241"/>
      <c r="AZ83" s="246"/>
      <c r="BA83" s="246"/>
      <c r="BB83" s="246"/>
      <c r="BC83" s="247"/>
      <c r="BD83" s="224">
        <v>1.0</v>
      </c>
      <c r="BE83" s="234"/>
      <c r="BF83" s="235"/>
      <c r="BG83" s="235"/>
      <c r="BH83" s="236"/>
      <c r="BI83" s="99"/>
      <c r="BJ83" s="117"/>
      <c r="BK83" s="117"/>
      <c r="BL83" s="117"/>
      <c r="BM83" s="118"/>
    </row>
    <row r="84">
      <c r="A84" s="30">
        <v>80.0</v>
      </c>
      <c r="B84" s="88" t="s">
        <v>224</v>
      </c>
      <c r="C84" s="188" t="s">
        <v>39</v>
      </c>
      <c r="D84" s="193" t="s">
        <v>383</v>
      </c>
      <c r="E84" s="91" t="s">
        <v>48</v>
      </c>
      <c r="F84" s="217"/>
      <c r="G84" s="218"/>
      <c r="H84" s="218"/>
      <c r="I84" s="218"/>
      <c r="J84" s="219"/>
      <c r="K84" s="227"/>
      <c r="L84" s="228"/>
      <c r="M84" s="228"/>
      <c r="N84" s="228"/>
      <c r="O84" s="229"/>
      <c r="P84" s="224">
        <v>1.0</v>
      </c>
      <c r="Q84" s="224">
        <v>1.0</v>
      </c>
      <c r="R84" s="222" t="s">
        <v>631</v>
      </c>
      <c r="S84" s="221" t="s">
        <v>590</v>
      </c>
      <c r="T84" s="229"/>
      <c r="U84" s="227"/>
      <c r="V84" s="228"/>
      <c r="W84" s="228"/>
      <c r="X84" s="228"/>
      <c r="Y84" s="229"/>
      <c r="Z84" s="227"/>
      <c r="AA84" s="228"/>
      <c r="AB84" s="228"/>
      <c r="AC84" s="228"/>
      <c r="AD84" s="229"/>
      <c r="AE84" s="227"/>
      <c r="AF84" s="228"/>
      <c r="AG84" s="228"/>
      <c r="AH84" s="228"/>
      <c r="AI84" s="229"/>
      <c r="AJ84" s="227"/>
      <c r="AK84" s="228"/>
      <c r="AL84" s="228"/>
      <c r="AM84" s="228"/>
      <c r="AN84" s="229"/>
      <c r="AO84" s="227"/>
      <c r="AP84" s="228"/>
      <c r="AQ84" s="228"/>
      <c r="AR84" s="228"/>
      <c r="AS84" s="229"/>
      <c r="AT84" s="227"/>
      <c r="AU84" s="228"/>
      <c r="AV84" s="228"/>
      <c r="AW84" s="228"/>
      <c r="AX84" s="229"/>
      <c r="AY84" s="99"/>
      <c r="AZ84" s="102"/>
      <c r="BA84" s="102"/>
      <c r="BB84" s="102"/>
      <c r="BC84" s="96"/>
      <c r="BD84" s="224">
        <v>1.0</v>
      </c>
      <c r="BE84" s="234"/>
      <c r="BF84" s="235"/>
      <c r="BG84" s="235"/>
      <c r="BH84" s="236"/>
      <c r="BI84" s="99"/>
      <c r="BJ84" s="117"/>
      <c r="BK84" s="117"/>
      <c r="BL84" s="117"/>
      <c r="BM84" s="118"/>
    </row>
    <row r="85">
      <c r="A85" s="30">
        <v>81.0</v>
      </c>
      <c r="B85" s="193" t="s">
        <v>426</v>
      </c>
      <c r="C85" s="32" t="s">
        <v>111</v>
      </c>
      <c r="D85" s="193" t="s">
        <v>383</v>
      </c>
      <c r="E85" s="91" t="s">
        <v>48</v>
      </c>
      <c r="F85" s="217"/>
      <c r="G85" s="218"/>
      <c r="H85" s="218"/>
      <c r="I85" s="218"/>
      <c r="J85" s="219"/>
      <c r="K85" s="217"/>
      <c r="L85" s="218"/>
      <c r="M85" s="218"/>
      <c r="N85" s="218"/>
      <c r="O85" s="219"/>
      <c r="P85" s="220">
        <v>1.0</v>
      </c>
      <c r="Q85" s="224">
        <v>1.0</v>
      </c>
      <c r="R85" s="222" t="s">
        <v>633</v>
      </c>
      <c r="S85" s="221" t="s">
        <v>590</v>
      </c>
      <c r="T85" s="219"/>
      <c r="U85" s="217"/>
      <c r="V85" s="218"/>
      <c r="W85" s="218"/>
      <c r="X85" s="218"/>
      <c r="Y85" s="219"/>
      <c r="Z85" s="217"/>
      <c r="AA85" s="218"/>
      <c r="AB85" s="218"/>
      <c r="AC85" s="218"/>
      <c r="AD85" s="219"/>
      <c r="AE85" s="220">
        <v>1.0</v>
      </c>
      <c r="AF85" s="222">
        <v>1.0</v>
      </c>
      <c r="AG85" s="173" t="s">
        <v>634</v>
      </c>
      <c r="AH85" s="221" t="s">
        <v>590</v>
      </c>
      <c r="AI85" s="219"/>
      <c r="AJ85" s="217"/>
      <c r="AK85" s="218"/>
      <c r="AL85" s="218"/>
      <c r="AM85" s="218"/>
      <c r="AN85" s="219"/>
      <c r="AO85" s="220">
        <v>1.0</v>
      </c>
      <c r="AP85" s="218"/>
      <c r="AQ85" s="218"/>
      <c r="AR85" s="218"/>
      <c r="AS85" s="219"/>
      <c r="AT85" s="217"/>
      <c r="AU85" s="218"/>
      <c r="AV85" s="218"/>
      <c r="AW85" s="218"/>
      <c r="AX85" s="219"/>
      <c r="AY85" s="92"/>
      <c r="AZ85" s="93"/>
      <c r="BA85" s="93"/>
      <c r="BB85" s="93"/>
      <c r="BC85" s="47"/>
      <c r="BD85" s="220">
        <v>1.0</v>
      </c>
      <c r="BE85" s="234"/>
      <c r="BF85" s="235"/>
      <c r="BG85" s="235"/>
      <c r="BH85" s="236"/>
      <c r="BI85" s="99"/>
      <c r="BJ85" s="117"/>
      <c r="BK85" s="117"/>
      <c r="BL85" s="117"/>
      <c r="BM85" s="118"/>
    </row>
    <row r="86">
      <c r="A86" s="30">
        <v>82.0</v>
      </c>
      <c r="B86" s="193" t="s">
        <v>472</v>
      </c>
      <c r="C86" s="32" t="s">
        <v>45</v>
      </c>
      <c r="D86" s="255" t="s">
        <v>637</v>
      </c>
      <c r="E86" s="91" t="s">
        <v>48</v>
      </c>
      <c r="F86" s="217"/>
      <c r="G86" s="218"/>
      <c r="H86" s="218"/>
      <c r="I86" s="218"/>
      <c r="J86" s="219"/>
      <c r="K86" s="217"/>
      <c r="L86" s="218"/>
      <c r="M86" s="218"/>
      <c r="N86" s="218"/>
      <c r="O86" s="219"/>
      <c r="P86" s="220">
        <v>1.0</v>
      </c>
      <c r="Q86" s="221">
        <v>1.0</v>
      </c>
      <c r="R86" s="221" t="s">
        <v>638</v>
      </c>
      <c r="S86" s="221" t="s">
        <v>639</v>
      </c>
      <c r="T86" s="219"/>
      <c r="U86" s="217"/>
      <c r="V86" s="218"/>
      <c r="W86" s="218"/>
      <c r="X86" s="218"/>
      <c r="Y86" s="219"/>
      <c r="Z86" s="217"/>
      <c r="AA86" s="218"/>
      <c r="AB86" s="218"/>
      <c r="AC86" s="218"/>
      <c r="AD86" s="219"/>
      <c r="AE86" s="220">
        <v>1.0</v>
      </c>
      <c r="AF86" s="221">
        <v>0.0</v>
      </c>
      <c r="AG86" s="257" t="s">
        <v>640</v>
      </c>
      <c r="AH86" s="257" t="s">
        <v>641</v>
      </c>
      <c r="AI86" s="219"/>
      <c r="AJ86" s="220">
        <v>0.0</v>
      </c>
      <c r="AK86" s="221">
        <v>1.0</v>
      </c>
      <c r="AL86" s="221" t="s">
        <v>642</v>
      </c>
      <c r="AM86" s="221" t="s">
        <v>639</v>
      </c>
      <c r="AN86" s="187" t="s">
        <v>643</v>
      </c>
      <c r="AO86" s="92"/>
      <c r="AP86" s="93"/>
      <c r="AQ86" s="93"/>
      <c r="AR86" s="93"/>
      <c r="AS86" s="47"/>
      <c r="AT86" s="40">
        <v>1.0</v>
      </c>
      <c r="AU86" s="93"/>
      <c r="AV86" s="93"/>
      <c r="AW86" s="93"/>
      <c r="AX86" s="47"/>
      <c r="AY86" s="92"/>
      <c r="AZ86" s="93"/>
      <c r="BA86" s="93"/>
      <c r="BB86" s="93"/>
      <c r="BC86" s="47"/>
      <c r="BD86" s="92"/>
      <c r="BE86" s="140"/>
      <c r="BF86" s="141"/>
      <c r="BG86" s="141"/>
      <c r="BH86" s="53"/>
      <c r="BI86" s="94">
        <v>1.0</v>
      </c>
      <c r="BJ86" s="117"/>
      <c r="BK86" s="117"/>
      <c r="BL86" s="117"/>
      <c r="BM86" s="118"/>
    </row>
    <row r="87">
      <c r="A87" s="30">
        <v>83.0</v>
      </c>
      <c r="B87" s="88" t="s">
        <v>426</v>
      </c>
      <c r="C87" s="32" t="s">
        <v>111</v>
      </c>
      <c r="D87" s="152" t="s">
        <v>637</v>
      </c>
      <c r="E87" s="91" t="s">
        <v>48</v>
      </c>
      <c r="F87" s="217"/>
      <c r="G87" s="218"/>
      <c r="H87" s="218"/>
      <c r="I87" s="218"/>
      <c r="J87" s="219"/>
      <c r="K87" s="227"/>
      <c r="L87" s="218"/>
      <c r="M87" s="218"/>
      <c r="N87" s="218"/>
      <c r="O87" s="219"/>
      <c r="P87" s="220">
        <v>1.0</v>
      </c>
      <c r="Q87" s="221">
        <v>1.0</v>
      </c>
      <c r="R87" s="221" t="s">
        <v>644</v>
      </c>
      <c r="S87" s="221" t="s">
        <v>639</v>
      </c>
      <c r="T87" s="219"/>
      <c r="U87" s="227"/>
      <c r="V87" s="228"/>
      <c r="W87" s="228"/>
      <c r="X87" s="228"/>
      <c r="Y87" s="229"/>
      <c r="Z87" s="227"/>
      <c r="AA87" s="228"/>
      <c r="AB87" s="228"/>
      <c r="AC87" s="228"/>
      <c r="AD87" s="229"/>
      <c r="AE87" s="224">
        <v>1.0</v>
      </c>
      <c r="AF87" s="222">
        <v>0.0</v>
      </c>
      <c r="AG87" s="257" t="s">
        <v>640</v>
      </c>
      <c r="AH87" s="257" t="s">
        <v>641</v>
      </c>
      <c r="AI87" s="229"/>
      <c r="AJ87" s="224">
        <v>0.0</v>
      </c>
      <c r="AK87" s="222">
        <v>1.0</v>
      </c>
      <c r="AL87" s="221" t="s">
        <v>646</v>
      </c>
      <c r="AM87" s="221" t="s">
        <v>639</v>
      </c>
      <c r="AN87" s="187" t="s">
        <v>647</v>
      </c>
      <c r="AO87" s="99"/>
      <c r="AP87" s="102"/>
      <c r="AQ87" s="102"/>
      <c r="AR87" s="102"/>
      <c r="AS87" s="96"/>
      <c r="AT87" s="94">
        <v>1.0</v>
      </c>
      <c r="AU87" s="102"/>
      <c r="AV87" s="102"/>
      <c r="AW87" s="102"/>
      <c r="AX87" s="96"/>
      <c r="AY87" s="99"/>
      <c r="AZ87" s="102"/>
      <c r="BA87" s="102"/>
      <c r="BB87" s="102"/>
      <c r="BC87" s="96"/>
      <c r="BD87" s="241"/>
      <c r="BE87" s="242"/>
      <c r="BF87" s="243"/>
      <c r="BG87" s="243"/>
      <c r="BH87" s="244"/>
      <c r="BI87" s="94">
        <v>1.0</v>
      </c>
      <c r="BJ87" s="117"/>
      <c r="BK87" s="117"/>
      <c r="BL87" s="117"/>
      <c r="BM87" s="118"/>
    </row>
    <row r="88">
      <c r="A88" s="30">
        <v>84.0</v>
      </c>
      <c r="B88" s="88" t="s">
        <v>224</v>
      </c>
      <c r="C88" s="188" t="s">
        <v>39</v>
      </c>
      <c r="D88" s="193" t="s">
        <v>637</v>
      </c>
      <c r="E88" s="91" t="s">
        <v>48</v>
      </c>
      <c r="F88" s="217"/>
      <c r="G88" s="218"/>
      <c r="H88" s="218"/>
      <c r="I88" s="218"/>
      <c r="J88" s="219"/>
      <c r="K88" s="227"/>
      <c r="L88" s="228"/>
      <c r="M88" s="228"/>
      <c r="N88" s="228"/>
      <c r="O88" s="229"/>
      <c r="P88" s="227"/>
      <c r="Q88" s="228"/>
      <c r="R88" s="228"/>
      <c r="S88" s="228"/>
      <c r="T88" s="229"/>
      <c r="U88" s="227"/>
      <c r="V88" s="228"/>
      <c r="W88" s="228"/>
      <c r="X88" s="228"/>
      <c r="Y88" s="229"/>
      <c r="Z88" s="227"/>
      <c r="AA88" s="228"/>
      <c r="AB88" s="228"/>
      <c r="AC88" s="228"/>
      <c r="AD88" s="229"/>
      <c r="AE88" s="224">
        <v>1.0</v>
      </c>
      <c r="AF88" s="222">
        <v>0.0</v>
      </c>
      <c r="AG88" s="257" t="s">
        <v>640</v>
      </c>
      <c r="AH88" s="257" t="s">
        <v>641</v>
      </c>
      <c r="AI88" s="229"/>
      <c r="AJ88" s="224">
        <v>0.0</v>
      </c>
      <c r="AK88" s="222">
        <v>1.0</v>
      </c>
      <c r="AL88" s="221" t="s">
        <v>649</v>
      </c>
      <c r="AM88" s="221" t="s">
        <v>639</v>
      </c>
      <c r="AN88" s="229"/>
      <c r="AO88" s="99"/>
      <c r="AP88" s="102"/>
      <c r="AQ88" s="102"/>
      <c r="AR88" s="102"/>
      <c r="AS88" s="96"/>
      <c r="AT88" s="99"/>
      <c r="AU88" s="102"/>
      <c r="AV88" s="102"/>
      <c r="AW88" s="102"/>
      <c r="AX88" s="96"/>
      <c r="AY88" s="99"/>
      <c r="AZ88" s="102"/>
      <c r="BA88" s="102"/>
      <c r="BB88" s="102"/>
      <c r="BC88" s="96"/>
      <c r="BD88" s="241"/>
      <c r="BE88" s="242"/>
      <c r="BF88" s="243"/>
      <c r="BG88" s="243"/>
      <c r="BH88" s="244"/>
      <c r="BI88" s="94">
        <v>1.0</v>
      </c>
      <c r="BJ88" s="117"/>
      <c r="BK88" s="117"/>
      <c r="BL88" s="117"/>
      <c r="BM88" s="118"/>
    </row>
    <row r="89">
      <c r="A89" s="30">
        <v>85.0</v>
      </c>
      <c r="B89" s="88" t="s">
        <v>418</v>
      </c>
      <c r="C89" s="188" t="s">
        <v>45</v>
      </c>
      <c r="D89" s="193" t="s">
        <v>650</v>
      </c>
      <c r="E89" s="91" t="s">
        <v>48</v>
      </c>
      <c r="F89" s="217"/>
      <c r="G89" s="218"/>
      <c r="H89" s="218"/>
      <c r="I89" s="218"/>
      <c r="J89" s="219"/>
      <c r="K89" s="220">
        <v>1.0</v>
      </c>
      <c r="L89" s="221">
        <v>1.0</v>
      </c>
      <c r="M89" s="221" t="s">
        <v>651</v>
      </c>
      <c r="N89" s="221" t="s">
        <v>639</v>
      </c>
      <c r="O89" s="219"/>
      <c r="P89" s="227"/>
      <c r="Q89" s="228"/>
      <c r="R89" s="228"/>
      <c r="S89" s="228"/>
      <c r="T89" s="229"/>
      <c r="U89" s="224">
        <v>1.0</v>
      </c>
      <c r="V89" s="222">
        <v>1.0</v>
      </c>
      <c r="W89" s="221" t="s">
        <v>652</v>
      </c>
      <c r="X89" s="221" t="s">
        <v>639</v>
      </c>
      <c r="Y89" s="229"/>
      <c r="Z89" s="227"/>
      <c r="AA89" s="228"/>
      <c r="AB89" s="228"/>
      <c r="AC89" s="228"/>
      <c r="AD89" s="229"/>
      <c r="AE89" s="227"/>
      <c r="AF89" s="228"/>
      <c r="AG89" s="228"/>
      <c r="AH89" s="228"/>
      <c r="AI89" s="229"/>
      <c r="AJ89" s="224">
        <v>1.0</v>
      </c>
      <c r="AK89" s="222">
        <v>1.0</v>
      </c>
      <c r="AL89" s="221" t="s">
        <v>654</v>
      </c>
      <c r="AM89" s="221" t="s">
        <v>639</v>
      </c>
      <c r="AN89" s="229"/>
      <c r="AO89" s="99"/>
      <c r="AP89" s="102"/>
      <c r="AQ89" s="102"/>
      <c r="AR89" s="102"/>
      <c r="AS89" s="96"/>
      <c r="AT89" s="241"/>
      <c r="AU89" s="246"/>
      <c r="AV89" s="246"/>
      <c r="AW89" s="246"/>
      <c r="AX89" s="247"/>
      <c r="AY89" s="94">
        <v>1.0</v>
      </c>
      <c r="AZ89" s="102"/>
      <c r="BA89" s="102"/>
      <c r="BB89" s="102"/>
      <c r="BC89" s="96"/>
      <c r="BD89" s="241"/>
      <c r="BE89" s="242"/>
      <c r="BF89" s="243"/>
      <c r="BG89" s="243"/>
      <c r="BH89" s="244"/>
      <c r="BI89" s="99"/>
      <c r="BJ89" s="117"/>
      <c r="BK89" s="117"/>
      <c r="BL89" s="117"/>
      <c r="BM89" s="118"/>
    </row>
    <row r="90">
      <c r="A90" s="30">
        <v>86.0</v>
      </c>
      <c r="B90" s="88" t="s">
        <v>426</v>
      </c>
      <c r="C90" s="188" t="s">
        <v>111</v>
      </c>
      <c r="D90" s="193" t="s">
        <v>650</v>
      </c>
      <c r="E90" s="91" t="s">
        <v>48</v>
      </c>
      <c r="F90" s="217"/>
      <c r="G90" s="218"/>
      <c r="H90" s="218"/>
      <c r="I90" s="218"/>
      <c r="J90" s="219"/>
      <c r="K90" s="220">
        <v>1.0</v>
      </c>
      <c r="L90" s="221">
        <v>1.0</v>
      </c>
      <c r="M90" s="258" t="s">
        <v>656</v>
      </c>
      <c r="N90" s="259" t="s">
        <v>639</v>
      </c>
      <c r="O90" s="219"/>
      <c r="P90" s="227"/>
      <c r="Q90" s="228"/>
      <c r="R90" s="228"/>
      <c r="S90" s="228"/>
      <c r="T90" s="229"/>
      <c r="U90" s="224">
        <v>1.0</v>
      </c>
      <c r="V90" s="222">
        <v>1.0</v>
      </c>
      <c r="W90" s="221" t="s">
        <v>657</v>
      </c>
      <c r="X90" s="221" t="s">
        <v>639</v>
      </c>
      <c r="Y90" s="229"/>
      <c r="Z90" s="227"/>
      <c r="AA90" s="228"/>
      <c r="AB90" s="228"/>
      <c r="AC90" s="228"/>
      <c r="AD90" s="229"/>
      <c r="AE90" s="227"/>
      <c r="AF90" s="228"/>
      <c r="AG90" s="228"/>
      <c r="AH90" s="228"/>
      <c r="AI90" s="229"/>
      <c r="AJ90" s="224">
        <v>1.0</v>
      </c>
      <c r="AK90" s="222">
        <v>1.0</v>
      </c>
      <c r="AL90" s="221" t="s">
        <v>658</v>
      </c>
      <c r="AM90" s="221" t="s">
        <v>639</v>
      </c>
      <c r="AN90" s="229"/>
      <c r="AO90" s="99"/>
      <c r="AP90" s="102"/>
      <c r="AQ90" s="102"/>
      <c r="AR90" s="102"/>
      <c r="AS90" s="96"/>
      <c r="AT90" s="99"/>
      <c r="AU90" s="102"/>
      <c r="AV90" s="102"/>
      <c r="AW90" s="102"/>
      <c r="AX90" s="96"/>
      <c r="AY90" s="94">
        <v>1.0</v>
      </c>
      <c r="AZ90" s="102"/>
      <c r="BA90" s="102"/>
      <c r="BB90" s="102"/>
      <c r="BC90" s="96"/>
      <c r="BD90" s="99"/>
      <c r="BE90" s="140"/>
      <c r="BF90" s="141"/>
      <c r="BG90" s="141"/>
      <c r="BH90" s="53"/>
      <c r="BI90" s="99"/>
      <c r="BJ90" s="117"/>
      <c r="BK90" s="117"/>
      <c r="BL90" s="117"/>
      <c r="BM90" s="118"/>
    </row>
    <row r="91">
      <c r="A91" s="30">
        <v>87.0</v>
      </c>
      <c r="B91" s="88" t="s">
        <v>224</v>
      </c>
      <c r="C91" s="188" t="s">
        <v>39</v>
      </c>
      <c r="D91" s="193" t="s">
        <v>650</v>
      </c>
      <c r="E91" s="91" t="s">
        <v>48</v>
      </c>
      <c r="F91" s="217"/>
      <c r="G91" s="218"/>
      <c r="H91" s="218"/>
      <c r="I91" s="218"/>
      <c r="J91" s="219"/>
      <c r="K91" s="227"/>
      <c r="L91" s="228"/>
      <c r="M91" s="228"/>
      <c r="N91" s="228"/>
      <c r="O91" s="229"/>
      <c r="P91" s="227"/>
      <c r="Q91" s="228"/>
      <c r="R91" s="228"/>
      <c r="S91" s="228"/>
      <c r="T91" s="229"/>
      <c r="U91" s="224">
        <v>1.0</v>
      </c>
      <c r="V91" s="222">
        <v>1.0</v>
      </c>
      <c r="W91" s="221" t="s">
        <v>660</v>
      </c>
      <c r="X91" s="221" t="s">
        <v>639</v>
      </c>
      <c r="Y91" s="229"/>
      <c r="Z91" s="227"/>
      <c r="AA91" s="228"/>
      <c r="AB91" s="228"/>
      <c r="AC91" s="228"/>
      <c r="AD91" s="229"/>
      <c r="AE91" s="227"/>
      <c r="AF91" s="228"/>
      <c r="AG91" s="228"/>
      <c r="AH91" s="228"/>
      <c r="AI91" s="229"/>
      <c r="AJ91" s="227"/>
      <c r="AK91" s="228"/>
      <c r="AL91" s="228"/>
      <c r="AM91" s="228"/>
      <c r="AN91" s="229"/>
      <c r="AO91" s="99"/>
      <c r="AP91" s="102"/>
      <c r="AQ91" s="102"/>
      <c r="AR91" s="102"/>
      <c r="AS91" s="96"/>
      <c r="AT91" s="241"/>
      <c r="AU91" s="246"/>
      <c r="AV91" s="246"/>
      <c r="AW91" s="246"/>
      <c r="AX91" s="247"/>
      <c r="AY91" s="94">
        <v>1.0</v>
      </c>
      <c r="AZ91" s="102"/>
      <c r="BA91" s="102"/>
      <c r="BB91" s="102"/>
      <c r="BC91" s="96"/>
      <c r="BD91" s="241"/>
      <c r="BE91" s="242"/>
      <c r="BF91" s="243"/>
      <c r="BG91" s="243"/>
      <c r="BH91" s="244"/>
      <c r="BI91" s="99"/>
      <c r="BJ91" s="117"/>
      <c r="BK91" s="117"/>
      <c r="BL91" s="117"/>
      <c r="BM91" s="118"/>
    </row>
    <row r="92">
      <c r="A92" s="30">
        <v>88.0</v>
      </c>
      <c r="B92" s="88" t="s">
        <v>418</v>
      </c>
      <c r="C92" s="188" t="s">
        <v>45</v>
      </c>
      <c r="D92" s="193" t="s">
        <v>663</v>
      </c>
      <c r="E92" s="91" t="s">
        <v>48</v>
      </c>
      <c r="F92" s="217"/>
      <c r="G92" s="218"/>
      <c r="H92" s="218"/>
      <c r="I92" s="218"/>
      <c r="J92" s="219"/>
      <c r="K92" s="227"/>
      <c r="L92" s="218"/>
      <c r="M92" s="218"/>
      <c r="N92" s="218"/>
      <c r="O92" s="219"/>
      <c r="P92" s="220">
        <v>1.0</v>
      </c>
      <c r="Q92" s="221">
        <v>1.0</v>
      </c>
      <c r="R92" s="221" t="s">
        <v>664</v>
      </c>
      <c r="S92" s="221" t="s">
        <v>639</v>
      </c>
      <c r="T92" s="219"/>
      <c r="U92" s="227"/>
      <c r="V92" s="228"/>
      <c r="W92" s="228"/>
      <c r="X92" s="228"/>
      <c r="Y92" s="229"/>
      <c r="Z92" s="227"/>
      <c r="AA92" s="228"/>
      <c r="AB92" s="228"/>
      <c r="AC92" s="228"/>
      <c r="AD92" s="229"/>
      <c r="AE92" s="227"/>
      <c r="AF92" s="228"/>
      <c r="AG92" s="228"/>
      <c r="AH92" s="228"/>
      <c r="AI92" s="229"/>
      <c r="AJ92" s="227"/>
      <c r="AK92" s="228"/>
      <c r="AL92" s="228"/>
      <c r="AM92" s="228"/>
      <c r="AN92" s="229"/>
      <c r="AO92" s="94">
        <v>1.0</v>
      </c>
      <c r="AP92" s="57">
        <v>1.0</v>
      </c>
      <c r="AQ92" s="57" t="s">
        <v>667</v>
      </c>
      <c r="AR92" s="57" t="s">
        <v>639</v>
      </c>
      <c r="AS92" s="187" t="s">
        <v>668</v>
      </c>
      <c r="AT92" s="241"/>
      <c r="AU92" s="246"/>
      <c r="AV92" s="246"/>
      <c r="AW92" s="246"/>
      <c r="AX92" s="247"/>
      <c r="AY92" s="99"/>
      <c r="AZ92" s="102"/>
      <c r="BA92" s="102"/>
      <c r="BB92" s="102"/>
      <c r="BC92" s="96"/>
      <c r="BD92" s="94">
        <v>1.0</v>
      </c>
      <c r="BE92" s="140"/>
      <c r="BF92" s="141"/>
      <c r="BG92" s="141"/>
      <c r="BH92" s="53"/>
      <c r="BI92" s="99"/>
      <c r="BJ92" s="117"/>
      <c r="BK92" s="117"/>
      <c r="BL92" s="117"/>
      <c r="BM92" s="118"/>
    </row>
    <row r="93">
      <c r="A93" s="30">
        <v>89.0</v>
      </c>
      <c r="B93" s="88" t="s">
        <v>426</v>
      </c>
      <c r="C93" s="188" t="s">
        <v>111</v>
      </c>
      <c r="D93" s="193" t="s">
        <v>663</v>
      </c>
      <c r="E93" s="37" t="s">
        <v>48</v>
      </c>
      <c r="F93" s="217"/>
      <c r="G93" s="218"/>
      <c r="H93" s="218"/>
      <c r="I93" s="218"/>
      <c r="J93" s="219"/>
      <c r="K93" s="227"/>
      <c r="L93" s="218"/>
      <c r="M93" s="218"/>
      <c r="N93" s="218"/>
      <c r="O93" s="219"/>
      <c r="P93" s="220">
        <v>1.0</v>
      </c>
      <c r="Q93" s="221">
        <v>1.0</v>
      </c>
      <c r="R93" s="221" t="s">
        <v>671</v>
      </c>
      <c r="S93" s="221" t="s">
        <v>639</v>
      </c>
      <c r="T93" s="219"/>
      <c r="U93" s="227"/>
      <c r="V93" s="228"/>
      <c r="W93" s="228"/>
      <c r="X93" s="228"/>
      <c r="Y93" s="229"/>
      <c r="Z93" s="227"/>
      <c r="AA93" s="228"/>
      <c r="AB93" s="228"/>
      <c r="AC93" s="228"/>
      <c r="AD93" s="229"/>
      <c r="AE93" s="227"/>
      <c r="AF93" s="228"/>
      <c r="AG93" s="228"/>
      <c r="AH93" s="228"/>
      <c r="AI93" s="229"/>
      <c r="AJ93" s="227"/>
      <c r="AK93" s="228"/>
      <c r="AL93" s="228"/>
      <c r="AM93" s="228"/>
      <c r="AN93" s="229"/>
      <c r="AO93" s="94">
        <v>1.0</v>
      </c>
      <c r="AP93" s="57">
        <v>1.0</v>
      </c>
      <c r="AQ93" s="57" t="s">
        <v>672</v>
      </c>
      <c r="AR93" s="57" t="s">
        <v>639</v>
      </c>
      <c r="AS93" s="96"/>
      <c r="AT93" s="99"/>
      <c r="AU93" s="102"/>
      <c r="AV93" s="102"/>
      <c r="AW93" s="102"/>
      <c r="AX93" s="96"/>
      <c r="AY93" s="99"/>
      <c r="AZ93" s="102"/>
      <c r="BA93" s="102"/>
      <c r="BB93" s="102"/>
      <c r="BC93" s="96"/>
      <c r="BD93" s="94">
        <v>1.0</v>
      </c>
      <c r="BE93" s="140"/>
      <c r="BF93" s="141"/>
      <c r="BG93" s="141"/>
      <c r="BH93" s="53"/>
      <c r="BI93" s="241"/>
      <c r="BJ93" s="117"/>
      <c r="BK93" s="117"/>
      <c r="BL93" s="117"/>
      <c r="BM93" s="118"/>
    </row>
    <row r="94">
      <c r="A94" s="30">
        <v>90.0</v>
      </c>
      <c r="B94" s="88" t="s">
        <v>224</v>
      </c>
      <c r="C94" s="188" t="s">
        <v>39</v>
      </c>
      <c r="D94" s="193" t="s">
        <v>663</v>
      </c>
      <c r="E94" s="91" t="s">
        <v>48</v>
      </c>
      <c r="F94" s="217"/>
      <c r="G94" s="218"/>
      <c r="H94" s="218"/>
      <c r="I94" s="218"/>
      <c r="J94" s="219"/>
      <c r="K94" s="227"/>
      <c r="L94" s="228"/>
      <c r="M94" s="228"/>
      <c r="N94" s="228"/>
      <c r="O94" s="229"/>
      <c r="P94" s="224">
        <v>1.0</v>
      </c>
      <c r="Q94" s="221">
        <v>1.0</v>
      </c>
      <c r="R94" s="221" t="s">
        <v>675</v>
      </c>
      <c r="S94" s="221" t="s">
        <v>639</v>
      </c>
      <c r="T94" s="229"/>
      <c r="U94" s="227"/>
      <c r="V94" s="228"/>
      <c r="W94" s="228"/>
      <c r="X94" s="228"/>
      <c r="Y94" s="229"/>
      <c r="Z94" s="227"/>
      <c r="AA94" s="228"/>
      <c r="AB94" s="228"/>
      <c r="AC94" s="228"/>
      <c r="AD94" s="229"/>
      <c r="AE94" s="227"/>
      <c r="AF94" s="228"/>
      <c r="AG94" s="228"/>
      <c r="AH94" s="228"/>
      <c r="AI94" s="229"/>
      <c r="AJ94" s="227"/>
      <c r="AK94" s="228"/>
      <c r="AL94" s="228"/>
      <c r="AM94" s="228"/>
      <c r="AN94" s="229"/>
      <c r="AO94" s="99"/>
      <c r="AP94" s="102"/>
      <c r="AQ94" s="102"/>
      <c r="AR94" s="102"/>
      <c r="AS94" s="96"/>
      <c r="AT94" s="99"/>
      <c r="AU94" s="102"/>
      <c r="AV94" s="102"/>
      <c r="AW94" s="102"/>
      <c r="AX94" s="96"/>
      <c r="AY94" s="241"/>
      <c r="AZ94" s="246"/>
      <c r="BA94" s="246"/>
      <c r="BB94" s="246"/>
      <c r="BC94" s="247"/>
      <c r="BD94" s="94">
        <v>1.0</v>
      </c>
      <c r="BE94" s="140"/>
      <c r="BF94" s="141"/>
      <c r="BG94" s="141"/>
      <c r="BH94" s="53"/>
      <c r="BI94" s="99"/>
      <c r="BJ94" s="117"/>
      <c r="BK94" s="117"/>
      <c r="BL94" s="117"/>
      <c r="BM94" s="118"/>
    </row>
    <row r="95">
      <c r="A95" s="30">
        <v>91.0</v>
      </c>
      <c r="B95" s="88" t="s">
        <v>472</v>
      </c>
      <c r="C95" s="188" t="s">
        <v>45</v>
      </c>
      <c r="D95" s="193" t="s">
        <v>678</v>
      </c>
      <c r="E95" s="91" t="s">
        <v>48</v>
      </c>
      <c r="F95" s="220">
        <v>1.0</v>
      </c>
      <c r="G95" s="221">
        <v>1.0</v>
      </c>
      <c r="H95" s="221" t="s">
        <v>679</v>
      </c>
      <c r="I95" s="221" t="s">
        <v>639</v>
      </c>
      <c r="J95" s="219"/>
      <c r="K95" s="227"/>
      <c r="L95" s="228"/>
      <c r="M95" s="228"/>
      <c r="N95" s="228"/>
      <c r="O95" s="229"/>
      <c r="P95" s="227"/>
      <c r="Q95" s="228"/>
      <c r="R95" s="228"/>
      <c r="S95" s="228"/>
      <c r="T95" s="229"/>
      <c r="U95" s="224">
        <v>1.0</v>
      </c>
      <c r="V95" s="222">
        <v>1.0</v>
      </c>
      <c r="W95" s="221" t="s">
        <v>680</v>
      </c>
      <c r="X95" s="221" t="s">
        <v>639</v>
      </c>
      <c r="Y95" s="229"/>
      <c r="Z95" s="227"/>
      <c r="AA95" s="228"/>
      <c r="AB95" s="228"/>
      <c r="AC95" s="228"/>
      <c r="AD95" s="229"/>
      <c r="AE95" s="224">
        <v>0.0</v>
      </c>
      <c r="AF95" s="222">
        <v>1.0</v>
      </c>
      <c r="AG95" s="221" t="s">
        <v>683</v>
      </c>
      <c r="AH95" s="222" t="s">
        <v>684</v>
      </c>
      <c r="AI95" s="229"/>
      <c r="AJ95" s="227"/>
      <c r="AK95" s="228"/>
      <c r="AL95" s="228"/>
      <c r="AM95" s="228"/>
      <c r="AN95" s="229"/>
      <c r="AO95" s="94">
        <v>1.0</v>
      </c>
      <c r="AP95" s="102"/>
      <c r="AQ95" s="102"/>
      <c r="AR95" s="102"/>
      <c r="AS95" s="96"/>
      <c r="AT95" s="99"/>
      <c r="AU95" s="102"/>
      <c r="AV95" s="102"/>
      <c r="AW95" s="102"/>
      <c r="AX95" s="96"/>
      <c r="AY95" s="241"/>
      <c r="AZ95" s="246"/>
      <c r="BA95" s="246"/>
      <c r="BB95" s="246"/>
      <c r="BC95" s="247"/>
      <c r="BD95" s="94">
        <v>1.0</v>
      </c>
      <c r="BE95" s="140"/>
      <c r="BF95" s="141"/>
      <c r="BG95" s="141"/>
      <c r="BH95" s="53"/>
      <c r="BI95" s="99"/>
      <c r="BJ95" s="117"/>
      <c r="BK95" s="117"/>
      <c r="BL95" s="117"/>
      <c r="BM95" s="118"/>
    </row>
    <row r="96">
      <c r="A96" s="30">
        <v>92.0</v>
      </c>
      <c r="B96" s="88" t="s">
        <v>426</v>
      </c>
      <c r="C96" s="188" t="s">
        <v>111</v>
      </c>
      <c r="D96" s="193" t="s">
        <v>678</v>
      </c>
      <c r="E96" s="91" t="s">
        <v>48</v>
      </c>
      <c r="F96" s="220">
        <v>1.0</v>
      </c>
      <c r="G96" s="221">
        <v>1.0</v>
      </c>
      <c r="H96" s="221" t="s">
        <v>685</v>
      </c>
      <c r="I96" s="221" t="s">
        <v>639</v>
      </c>
      <c r="J96" s="219"/>
      <c r="K96" s="227"/>
      <c r="L96" s="228"/>
      <c r="M96" s="228"/>
      <c r="N96" s="228"/>
      <c r="O96" s="229"/>
      <c r="P96" s="227"/>
      <c r="Q96" s="228"/>
      <c r="R96" s="228"/>
      <c r="S96" s="228"/>
      <c r="T96" s="229"/>
      <c r="U96" s="224">
        <v>1.0</v>
      </c>
      <c r="V96" s="222">
        <v>1.0</v>
      </c>
      <c r="W96" s="221" t="s">
        <v>688</v>
      </c>
      <c r="X96" s="221" t="s">
        <v>639</v>
      </c>
      <c r="Y96" s="229"/>
      <c r="Z96" s="227"/>
      <c r="AA96" s="228"/>
      <c r="AB96" s="228"/>
      <c r="AC96" s="228"/>
      <c r="AD96" s="229"/>
      <c r="AE96" s="224">
        <v>0.0</v>
      </c>
      <c r="AF96" s="222">
        <v>1.0</v>
      </c>
      <c r="AG96" s="221" t="s">
        <v>689</v>
      </c>
      <c r="AH96" s="222" t="s">
        <v>684</v>
      </c>
      <c r="AI96" s="229"/>
      <c r="AJ96" s="227"/>
      <c r="AK96" s="228"/>
      <c r="AL96" s="228"/>
      <c r="AM96" s="228"/>
      <c r="AN96" s="229"/>
      <c r="AO96" s="94">
        <v>1.0</v>
      </c>
      <c r="AP96" s="102"/>
      <c r="AQ96" s="102"/>
      <c r="AR96" s="102"/>
      <c r="AS96" s="96"/>
      <c r="AT96" s="261"/>
      <c r="AU96" s="262"/>
      <c r="AV96" s="262"/>
      <c r="AW96" s="262"/>
      <c r="AX96" s="263"/>
      <c r="AY96" s="241"/>
      <c r="AZ96" s="246"/>
      <c r="BA96" s="246"/>
      <c r="BB96" s="246"/>
      <c r="BC96" s="247"/>
      <c r="BD96" s="94">
        <v>1.0</v>
      </c>
      <c r="BE96" s="140"/>
      <c r="BF96" s="141"/>
      <c r="BG96" s="141"/>
      <c r="BH96" s="53"/>
      <c r="BI96" s="99"/>
      <c r="BJ96" s="117"/>
      <c r="BK96" s="117"/>
      <c r="BL96" s="117"/>
      <c r="BM96" s="118"/>
    </row>
    <row r="97">
      <c r="A97" s="30">
        <v>93.0</v>
      </c>
      <c r="B97" s="88" t="s">
        <v>224</v>
      </c>
      <c r="C97" s="32" t="s">
        <v>39</v>
      </c>
      <c r="D97" s="193" t="s">
        <v>678</v>
      </c>
      <c r="E97" s="91" t="s">
        <v>48</v>
      </c>
      <c r="F97" s="220">
        <v>1.0</v>
      </c>
      <c r="G97" s="221">
        <v>1.0</v>
      </c>
      <c r="H97" s="221" t="s">
        <v>691</v>
      </c>
      <c r="I97" s="221" t="s">
        <v>639</v>
      </c>
      <c r="J97" s="219"/>
      <c r="K97" s="227"/>
      <c r="L97" s="228"/>
      <c r="M97" s="228"/>
      <c r="N97" s="228"/>
      <c r="O97" s="229"/>
      <c r="P97" s="227"/>
      <c r="Q97" s="228"/>
      <c r="R97" s="228"/>
      <c r="S97" s="228"/>
      <c r="T97" s="229"/>
      <c r="U97" s="227"/>
      <c r="V97" s="228"/>
      <c r="W97" s="228"/>
      <c r="X97" s="228"/>
      <c r="Y97" s="229"/>
      <c r="Z97" s="227"/>
      <c r="AA97" s="228"/>
      <c r="AB97" s="228"/>
      <c r="AC97" s="228"/>
      <c r="AD97" s="229"/>
      <c r="AE97" s="224">
        <v>0.0</v>
      </c>
      <c r="AF97" s="222">
        <v>1.0</v>
      </c>
      <c r="AG97" s="221" t="s">
        <v>694</v>
      </c>
      <c r="AH97" s="222" t="s">
        <v>684</v>
      </c>
      <c r="AI97" s="229"/>
      <c r="AJ97" s="227"/>
      <c r="AK97" s="228"/>
      <c r="AL97" s="228"/>
      <c r="AM97" s="228"/>
      <c r="AN97" s="229"/>
      <c r="AO97" s="94">
        <v>1.0</v>
      </c>
      <c r="AP97" s="102"/>
      <c r="AQ97" s="102"/>
      <c r="AR97" s="102"/>
      <c r="AS97" s="96"/>
      <c r="AT97" s="99"/>
      <c r="AU97" s="102"/>
      <c r="AV97" s="102"/>
      <c r="AW97" s="102"/>
      <c r="AX97" s="96"/>
      <c r="AY97" s="99"/>
      <c r="AZ97" s="102"/>
      <c r="BA97" s="102"/>
      <c r="BB97" s="102"/>
      <c r="BC97" s="96"/>
      <c r="BD97" s="241"/>
      <c r="BE97" s="242"/>
      <c r="BF97" s="243"/>
      <c r="BG97" s="243"/>
      <c r="BH97" s="244"/>
      <c r="BI97" s="99"/>
      <c r="BJ97" s="117"/>
      <c r="BK97" s="117"/>
      <c r="BL97" s="117"/>
      <c r="BM97" s="118"/>
    </row>
    <row r="98">
      <c r="A98" s="30">
        <v>94.0</v>
      </c>
      <c r="B98" s="88" t="s">
        <v>472</v>
      </c>
      <c r="C98" s="188" t="s">
        <v>45</v>
      </c>
      <c r="D98" s="193" t="s">
        <v>695</v>
      </c>
      <c r="E98" s="91" t="s">
        <v>48</v>
      </c>
      <c r="F98" s="217"/>
      <c r="G98" s="218"/>
      <c r="H98" s="218"/>
      <c r="I98" s="218"/>
      <c r="J98" s="219"/>
      <c r="K98" s="227"/>
      <c r="L98" s="218"/>
      <c r="M98" s="218"/>
      <c r="N98" s="218"/>
      <c r="O98" s="219"/>
      <c r="P98" s="220">
        <v>1.0</v>
      </c>
      <c r="Q98" s="221">
        <v>1.0</v>
      </c>
      <c r="R98" s="221" t="s">
        <v>698</v>
      </c>
      <c r="S98" s="221" t="s">
        <v>639</v>
      </c>
      <c r="T98" s="219"/>
      <c r="U98" s="227"/>
      <c r="V98" s="228"/>
      <c r="W98" s="228"/>
      <c r="X98" s="228"/>
      <c r="Y98" s="229"/>
      <c r="Z98" s="227"/>
      <c r="AA98" s="228"/>
      <c r="AB98" s="228"/>
      <c r="AC98" s="228"/>
      <c r="AD98" s="229"/>
      <c r="AE98" s="224">
        <v>1.0</v>
      </c>
      <c r="AF98" s="222">
        <v>0.0</v>
      </c>
      <c r="AG98" s="257" t="s">
        <v>640</v>
      </c>
      <c r="AH98" s="257" t="s">
        <v>641</v>
      </c>
      <c r="AI98" s="229"/>
      <c r="AJ98" s="220">
        <v>0.0</v>
      </c>
      <c r="AK98" s="221">
        <v>1.0</v>
      </c>
      <c r="AL98" s="221" t="s">
        <v>699</v>
      </c>
      <c r="AM98" s="221" t="s">
        <v>639</v>
      </c>
      <c r="AN98" s="229"/>
      <c r="AO98" s="99"/>
      <c r="AP98" s="102"/>
      <c r="AQ98" s="102"/>
      <c r="AR98" s="102"/>
      <c r="AS98" s="96"/>
      <c r="AT98" s="94">
        <v>1.0</v>
      </c>
      <c r="AU98" s="102"/>
      <c r="AV98" s="102"/>
      <c r="AW98" s="102"/>
      <c r="AX98" s="96"/>
      <c r="AY98" s="99"/>
      <c r="AZ98" s="102"/>
      <c r="BA98" s="102"/>
      <c r="BB98" s="102"/>
      <c r="BC98" s="96"/>
      <c r="BD98" s="241"/>
      <c r="BE98" s="242"/>
      <c r="BF98" s="243"/>
      <c r="BG98" s="243"/>
      <c r="BH98" s="244"/>
      <c r="BI98" s="94">
        <v>1.0</v>
      </c>
      <c r="BJ98" s="117"/>
      <c r="BK98" s="117"/>
      <c r="BL98" s="117"/>
      <c r="BM98" s="118"/>
    </row>
    <row r="99">
      <c r="A99" s="30">
        <v>95.0</v>
      </c>
      <c r="B99" s="88" t="s">
        <v>426</v>
      </c>
      <c r="C99" s="188" t="s">
        <v>111</v>
      </c>
      <c r="D99" s="193" t="s">
        <v>695</v>
      </c>
      <c r="E99" s="91" t="s">
        <v>48</v>
      </c>
      <c r="F99" s="217"/>
      <c r="G99" s="218"/>
      <c r="H99" s="218"/>
      <c r="I99" s="218"/>
      <c r="J99" s="219"/>
      <c r="K99" s="227"/>
      <c r="L99" s="218"/>
      <c r="M99" s="218"/>
      <c r="N99" s="218"/>
      <c r="O99" s="219"/>
      <c r="P99" s="220">
        <v>1.0</v>
      </c>
      <c r="Q99" s="221">
        <v>1.0</v>
      </c>
      <c r="R99" s="221" t="s">
        <v>702</v>
      </c>
      <c r="S99" s="221" t="s">
        <v>639</v>
      </c>
      <c r="T99" s="219"/>
      <c r="U99" s="227"/>
      <c r="V99" s="228"/>
      <c r="W99" s="228"/>
      <c r="X99" s="228"/>
      <c r="Y99" s="229"/>
      <c r="Z99" s="227"/>
      <c r="AA99" s="228"/>
      <c r="AB99" s="228"/>
      <c r="AC99" s="228"/>
      <c r="AD99" s="229"/>
      <c r="AE99" s="224">
        <v>1.0</v>
      </c>
      <c r="AF99" s="222">
        <v>0.0</v>
      </c>
      <c r="AG99" s="257" t="s">
        <v>640</v>
      </c>
      <c r="AH99" s="257" t="s">
        <v>641</v>
      </c>
      <c r="AI99" s="229"/>
      <c r="AJ99" s="220">
        <v>0.0</v>
      </c>
      <c r="AK99" s="221">
        <v>1.0</v>
      </c>
      <c r="AL99" s="221" t="s">
        <v>703</v>
      </c>
      <c r="AM99" s="221" t="s">
        <v>639</v>
      </c>
      <c r="AN99" s="229"/>
      <c r="AO99" s="99"/>
      <c r="AP99" s="102"/>
      <c r="AQ99" s="102"/>
      <c r="AR99" s="102"/>
      <c r="AS99" s="96"/>
      <c r="AT99" s="94">
        <v>1.0</v>
      </c>
      <c r="AU99" s="102"/>
      <c r="AV99" s="102"/>
      <c r="AW99" s="102"/>
      <c r="AX99" s="96"/>
      <c r="AY99" s="99"/>
      <c r="AZ99" s="102"/>
      <c r="BA99" s="102"/>
      <c r="BB99" s="102"/>
      <c r="BC99" s="96"/>
      <c r="BD99" s="241"/>
      <c r="BE99" s="242"/>
      <c r="BF99" s="243"/>
      <c r="BG99" s="243"/>
      <c r="BH99" s="244"/>
      <c r="BI99" s="94">
        <v>1.0</v>
      </c>
      <c r="BJ99" s="117"/>
      <c r="BK99" s="117"/>
      <c r="BL99" s="117"/>
      <c r="BM99" s="118"/>
    </row>
    <row r="100">
      <c r="A100" s="30">
        <v>96.0</v>
      </c>
      <c r="B100" s="88" t="s">
        <v>224</v>
      </c>
      <c r="C100" s="32" t="s">
        <v>39</v>
      </c>
      <c r="D100" s="193" t="s">
        <v>695</v>
      </c>
      <c r="E100" s="91" t="s">
        <v>48</v>
      </c>
      <c r="F100" s="217"/>
      <c r="G100" s="218"/>
      <c r="H100" s="218"/>
      <c r="I100" s="218"/>
      <c r="J100" s="219"/>
      <c r="K100" s="227"/>
      <c r="L100" s="228"/>
      <c r="M100" s="228"/>
      <c r="N100" s="228"/>
      <c r="O100" s="229"/>
      <c r="P100" s="227"/>
      <c r="Q100" s="228"/>
      <c r="R100" s="228"/>
      <c r="S100" s="228"/>
      <c r="T100" s="229"/>
      <c r="U100" s="227"/>
      <c r="V100" s="228"/>
      <c r="W100" s="228"/>
      <c r="X100" s="228"/>
      <c r="Y100" s="229"/>
      <c r="Z100" s="227"/>
      <c r="AA100" s="228"/>
      <c r="AB100" s="228"/>
      <c r="AC100" s="228"/>
      <c r="AD100" s="229"/>
      <c r="AE100" s="224">
        <v>1.0</v>
      </c>
      <c r="AF100" s="222">
        <v>0.0</v>
      </c>
      <c r="AG100" s="257" t="s">
        <v>640</v>
      </c>
      <c r="AH100" s="257" t="s">
        <v>641</v>
      </c>
      <c r="AI100" s="229"/>
      <c r="AJ100" s="220">
        <v>0.0</v>
      </c>
      <c r="AK100" s="221">
        <v>1.0</v>
      </c>
      <c r="AL100" s="221" t="s">
        <v>707</v>
      </c>
      <c r="AM100" s="221" t="s">
        <v>639</v>
      </c>
      <c r="AN100" s="229"/>
      <c r="AO100" s="99"/>
      <c r="AP100" s="102"/>
      <c r="AQ100" s="102"/>
      <c r="AR100" s="102"/>
      <c r="AS100" s="96"/>
      <c r="AT100" s="99"/>
      <c r="AU100" s="102"/>
      <c r="AV100" s="102"/>
      <c r="AW100" s="102"/>
      <c r="AX100" s="96"/>
      <c r="AY100" s="99"/>
      <c r="AZ100" s="102"/>
      <c r="BA100" s="102"/>
      <c r="BB100" s="102"/>
      <c r="BC100" s="96"/>
      <c r="BD100" s="241"/>
      <c r="BE100" s="242"/>
      <c r="BF100" s="243"/>
      <c r="BG100" s="243"/>
      <c r="BH100" s="244"/>
      <c r="BI100" s="94">
        <v>1.0</v>
      </c>
      <c r="BJ100" s="117"/>
      <c r="BK100" s="117"/>
      <c r="BL100" s="117"/>
      <c r="BM100" s="118"/>
    </row>
    <row r="101">
      <c r="A101" s="30">
        <v>97.0</v>
      </c>
      <c r="B101" s="88" t="s">
        <v>418</v>
      </c>
      <c r="C101" s="188" t="s">
        <v>45</v>
      </c>
      <c r="D101" s="193" t="s">
        <v>708</v>
      </c>
      <c r="E101" s="91" t="s">
        <v>48</v>
      </c>
      <c r="F101" s="217"/>
      <c r="G101" s="218"/>
      <c r="H101" s="218"/>
      <c r="I101" s="218"/>
      <c r="J101" s="219"/>
      <c r="K101" s="220">
        <v>1.0</v>
      </c>
      <c r="L101" s="221">
        <v>1.0</v>
      </c>
      <c r="M101" s="221" t="s">
        <v>711</v>
      </c>
      <c r="N101" s="221" t="s">
        <v>639</v>
      </c>
      <c r="O101" s="219"/>
      <c r="P101" s="227"/>
      <c r="Q101" s="228"/>
      <c r="R101" s="228"/>
      <c r="S101" s="228"/>
      <c r="T101" s="229"/>
      <c r="U101" s="224">
        <v>1.0</v>
      </c>
      <c r="V101" s="222">
        <v>1.0</v>
      </c>
      <c r="W101" s="221" t="s">
        <v>712</v>
      </c>
      <c r="X101" s="221" t="s">
        <v>639</v>
      </c>
      <c r="Y101" s="229"/>
      <c r="Z101" s="227"/>
      <c r="AA101" s="228"/>
      <c r="AB101" s="228"/>
      <c r="AC101" s="228"/>
      <c r="AD101" s="229"/>
      <c r="AE101" s="227"/>
      <c r="AF101" s="228"/>
      <c r="AG101" s="228"/>
      <c r="AH101" s="228"/>
      <c r="AI101" s="229"/>
      <c r="AJ101" s="224">
        <v>1.0</v>
      </c>
      <c r="AK101" s="222">
        <v>1.0</v>
      </c>
      <c r="AL101" s="221" t="s">
        <v>713</v>
      </c>
      <c r="AM101" s="221" t="s">
        <v>639</v>
      </c>
      <c r="AN101" s="229"/>
      <c r="AO101" s="99"/>
      <c r="AP101" s="102"/>
      <c r="AQ101" s="102"/>
      <c r="AR101" s="102"/>
      <c r="AS101" s="96"/>
      <c r="AT101" s="241"/>
      <c r="AU101" s="246"/>
      <c r="AV101" s="246"/>
      <c r="AW101" s="246"/>
      <c r="AX101" s="247"/>
      <c r="AY101" s="94">
        <v>1.0</v>
      </c>
      <c r="AZ101" s="102"/>
      <c r="BA101" s="102"/>
      <c r="BB101" s="102"/>
      <c r="BC101" s="96"/>
      <c r="BD101" s="241"/>
      <c r="BE101" s="242"/>
      <c r="BF101" s="243"/>
      <c r="BG101" s="243"/>
      <c r="BH101" s="244"/>
      <c r="BI101" s="99"/>
      <c r="BJ101" s="117"/>
      <c r="BK101" s="117"/>
      <c r="BL101" s="117"/>
      <c r="BM101" s="118"/>
    </row>
    <row r="102">
      <c r="A102" s="30">
        <v>98.0</v>
      </c>
      <c r="B102" s="88" t="s">
        <v>426</v>
      </c>
      <c r="C102" s="188" t="s">
        <v>111</v>
      </c>
      <c r="D102" s="193" t="s">
        <v>708</v>
      </c>
      <c r="E102" s="91" t="s">
        <v>48</v>
      </c>
      <c r="F102" s="217"/>
      <c r="G102" s="218"/>
      <c r="H102" s="218"/>
      <c r="I102" s="218"/>
      <c r="J102" s="219"/>
      <c r="K102" s="220">
        <v>1.0</v>
      </c>
      <c r="L102" s="221">
        <v>1.0</v>
      </c>
      <c r="M102" s="221" t="s">
        <v>716</v>
      </c>
      <c r="N102" s="221" t="s">
        <v>639</v>
      </c>
      <c r="O102" s="219"/>
      <c r="P102" s="227"/>
      <c r="Q102" s="228"/>
      <c r="R102" s="228"/>
      <c r="S102" s="228"/>
      <c r="T102" s="229"/>
      <c r="U102" s="224">
        <v>1.0</v>
      </c>
      <c r="V102" s="222">
        <v>1.0</v>
      </c>
      <c r="W102" s="221" t="s">
        <v>717</v>
      </c>
      <c r="X102" s="221" t="s">
        <v>639</v>
      </c>
      <c r="Y102" s="229"/>
      <c r="Z102" s="227"/>
      <c r="AA102" s="228"/>
      <c r="AB102" s="228"/>
      <c r="AC102" s="228"/>
      <c r="AD102" s="229"/>
      <c r="AE102" s="227"/>
      <c r="AF102" s="228"/>
      <c r="AG102" s="228"/>
      <c r="AH102" s="228"/>
      <c r="AI102" s="229"/>
      <c r="AJ102" s="224">
        <v>1.0</v>
      </c>
      <c r="AK102" s="222">
        <v>1.0</v>
      </c>
      <c r="AL102" s="221" t="s">
        <v>720</v>
      </c>
      <c r="AM102" s="221" t="s">
        <v>639</v>
      </c>
      <c r="AN102" s="229"/>
      <c r="AO102" s="99"/>
      <c r="AP102" s="102"/>
      <c r="AQ102" s="102"/>
      <c r="AR102" s="102"/>
      <c r="AS102" s="96"/>
      <c r="AT102" s="99"/>
      <c r="AU102" s="102"/>
      <c r="AV102" s="102"/>
      <c r="AW102" s="102"/>
      <c r="AX102" s="96"/>
      <c r="AY102" s="224">
        <v>1.0</v>
      </c>
      <c r="AZ102" s="228"/>
      <c r="BA102" s="228"/>
      <c r="BB102" s="228"/>
      <c r="BC102" s="229"/>
      <c r="BD102" s="99"/>
      <c r="BE102" s="140"/>
      <c r="BF102" s="141"/>
      <c r="BG102" s="141"/>
      <c r="BH102" s="53"/>
      <c r="BI102" s="99"/>
      <c r="BJ102" s="117"/>
      <c r="BK102" s="117"/>
      <c r="BL102" s="117"/>
      <c r="BM102" s="118"/>
    </row>
    <row r="103">
      <c r="A103" s="30">
        <v>99.0</v>
      </c>
      <c r="B103" s="88" t="s">
        <v>224</v>
      </c>
      <c r="C103" s="32" t="s">
        <v>39</v>
      </c>
      <c r="D103" s="193" t="s">
        <v>708</v>
      </c>
      <c r="E103" s="91" t="s">
        <v>48</v>
      </c>
      <c r="F103" s="217"/>
      <c r="G103" s="218"/>
      <c r="H103" s="218"/>
      <c r="I103" s="218"/>
      <c r="J103" s="219"/>
      <c r="K103" s="227"/>
      <c r="L103" s="228"/>
      <c r="M103" s="228"/>
      <c r="N103" s="228"/>
      <c r="O103" s="229"/>
      <c r="P103" s="227"/>
      <c r="Q103" s="228"/>
      <c r="R103" s="228"/>
      <c r="S103" s="228"/>
      <c r="T103" s="229"/>
      <c r="U103" s="224">
        <v>1.0</v>
      </c>
      <c r="V103" s="222">
        <v>1.0</v>
      </c>
      <c r="W103" s="221" t="s">
        <v>723</v>
      </c>
      <c r="X103" s="221" t="s">
        <v>639</v>
      </c>
      <c r="Y103" s="229"/>
      <c r="Z103" s="227"/>
      <c r="AA103" s="228"/>
      <c r="AB103" s="228"/>
      <c r="AC103" s="228"/>
      <c r="AD103" s="229"/>
      <c r="AE103" s="227"/>
      <c r="AF103" s="228"/>
      <c r="AG103" s="228"/>
      <c r="AH103" s="228"/>
      <c r="AI103" s="229"/>
      <c r="AJ103" s="227"/>
      <c r="AK103" s="228"/>
      <c r="AL103" s="228"/>
      <c r="AM103" s="228"/>
      <c r="AN103" s="229"/>
      <c r="AO103" s="99"/>
      <c r="AP103" s="102"/>
      <c r="AQ103" s="102"/>
      <c r="AR103" s="102"/>
      <c r="AS103" s="96"/>
      <c r="AT103" s="99"/>
      <c r="AU103" s="102"/>
      <c r="AV103" s="102"/>
      <c r="AW103" s="102"/>
      <c r="AX103" s="96"/>
      <c r="AY103" s="266">
        <v>1.0</v>
      </c>
      <c r="AZ103" s="246"/>
      <c r="BA103" s="246"/>
      <c r="BB103" s="246"/>
      <c r="BC103" s="247"/>
      <c r="BD103" s="261"/>
      <c r="BE103" s="267"/>
      <c r="BF103" s="268"/>
      <c r="BG103" s="268"/>
      <c r="BH103" s="269"/>
      <c r="BI103" s="99"/>
      <c r="BJ103" s="117"/>
      <c r="BK103" s="117"/>
      <c r="BL103" s="117"/>
      <c r="BM103" s="118"/>
    </row>
    <row r="104">
      <c r="A104" s="30">
        <v>100.0</v>
      </c>
      <c r="B104" s="193" t="s">
        <v>726</v>
      </c>
      <c r="C104" s="32" t="s">
        <v>45</v>
      </c>
      <c r="D104" s="193" t="s">
        <v>678</v>
      </c>
      <c r="E104" s="91" t="s">
        <v>48</v>
      </c>
      <c r="F104" s="217"/>
      <c r="G104" s="218"/>
      <c r="H104" s="218"/>
      <c r="I104" s="218"/>
      <c r="J104" s="219"/>
      <c r="K104" s="217"/>
      <c r="L104" s="218"/>
      <c r="M104" s="218"/>
      <c r="N104" s="218"/>
      <c r="O104" s="219"/>
      <c r="P104" s="220">
        <v>1.0</v>
      </c>
      <c r="Q104" s="221">
        <v>1.0</v>
      </c>
      <c r="R104" s="221" t="s">
        <v>727</v>
      </c>
      <c r="S104" s="221" t="s">
        <v>639</v>
      </c>
      <c r="T104" s="219"/>
      <c r="U104" s="217"/>
      <c r="V104" s="218"/>
      <c r="W104" s="218"/>
      <c r="X104" s="218"/>
      <c r="Y104" s="219"/>
      <c r="Z104" s="217"/>
      <c r="AA104" s="218"/>
      <c r="AB104" s="218"/>
      <c r="AC104" s="218"/>
      <c r="AD104" s="219"/>
      <c r="AE104" s="220">
        <v>1.0</v>
      </c>
      <c r="AF104" s="221">
        <v>0.0</v>
      </c>
      <c r="AG104" s="257" t="s">
        <v>640</v>
      </c>
      <c r="AH104" s="257" t="s">
        <v>641</v>
      </c>
      <c r="AI104" s="219"/>
      <c r="AJ104" s="217"/>
      <c r="AK104" s="218"/>
      <c r="AL104" s="218"/>
      <c r="AM104" s="218"/>
      <c r="AN104" s="219"/>
      <c r="AO104" s="92"/>
      <c r="AP104" s="93"/>
      <c r="AQ104" s="93"/>
      <c r="AR104" s="93"/>
      <c r="AS104" s="47"/>
      <c r="AT104" s="92"/>
      <c r="AU104" s="93"/>
      <c r="AV104" s="93"/>
      <c r="AW104" s="93"/>
      <c r="AX104" s="47"/>
      <c r="AY104" s="92"/>
      <c r="AZ104" s="93"/>
      <c r="BA104" s="93"/>
      <c r="BB104" s="93"/>
      <c r="BC104" s="47"/>
      <c r="BD104" s="40">
        <v>1.0</v>
      </c>
      <c r="BE104" s="140"/>
      <c r="BF104" s="141"/>
      <c r="BG104" s="141"/>
      <c r="BH104" s="53"/>
      <c r="BI104" s="99"/>
      <c r="BJ104" s="117"/>
      <c r="BK104" s="117"/>
      <c r="BL104" s="117"/>
      <c r="BM104" s="118"/>
    </row>
    <row r="105">
      <c r="A105" s="30">
        <v>101.0</v>
      </c>
      <c r="B105" s="271" t="s">
        <v>730</v>
      </c>
      <c r="C105" s="272" t="s">
        <v>731</v>
      </c>
      <c r="D105" s="273" t="s">
        <v>46</v>
      </c>
      <c r="E105" s="274" t="s">
        <v>48</v>
      </c>
      <c r="F105" s="275"/>
      <c r="G105" s="276"/>
      <c r="H105" s="276"/>
      <c r="I105" s="276"/>
      <c r="J105" s="277"/>
      <c r="K105" s="278"/>
      <c r="L105" s="279"/>
      <c r="M105" s="279"/>
      <c r="N105" s="279"/>
      <c r="O105" s="277"/>
      <c r="P105" s="278"/>
      <c r="Q105" s="279"/>
      <c r="R105" s="279"/>
      <c r="S105" s="279"/>
      <c r="T105" s="277"/>
      <c r="U105" s="278"/>
      <c r="V105" s="279"/>
      <c r="W105" s="279"/>
      <c r="X105" s="279"/>
      <c r="Y105" s="277"/>
      <c r="Z105" s="278"/>
      <c r="AA105" s="276"/>
      <c r="AB105" s="276"/>
      <c r="AC105" s="276"/>
      <c r="AD105" s="277"/>
      <c r="AE105" s="278"/>
      <c r="AF105" s="276"/>
      <c r="AG105" s="276"/>
      <c r="AH105" s="276"/>
      <c r="AI105" s="277"/>
      <c r="AJ105" s="278">
        <v>1.0</v>
      </c>
      <c r="AK105" s="279">
        <v>0.0</v>
      </c>
      <c r="AL105" s="280" t="s">
        <v>734</v>
      </c>
      <c r="AM105" s="281" t="s">
        <v>735</v>
      </c>
      <c r="AN105" s="277"/>
      <c r="AO105" s="278"/>
      <c r="AP105" s="276"/>
      <c r="AQ105" s="276"/>
      <c r="AR105" s="276"/>
      <c r="AS105" s="277"/>
      <c r="AT105" s="278"/>
      <c r="AU105" s="276"/>
      <c r="AV105" s="276"/>
      <c r="AW105" s="276"/>
      <c r="AX105" s="277"/>
      <c r="AY105" s="278"/>
      <c r="AZ105" s="276"/>
      <c r="BA105" s="276"/>
      <c r="BB105" s="276"/>
      <c r="BC105" s="277"/>
      <c r="BD105" s="278"/>
      <c r="BE105" s="282"/>
      <c r="BF105" s="283"/>
      <c r="BG105" s="283"/>
      <c r="BH105" s="284"/>
      <c r="BI105" s="285"/>
      <c r="BJ105" s="286"/>
      <c r="BK105" s="286"/>
      <c r="BL105" s="286"/>
      <c r="BM105" s="287"/>
    </row>
    <row r="106">
      <c r="A106" s="30">
        <v>102.0</v>
      </c>
      <c r="B106" s="288" t="s">
        <v>42</v>
      </c>
      <c r="C106" s="289" t="s">
        <v>45</v>
      </c>
      <c r="D106" s="290" t="s">
        <v>369</v>
      </c>
      <c r="E106" s="291" t="s">
        <v>48</v>
      </c>
      <c r="F106" s="292"/>
      <c r="G106" s="293"/>
      <c r="H106" s="293"/>
      <c r="I106" s="293"/>
      <c r="J106" s="294"/>
      <c r="K106" s="295">
        <v>1.0</v>
      </c>
      <c r="L106" s="296">
        <v>1.0</v>
      </c>
      <c r="M106" s="296" t="s">
        <v>738</v>
      </c>
      <c r="N106" s="296" t="s">
        <v>739</v>
      </c>
      <c r="O106" s="294"/>
      <c r="P106" s="295">
        <v>1.0</v>
      </c>
      <c r="Q106" s="296">
        <v>1.0</v>
      </c>
      <c r="R106" s="296" t="s">
        <v>740</v>
      </c>
      <c r="S106" s="297" t="s">
        <v>684</v>
      </c>
      <c r="T106" s="294"/>
      <c r="U106" s="295">
        <v>1.0</v>
      </c>
      <c r="V106" s="296">
        <v>1.0</v>
      </c>
      <c r="W106" s="296" t="s">
        <v>741</v>
      </c>
      <c r="X106" s="296" t="s">
        <v>742</v>
      </c>
      <c r="Y106" s="294"/>
      <c r="Z106" s="295">
        <v>1.0</v>
      </c>
      <c r="AA106" s="296">
        <v>1.0</v>
      </c>
      <c r="AB106" s="296" t="s">
        <v>743</v>
      </c>
      <c r="AC106" s="296" t="s">
        <v>684</v>
      </c>
      <c r="AD106" s="294"/>
      <c r="AE106" s="295">
        <v>1.0</v>
      </c>
      <c r="AF106" s="296">
        <v>1.0</v>
      </c>
      <c r="AG106" s="296" t="s">
        <v>744</v>
      </c>
      <c r="AH106" s="297" t="s">
        <v>742</v>
      </c>
      <c r="AI106" s="294"/>
      <c r="AJ106" s="295">
        <v>1.0</v>
      </c>
      <c r="AK106" s="296">
        <v>1.0</v>
      </c>
      <c r="AL106" s="296" t="s">
        <v>745</v>
      </c>
      <c r="AM106" s="297" t="s">
        <v>742</v>
      </c>
      <c r="AN106" s="294"/>
      <c r="AO106" s="295">
        <v>1.0</v>
      </c>
      <c r="AP106" s="293"/>
      <c r="AQ106" s="293"/>
      <c r="AR106" s="297" t="s">
        <v>748</v>
      </c>
      <c r="AS106" s="294"/>
      <c r="AT106" s="295">
        <v>1.0</v>
      </c>
      <c r="AU106" s="293"/>
      <c r="AV106" s="293"/>
      <c r="AW106" s="293"/>
      <c r="AX106" s="294"/>
      <c r="AY106" s="295">
        <v>1.0</v>
      </c>
      <c r="AZ106" s="293"/>
      <c r="BA106" s="293"/>
      <c r="BB106" s="293"/>
      <c r="BC106" s="294"/>
      <c r="BD106" s="295">
        <v>1.0</v>
      </c>
      <c r="BE106" s="298"/>
      <c r="BF106" s="299"/>
      <c r="BG106" s="299"/>
      <c r="BH106" s="300"/>
      <c r="BI106" s="301">
        <v>1.0</v>
      </c>
      <c r="BJ106" s="302"/>
      <c r="BK106" s="302"/>
      <c r="BL106" s="302"/>
      <c r="BM106" s="303"/>
    </row>
    <row r="107">
      <c r="A107" s="30">
        <v>103.0</v>
      </c>
      <c r="B107" s="304" t="s">
        <v>69</v>
      </c>
      <c r="C107" s="305" t="s">
        <v>45</v>
      </c>
      <c r="D107" s="288" t="s">
        <v>369</v>
      </c>
      <c r="E107" s="291" t="s">
        <v>48</v>
      </c>
      <c r="F107" s="295">
        <v>1.0</v>
      </c>
      <c r="G107" s="296">
        <v>1.0</v>
      </c>
      <c r="H107" s="296" t="s">
        <v>749</v>
      </c>
      <c r="I107" s="296" t="s">
        <v>739</v>
      </c>
      <c r="J107" s="294"/>
      <c r="K107" s="306"/>
      <c r="L107" s="307"/>
      <c r="M107" s="307"/>
      <c r="N107" s="307"/>
      <c r="O107" s="308"/>
      <c r="P107" s="301">
        <v>1.0</v>
      </c>
      <c r="Q107" s="297">
        <v>1.0</v>
      </c>
      <c r="R107" s="297" t="s">
        <v>750</v>
      </c>
      <c r="S107" s="297" t="s">
        <v>684</v>
      </c>
      <c r="T107" s="308"/>
      <c r="U107" s="306"/>
      <c r="V107" s="307"/>
      <c r="W107" s="307"/>
      <c r="X107" s="307"/>
      <c r="Y107" s="308"/>
      <c r="Z107" s="301">
        <v>1.0</v>
      </c>
      <c r="AA107" s="297">
        <v>1.0</v>
      </c>
      <c r="AB107" s="297" t="s">
        <v>753</v>
      </c>
      <c r="AC107" s="297" t="s">
        <v>742</v>
      </c>
      <c r="AD107" s="308"/>
      <c r="AE107" s="306"/>
      <c r="AF107" s="307"/>
      <c r="AG107" s="307"/>
      <c r="AH107" s="307"/>
      <c r="AI107" s="308"/>
      <c r="AJ107" s="301">
        <v>1.0</v>
      </c>
      <c r="AK107" s="297">
        <v>1.0</v>
      </c>
      <c r="AL107" s="309" t="s">
        <v>754</v>
      </c>
      <c r="AM107" s="310" t="s">
        <v>739</v>
      </c>
      <c r="AN107" s="308"/>
      <c r="AO107" s="306"/>
      <c r="AP107" s="307"/>
      <c r="AQ107" s="307"/>
      <c r="AR107" s="307"/>
      <c r="AS107" s="308"/>
      <c r="AT107" s="301">
        <v>1.0</v>
      </c>
      <c r="AU107" s="307"/>
      <c r="AV107" s="307"/>
      <c r="AW107" s="307"/>
      <c r="AX107" s="308"/>
      <c r="AY107" s="311"/>
      <c r="AZ107" s="312"/>
      <c r="BA107" s="312"/>
      <c r="BB107" s="312"/>
      <c r="BC107" s="313"/>
      <c r="BD107" s="301">
        <v>1.0</v>
      </c>
      <c r="BE107" s="298"/>
      <c r="BF107" s="299"/>
      <c r="BG107" s="299"/>
      <c r="BH107" s="300"/>
      <c r="BI107" s="311"/>
      <c r="BJ107" s="302"/>
      <c r="BK107" s="302"/>
      <c r="BL107" s="302"/>
      <c r="BM107" s="303"/>
    </row>
    <row r="108">
      <c r="A108" s="30">
        <v>104.0</v>
      </c>
      <c r="B108" s="304" t="s">
        <v>84</v>
      </c>
      <c r="C108" s="305" t="s">
        <v>45</v>
      </c>
      <c r="D108" s="288" t="s">
        <v>369</v>
      </c>
      <c r="E108" s="291" t="s">
        <v>48</v>
      </c>
      <c r="F108" s="295">
        <v>1.0</v>
      </c>
      <c r="G108" s="296">
        <v>1.0</v>
      </c>
      <c r="H108" s="296" t="s">
        <v>757</v>
      </c>
      <c r="I108" s="296" t="s">
        <v>739</v>
      </c>
      <c r="J108" s="294"/>
      <c r="K108" s="306"/>
      <c r="L108" s="307"/>
      <c r="M108" s="307"/>
      <c r="N108" s="307"/>
      <c r="O108" s="308"/>
      <c r="P108" s="306"/>
      <c r="Q108" s="307"/>
      <c r="R108" s="307"/>
      <c r="S108" s="307"/>
      <c r="T108" s="308"/>
      <c r="U108" s="301">
        <v>1.0</v>
      </c>
      <c r="V108" s="297">
        <v>1.0</v>
      </c>
      <c r="W108" s="296" t="s">
        <v>758</v>
      </c>
      <c r="X108" s="296" t="s">
        <v>742</v>
      </c>
      <c r="Y108" s="308"/>
      <c r="Z108" s="306"/>
      <c r="AA108" s="307"/>
      <c r="AB108" s="307"/>
      <c r="AC108" s="307"/>
      <c r="AD108" s="308"/>
      <c r="AE108" s="306"/>
      <c r="AF108" s="307"/>
      <c r="AG108" s="307"/>
      <c r="AH108" s="307"/>
      <c r="AI108" s="308"/>
      <c r="AJ108" s="301">
        <v>1.0</v>
      </c>
      <c r="AK108" s="297">
        <v>1.0</v>
      </c>
      <c r="AL108" s="297" t="s">
        <v>761</v>
      </c>
      <c r="AM108" s="297" t="s">
        <v>742</v>
      </c>
      <c r="AN108" s="308"/>
      <c r="AO108" s="306"/>
      <c r="AP108" s="307"/>
      <c r="AQ108" s="307"/>
      <c r="AR108" s="307"/>
      <c r="AS108" s="308"/>
      <c r="AT108" s="306"/>
      <c r="AU108" s="307"/>
      <c r="AV108" s="307"/>
      <c r="AW108" s="307"/>
      <c r="AX108" s="308"/>
      <c r="AY108" s="311"/>
      <c r="AZ108" s="312"/>
      <c r="BA108" s="312"/>
      <c r="BB108" s="312"/>
      <c r="BC108" s="313"/>
      <c r="BD108" s="314"/>
      <c r="BE108" s="315"/>
      <c r="BF108" s="316"/>
      <c r="BG108" s="316"/>
      <c r="BH108" s="317"/>
      <c r="BI108" s="311"/>
      <c r="BJ108" s="302"/>
      <c r="BK108" s="302"/>
      <c r="BL108" s="302"/>
      <c r="BM108" s="303"/>
    </row>
    <row r="109">
      <c r="A109" s="30">
        <v>105.0</v>
      </c>
      <c r="B109" s="304" t="s">
        <v>114</v>
      </c>
      <c r="C109" s="305" t="s">
        <v>45</v>
      </c>
      <c r="D109" s="288" t="s">
        <v>369</v>
      </c>
      <c r="E109" s="291" t="s">
        <v>48</v>
      </c>
      <c r="F109" s="295">
        <v>1.0</v>
      </c>
      <c r="G109" s="296">
        <v>1.0</v>
      </c>
      <c r="H109" s="296" t="s">
        <v>762</v>
      </c>
      <c r="I109" s="296" t="s">
        <v>739</v>
      </c>
      <c r="J109" s="294"/>
      <c r="K109" s="306"/>
      <c r="L109" s="307"/>
      <c r="M109" s="307"/>
      <c r="N109" s="307"/>
      <c r="O109" s="308"/>
      <c r="P109" s="306"/>
      <c r="Q109" s="307"/>
      <c r="R109" s="307"/>
      <c r="S109" s="307"/>
      <c r="T109" s="308"/>
      <c r="U109" s="306"/>
      <c r="V109" s="307"/>
      <c r="W109" s="307"/>
      <c r="X109" s="307"/>
      <c r="Y109" s="308"/>
      <c r="Z109" s="306"/>
      <c r="AA109" s="307"/>
      <c r="AB109" s="307"/>
      <c r="AC109" s="307"/>
      <c r="AD109" s="308"/>
      <c r="AE109" s="306"/>
      <c r="AF109" s="307"/>
      <c r="AG109" s="307"/>
      <c r="AH109" s="307"/>
      <c r="AI109" s="308"/>
      <c r="AJ109" s="301">
        <v>1.0</v>
      </c>
      <c r="AK109" s="297">
        <v>1.0</v>
      </c>
      <c r="AL109" s="297" t="s">
        <v>765</v>
      </c>
      <c r="AM109" s="297" t="s">
        <v>742</v>
      </c>
      <c r="AN109" s="308"/>
      <c r="AO109" s="306"/>
      <c r="AP109" s="307"/>
      <c r="AQ109" s="307"/>
      <c r="AR109" s="307"/>
      <c r="AS109" s="308"/>
      <c r="AT109" s="306"/>
      <c r="AU109" s="307"/>
      <c r="AV109" s="307"/>
      <c r="AW109" s="307"/>
      <c r="AX109" s="308"/>
      <c r="AY109" s="311"/>
      <c r="AZ109" s="312"/>
      <c r="BA109" s="312"/>
      <c r="BB109" s="312"/>
      <c r="BC109" s="313"/>
      <c r="BD109" s="311"/>
      <c r="BE109" s="318"/>
      <c r="BF109" s="319"/>
      <c r="BG109" s="319"/>
      <c r="BH109" s="320"/>
      <c r="BI109" s="311"/>
      <c r="BJ109" s="302"/>
      <c r="BK109" s="302"/>
      <c r="BL109" s="302"/>
      <c r="BM109" s="303"/>
    </row>
    <row r="110">
      <c r="A110" s="30">
        <v>106.0</v>
      </c>
      <c r="B110" s="304" t="s">
        <v>93</v>
      </c>
      <c r="C110" s="305" t="s">
        <v>45</v>
      </c>
      <c r="D110" s="288" t="s">
        <v>369</v>
      </c>
      <c r="E110" s="291" t="s">
        <v>48</v>
      </c>
      <c r="F110" s="292"/>
      <c r="G110" s="293"/>
      <c r="H110" s="293"/>
      <c r="I110" s="293"/>
      <c r="J110" s="294"/>
      <c r="K110" s="301">
        <v>1.0</v>
      </c>
      <c r="L110" s="297">
        <v>1.0</v>
      </c>
      <c r="M110" s="296" t="s">
        <v>768</v>
      </c>
      <c r="N110" s="296" t="s">
        <v>684</v>
      </c>
      <c r="O110" s="308"/>
      <c r="P110" s="306"/>
      <c r="Q110" s="307"/>
      <c r="R110" s="307"/>
      <c r="S110" s="307"/>
      <c r="T110" s="308"/>
      <c r="U110" s="306"/>
      <c r="V110" s="307"/>
      <c r="W110" s="307"/>
      <c r="X110" s="307"/>
      <c r="Y110" s="308"/>
      <c r="Z110" s="301">
        <v>1.0</v>
      </c>
      <c r="AA110" s="297">
        <v>1.0</v>
      </c>
      <c r="AB110" s="296" t="s">
        <v>771</v>
      </c>
      <c r="AC110" s="296" t="s">
        <v>684</v>
      </c>
      <c r="AD110" s="308"/>
      <c r="AE110" s="306"/>
      <c r="AF110" s="307"/>
      <c r="AG110" s="307"/>
      <c r="AH110" s="307"/>
      <c r="AI110" s="308"/>
      <c r="AJ110" s="306"/>
      <c r="AK110" s="307"/>
      <c r="AL110" s="307"/>
      <c r="AM110" s="307"/>
      <c r="AN110" s="308"/>
      <c r="AO110" s="301">
        <v>1.0</v>
      </c>
      <c r="AP110" s="307"/>
      <c r="AQ110" s="307"/>
      <c r="AR110" s="297" t="s">
        <v>748</v>
      </c>
      <c r="AS110" s="308"/>
      <c r="AT110" s="306"/>
      <c r="AU110" s="307"/>
      <c r="AV110" s="307"/>
      <c r="AW110" s="307"/>
      <c r="AX110" s="308"/>
      <c r="AY110" s="311"/>
      <c r="AZ110" s="312"/>
      <c r="BA110" s="312"/>
      <c r="BB110" s="312"/>
      <c r="BC110" s="313"/>
      <c r="BD110" s="321">
        <v>1.0</v>
      </c>
      <c r="BE110" s="315"/>
      <c r="BF110" s="316"/>
      <c r="BG110" s="316"/>
      <c r="BH110" s="317"/>
      <c r="BI110" s="311"/>
      <c r="BJ110" s="302"/>
      <c r="BK110" s="302"/>
      <c r="BL110" s="302"/>
      <c r="BM110" s="303"/>
    </row>
    <row r="111">
      <c r="A111" s="30">
        <v>107.0</v>
      </c>
      <c r="B111" s="304" t="s">
        <v>772</v>
      </c>
      <c r="C111" s="305" t="s">
        <v>45</v>
      </c>
      <c r="D111" s="288" t="s">
        <v>369</v>
      </c>
      <c r="E111" s="322" t="s">
        <v>48</v>
      </c>
      <c r="F111" s="292"/>
      <c r="G111" s="293"/>
      <c r="H111" s="293"/>
      <c r="I111" s="293"/>
      <c r="J111" s="294"/>
      <c r="K111" s="301">
        <v>1.0</v>
      </c>
      <c r="L111" s="297">
        <v>1.0</v>
      </c>
      <c r="M111" s="296" t="s">
        <v>775</v>
      </c>
      <c r="N111" s="296" t="s">
        <v>739</v>
      </c>
      <c r="O111" s="308"/>
      <c r="P111" s="306"/>
      <c r="Q111" s="307"/>
      <c r="R111" s="307"/>
      <c r="S111" s="307"/>
      <c r="T111" s="308"/>
      <c r="U111" s="306"/>
      <c r="V111" s="307"/>
      <c r="W111" s="307"/>
      <c r="X111" s="307"/>
      <c r="Y111" s="308"/>
      <c r="Z111" s="301">
        <v>1.0</v>
      </c>
      <c r="AA111" s="297">
        <v>1.0</v>
      </c>
      <c r="AB111" s="309" t="s">
        <v>776</v>
      </c>
      <c r="AC111" s="323" t="s">
        <v>739</v>
      </c>
      <c r="AD111" s="308"/>
      <c r="AE111" s="306"/>
      <c r="AF111" s="307"/>
      <c r="AG111" s="307"/>
      <c r="AH111" s="307"/>
      <c r="AI111" s="308"/>
      <c r="AJ111" s="306"/>
      <c r="AK111" s="307"/>
      <c r="AL111" s="307"/>
      <c r="AM111" s="307"/>
      <c r="AN111" s="308"/>
      <c r="AO111" s="301">
        <v>1.0</v>
      </c>
      <c r="AP111" s="307"/>
      <c r="AQ111" s="307"/>
      <c r="AR111" s="297"/>
      <c r="AS111" s="308"/>
      <c r="AT111" s="306"/>
      <c r="AU111" s="307"/>
      <c r="AV111" s="307"/>
      <c r="AW111" s="307"/>
      <c r="AX111" s="308"/>
      <c r="AY111" s="311"/>
      <c r="AZ111" s="312"/>
      <c r="BA111" s="312"/>
      <c r="BB111" s="312"/>
      <c r="BC111" s="313"/>
      <c r="BD111" s="314"/>
      <c r="BE111" s="315"/>
      <c r="BF111" s="316"/>
      <c r="BG111" s="316"/>
      <c r="BH111" s="317"/>
      <c r="BI111" s="311"/>
      <c r="BJ111" s="302"/>
      <c r="BK111" s="302"/>
      <c r="BL111" s="302"/>
      <c r="BM111" s="303"/>
    </row>
    <row r="112">
      <c r="A112" s="30">
        <v>108.0</v>
      </c>
      <c r="B112" s="304" t="s">
        <v>134</v>
      </c>
      <c r="C112" s="305" t="s">
        <v>45</v>
      </c>
      <c r="D112" s="288" t="s">
        <v>369</v>
      </c>
      <c r="E112" s="322" t="s">
        <v>48</v>
      </c>
      <c r="F112" s="292"/>
      <c r="G112" s="293"/>
      <c r="H112" s="293"/>
      <c r="I112" s="293"/>
      <c r="J112" s="294"/>
      <c r="K112" s="306"/>
      <c r="L112" s="307"/>
      <c r="M112" s="307"/>
      <c r="N112" s="307"/>
      <c r="O112" s="308"/>
      <c r="P112" s="306"/>
      <c r="Q112" s="307"/>
      <c r="R112" s="307"/>
      <c r="S112" s="307"/>
      <c r="T112" s="308"/>
      <c r="U112" s="306"/>
      <c r="V112" s="307"/>
      <c r="W112" s="307"/>
      <c r="X112" s="307"/>
      <c r="Y112" s="308"/>
      <c r="Z112" s="306"/>
      <c r="AA112" s="307"/>
      <c r="AB112" s="307"/>
      <c r="AC112" s="307"/>
      <c r="AD112" s="308"/>
      <c r="AE112" s="306"/>
      <c r="AF112" s="307"/>
      <c r="AG112" s="307"/>
      <c r="AH112" s="307"/>
      <c r="AI112" s="308"/>
      <c r="AJ112" s="301">
        <v>1.0</v>
      </c>
      <c r="AK112" s="297">
        <v>1.0</v>
      </c>
      <c r="AL112" s="297" t="s">
        <v>780</v>
      </c>
      <c r="AM112" s="297" t="s">
        <v>742</v>
      </c>
      <c r="AN112" s="308"/>
      <c r="AO112" s="306"/>
      <c r="AP112" s="307"/>
      <c r="AQ112" s="307"/>
      <c r="AR112" s="307"/>
      <c r="AS112" s="308"/>
      <c r="AT112" s="306"/>
      <c r="AU112" s="307"/>
      <c r="AV112" s="307"/>
      <c r="AW112" s="307"/>
      <c r="AX112" s="308"/>
      <c r="AY112" s="311"/>
      <c r="AZ112" s="312"/>
      <c r="BA112" s="312"/>
      <c r="BB112" s="312"/>
      <c r="BC112" s="313"/>
      <c r="BD112" s="314"/>
      <c r="BE112" s="315"/>
      <c r="BF112" s="316"/>
      <c r="BG112" s="316"/>
      <c r="BH112" s="317"/>
      <c r="BI112" s="311"/>
      <c r="BJ112" s="302"/>
      <c r="BK112" s="302"/>
      <c r="BL112" s="302"/>
      <c r="BM112" s="303"/>
    </row>
    <row r="113">
      <c r="A113" s="30">
        <v>110.0</v>
      </c>
      <c r="B113" s="304" t="s">
        <v>118</v>
      </c>
      <c r="C113" s="305" t="s">
        <v>118</v>
      </c>
      <c r="D113" s="288" t="s">
        <v>369</v>
      </c>
      <c r="E113" s="291" t="s">
        <v>48</v>
      </c>
      <c r="F113" s="295">
        <v>1.0</v>
      </c>
      <c r="G113" s="296">
        <v>1.0</v>
      </c>
      <c r="H113" s="296" t="s">
        <v>782</v>
      </c>
      <c r="I113" s="296" t="s">
        <v>739</v>
      </c>
      <c r="J113" s="294"/>
      <c r="K113" s="306"/>
      <c r="L113" s="307"/>
      <c r="M113" s="307"/>
      <c r="N113" s="307"/>
      <c r="O113" s="308"/>
      <c r="P113" s="306"/>
      <c r="Q113" s="307"/>
      <c r="R113" s="307"/>
      <c r="S113" s="307"/>
      <c r="T113" s="308"/>
      <c r="U113" s="301">
        <v>1.0</v>
      </c>
      <c r="V113" s="297">
        <v>1.0</v>
      </c>
      <c r="W113" s="296" t="s">
        <v>784</v>
      </c>
      <c r="X113" s="296" t="s">
        <v>742</v>
      </c>
      <c r="Y113" s="308"/>
      <c r="Z113" s="306"/>
      <c r="AA113" s="307"/>
      <c r="AB113" s="307"/>
      <c r="AC113" s="307"/>
      <c r="AD113" s="308"/>
      <c r="AE113" s="306"/>
      <c r="AF113" s="307"/>
      <c r="AG113" s="307"/>
      <c r="AH113" s="307"/>
      <c r="AI113" s="308"/>
      <c r="AJ113" s="301">
        <v>1.0</v>
      </c>
      <c r="AK113" s="297">
        <v>1.0</v>
      </c>
      <c r="AL113" s="297" t="s">
        <v>785</v>
      </c>
      <c r="AM113" s="297" t="s">
        <v>742</v>
      </c>
      <c r="AN113" s="308"/>
      <c r="AO113" s="306"/>
      <c r="AP113" s="307"/>
      <c r="AQ113" s="307"/>
      <c r="AR113" s="307"/>
      <c r="AS113" s="308"/>
      <c r="AT113" s="306"/>
      <c r="AU113" s="307"/>
      <c r="AV113" s="307"/>
      <c r="AW113" s="307"/>
      <c r="AX113" s="308"/>
      <c r="AY113" s="311"/>
      <c r="AZ113" s="312"/>
      <c r="BA113" s="312"/>
      <c r="BB113" s="312"/>
      <c r="BC113" s="313"/>
      <c r="BD113" s="311"/>
      <c r="BE113" s="318"/>
      <c r="BF113" s="319"/>
      <c r="BG113" s="319"/>
      <c r="BH113" s="320"/>
      <c r="BI113" s="311"/>
      <c r="BJ113" s="302"/>
      <c r="BK113" s="302"/>
      <c r="BL113" s="302"/>
      <c r="BM113" s="303"/>
    </row>
    <row r="114">
      <c r="A114" s="30">
        <v>109.0</v>
      </c>
      <c r="B114" s="304" t="s">
        <v>172</v>
      </c>
      <c r="C114" s="305" t="s">
        <v>172</v>
      </c>
      <c r="D114" s="288" t="s">
        <v>369</v>
      </c>
      <c r="E114" s="291" t="s">
        <v>48</v>
      </c>
      <c r="F114" s="295">
        <v>1.0</v>
      </c>
      <c r="G114" s="296">
        <v>1.0</v>
      </c>
      <c r="H114" s="296" t="s">
        <v>788</v>
      </c>
      <c r="I114" s="296" t="s">
        <v>739</v>
      </c>
      <c r="J114" s="294"/>
      <c r="K114" s="306"/>
      <c r="L114" s="307"/>
      <c r="M114" s="307"/>
      <c r="N114" s="307"/>
      <c r="O114" s="308"/>
      <c r="P114" s="306"/>
      <c r="Q114" s="307"/>
      <c r="R114" s="307"/>
      <c r="S114" s="307"/>
      <c r="T114" s="308"/>
      <c r="U114" s="301">
        <v>1.0</v>
      </c>
      <c r="V114" s="297">
        <v>1.0</v>
      </c>
      <c r="W114" s="296" t="s">
        <v>789</v>
      </c>
      <c r="X114" s="296" t="s">
        <v>742</v>
      </c>
      <c r="Y114" s="308"/>
      <c r="Z114" s="306"/>
      <c r="AA114" s="307"/>
      <c r="AB114" s="307"/>
      <c r="AC114" s="307"/>
      <c r="AD114" s="308"/>
      <c r="AE114" s="306"/>
      <c r="AF114" s="307"/>
      <c r="AG114" s="307"/>
      <c r="AH114" s="307"/>
      <c r="AI114" s="308"/>
      <c r="AJ114" s="301">
        <v>1.0</v>
      </c>
      <c r="AK114" s="297">
        <v>1.0</v>
      </c>
      <c r="AL114" s="309" t="s">
        <v>791</v>
      </c>
      <c r="AM114" s="310" t="s">
        <v>739</v>
      </c>
      <c r="AN114" s="308"/>
      <c r="AO114" s="306"/>
      <c r="AP114" s="307"/>
      <c r="AQ114" s="307"/>
      <c r="AR114" s="307"/>
      <c r="AS114" s="308"/>
      <c r="AT114" s="306"/>
      <c r="AU114" s="307"/>
      <c r="AV114" s="307"/>
      <c r="AW114" s="307"/>
      <c r="AX114" s="308"/>
      <c r="AY114" s="311"/>
      <c r="AZ114" s="312"/>
      <c r="BA114" s="312"/>
      <c r="BB114" s="312"/>
      <c r="BC114" s="313"/>
      <c r="BD114" s="311"/>
      <c r="BE114" s="318"/>
      <c r="BF114" s="319"/>
      <c r="BG114" s="319"/>
      <c r="BH114" s="320"/>
      <c r="BI114" s="311"/>
      <c r="BJ114" s="302"/>
      <c r="BK114" s="302"/>
      <c r="BL114" s="302"/>
      <c r="BM114" s="303"/>
    </row>
    <row r="115">
      <c r="A115" s="30">
        <v>111.0</v>
      </c>
      <c r="B115" s="304" t="s">
        <v>143</v>
      </c>
      <c r="C115" s="305" t="s">
        <v>111</v>
      </c>
      <c r="D115" s="288" t="s">
        <v>369</v>
      </c>
      <c r="E115" s="326" t="s">
        <v>48</v>
      </c>
      <c r="F115" s="292"/>
      <c r="G115" s="293"/>
      <c r="H115" s="293"/>
      <c r="I115" s="293"/>
      <c r="J115" s="294"/>
      <c r="K115" s="301">
        <v>1.0</v>
      </c>
      <c r="L115" s="297">
        <v>2.0</v>
      </c>
      <c r="M115" s="296" t="s">
        <v>793</v>
      </c>
      <c r="N115" s="296" t="s">
        <v>739</v>
      </c>
      <c r="O115" s="308"/>
      <c r="P115" s="301">
        <v>1.0</v>
      </c>
      <c r="Q115" s="297">
        <v>1.0</v>
      </c>
      <c r="R115" s="297" t="s">
        <v>795</v>
      </c>
      <c r="S115" s="297" t="s">
        <v>684</v>
      </c>
      <c r="T115" s="308"/>
      <c r="U115" s="301">
        <v>1.0</v>
      </c>
      <c r="V115" s="297">
        <v>1.0</v>
      </c>
      <c r="W115" s="297" t="s">
        <v>796</v>
      </c>
      <c r="X115" s="297" t="s">
        <v>742</v>
      </c>
      <c r="Y115" s="308"/>
      <c r="Z115" s="301">
        <v>1.0</v>
      </c>
      <c r="AA115" s="297">
        <v>1.0</v>
      </c>
      <c r="AB115" s="309" t="s">
        <v>797</v>
      </c>
      <c r="AC115" s="323" t="s">
        <v>739</v>
      </c>
      <c r="AD115" s="327"/>
      <c r="AE115" s="301">
        <v>1.0</v>
      </c>
      <c r="AF115" s="297">
        <v>1.0</v>
      </c>
      <c r="AG115" s="309" t="s">
        <v>798</v>
      </c>
      <c r="AH115" s="297" t="s">
        <v>684</v>
      </c>
      <c r="AI115" s="308"/>
      <c r="AJ115" s="301">
        <v>1.0</v>
      </c>
      <c r="AK115" s="297">
        <v>1.0</v>
      </c>
      <c r="AL115" s="297" t="s">
        <v>799</v>
      </c>
      <c r="AM115" s="297" t="s">
        <v>742</v>
      </c>
      <c r="AN115" s="308"/>
      <c r="AO115" s="301">
        <v>1.0</v>
      </c>
      <c r="AP115" s="307"/>
      <c r="AQ115" s="307"/>
      <c r="AR115" s="297" t="s">
        <v>684</v>
      </c>
      <c r="AS115" s="308"/>
      <c r="AT115" s="301">
        <v>1.0</v>
      </c>
      <c r="AU115" s="307"/>
      <c r="AV115" s="307"/>
      <c r="AW115" s="307"/>
      <c r="AX115" s="308"/>
      <c r="AY115" s="301">
        <v>1.0</v>
      </c>
      <c r="AZ115" s="307"/>
      <c r="BA115" s="307"/>
      <c r="BB115" s="307"/>
      <c r="BC115" s="308"/>
      <c r="BD115" s="301">
        <v>1.0</v>
      </c>
      <c r="BE115" s="298"/>
      <c r="BF115" s="299"/>
      <c r="BG115" s="299"/>
      <c r="BH115" s="300"/>
      <c r="BI115" s="301">
        <v>1.0</v>
      </c>
      <c r="BJ115" s="302"/>
      <c r="BK115" s="302"/>
      <c r="BL115" s="302"/>
      <c r="BM115" s="303"/>
    </row>
    <row r="116">
      <c r="A116" s="30">
        <v>112.0</v>
      </c>
      <c r="B116" s="304" t="s">
        <v>156</v>
      </c>
      <c r="C116" s="305" t="s">
        <v>111</v>
      </c>
      <c r="D116" s="288" t="s">
        <v>369</v>
      </c>
      <c r="E116" s="322" t="s">
        <v>48</v>
      </c>
      <c r="F116" s="292"/>
      <c r="G116" s="293"/>
      <c r="H116" s="293"/>
      <c r="I116" s="293"/>
      <c r="J116" s="294"/>
      <c r="K116" s="301">
        <v>1.0</v>
      </c>
      <c r="L116" s="297">
        <v>1.0</v>
      </c>
      <c r="M116" s="296" t="s">
        <v>802</v>
      </c>
      <c r="N116" s="296" t="s">
        <v>739</v>
      </c>
      <c r="O116" s="308"/>
      <c r="P116" s="306"/>
      <c r="Q116" s="307"/>
      <c r="R116" s="307"/>
      <c r="S116" s="307"/>
      <c r="T116" s="308"/>
      <c r="U116" s="306"/>
      <c r="V116" s="307"/>
      <c r="W116" s="307"/>
      <c r="X116" s="307"/>
      <c r="Y116" s="308"/>
      <c r="Z116" s="301">
        <v>1.0</v>
      </c>
      <c r="AA116" s="297">
        <v>1.0</v>
      </c>
      <c r="AB116" s="309" t="s">
        <v>776</v>
      </c>
      <c r="AC116" s="323" t="s">
        <v>739</v>
      </c>
      <c r="AD116" s="308"/>
      <c r="AE116" s="306"/>
      <c r="AF116" s="307"/>
      <c r="AG116" s="307"/>
      <c r="AH116" s="307"/>
      <c r="AI116" s="308"/>
      <c r="AJ116" s="306"/>
      <c r="AK116" s="307"/>
      <c r="AL116" s="307"/>
      <c r="AM116" s="307"/>
      <c r="AN116" s="308"/>
      <c r="AO116" s="301">
        <v>1.0</v>
      </c>
      <c r="AP116" s="307"/>
      <c r="AQ116" s="307"/>
      <c r="AR116" s="297" t="s">
        <v>748</v>
      </c>
      <c r="AS116" s="308"/>
      <c r="AT116" s="306"/>
      <c r="AU116" s="307"/>
      <c r="AV116" s="307"/>
      <c r="AW116" s="307"/>
      <c r="AX116" s="308"/>
      <c r="AY116" s="311"/>
      <c r="AZ116" s="312"/>
      <c r="BA116" s="312"/>
      <c r="BB116" s="312"/>
      <c r="BC116" s="313"/>
      <c r="BD116" s="311"/>
      <c r="BE116" s="318"/>
      <c r="BF116" s="319"/>
      <c r="BG116" s="319"/>
      <c r="BH116" s="320"/>
      <c r="BI116" s="314"/>
      <c r="BJ116" s="302"/>
      <c r="BK116" s="302"/>
      <c r="BL116" s="302"/>
      <c r="BM116" s="303"/>
    </row>
    <row r="117">
      <c r="A117" s="30">
        <v>113.0</v>
      </c>
      <c r="B117" s="304" t="s">
        <v>176</v>
      </c>
      <c r="C117" s="305" t="s">
        <v>39</v>
      </c>
      <c r="D117" s="288" t="s">
        <v>369</v>
      </c>
      <c r="E117" s="322" t="s">
        <v>48</v>
      </c>
      <c r="F117" s="292"/>
      <c r="G117" s="293"/>
      <c r="H117" s="293"/>
      <c r="I117" s="293"/>
      <c r="J117" s="294"/>
      <c r="K117" s="301">
        <v>1.0</v>
      </c>
      <c r="L117" s="297">
        <v>1.0</v>
      </c>
      <c r="M117" s="296" t="s">
        <v>807</v>
      </c>
      <c r="N117" s="296" t="s">
        <v>739</v>
      </c>
      <c r="O117" s="308"/>
      <c r="P117" s="306"/>
      <c r="Q117" s="307"/>
      <c r="R117" s="307"/>
      <c r="S117" s="307"/>
      <c r="T117" s="308"/>
      <c r="U117" s="301">
        <v>1.0</v>
      </c>
      <c r="V117" s="297">
        <v>1.0</v>
      </c>
      <c r="W117" s="297" t="s">
        <v>808</v>
      </c>
      <c r="X117" s="297" t="s">
        <v>739</v>
      </c>
      <c r="Y117" s="308"/>
      <c r="Z117" s="306"/>
      <c r="AA117" s="307"/>
      <c r="AB117" s="307"/>
      <c r="AC117" s="307"/>
      <c r="AD117" s="308"/>
      <c r="AE117" s="301">
        <v>1.0</v>
      </c>
      <c r="AF117" s="297">
        <v>1.0</v>
      </c>
      <c r="AG117" s="309" t="s">
        <v>809</v>
      </c>
      <c r="AH117" s="310" t="s">
        <v>739</v>
      </c>
      <c r="AI117" s="308"/>
      <c r="AJ117" s="306"/>
      <c r="AK117" s="307"/>
      <c r="AL117" s="307"/>
      <c r="AM117" s="307"/>
      <c r="AN117" s="308"/>
      <c r="AO117" s="301">
        <v>1.0</v>
      </c>
      <c r="AP117" s="307"/>
      <c r="AQ117" s="307"/>
      <c r="AR117" s="297" t="s">
        <v>684</v>
      </c>
      <c r="AS117" s="308"/>
      <c r="AT117" s="306"/>
      <c r="AU117" s="307"/>
      <c r="AV117" s="307"/>
      <c r="AW117" s="307"/>
      <c r="AX117" s="308"/>
      <c r="AY117" s="301">
        <v>1.0</v>
      </c>
      <c r="AZ117" s="307"/>
      <c r="BA117" s="307"/>
      <c r="BB117" s="307"/>
      <c r="BC117" s="308"/>
      <c r="BD117" s="328"/>
      <c r="BE117" s="329"/>
      <c r="BF117" s="330"/>
      <c r="BG117" s="330"/>
      <c r="BH117" s="331"/>
      <c r="BI117" s="301">
        <v>1.0</v>
      </c>
      <c r="BJ117" s="302"/>
      <c r="BK117" s="302"/>
      <c r="BL117" s="302"/>
      <c r="BM117" s="303"/>
    </row>
    <row r="118">
      <c r="A118" s="30">
        <v>114.0</v>
      </c>
      <c r="B118" s="304" t="s">
        <v>813</v>
      </c>
      <c r="C118" s="305" t="s">
        <v>39</v>
      </c>
      <c r="D118" s="288" t="s">
        <v>369</v>
      </c>
      <c r="E118" s="322" t="s">
        <v>48</v>
      </c>
      <c r="F118" s="292"/>
      <c r="G118" s="293"/>
      <c r="H118" s="293"/>
      <c r="I118" s="293"/>
      <c r="J118" s="294"/>
      <c r="K118" s="311"/>
      <c r="L118" s="312"/>
      <c r="M118" s="312"/>
      <c r="N118" s="312"/>
      <c r="O118" s="313"/>
      <c r="P118" s="301">
        <v>1.0</v>
      </c>
      <c r="Q118" s="297">
        <v>1.0</v>
      </c>
      <c r="R118" s="297" t="s">
        <v>814</v>
      </c>
      <c r="S118" s="297" t="s">
        <v>684</v>
      </c>
      <c r="T118" s="308"/>
      <c r="U118" s="306"/>
      <c r="V118" s="307"/>
      <c r="W118" s="307"/>
      <c r="X118" s="307"/>
      <c r="Y118" s="308"/>
      <c r="Z118" s="311"/>
      <c r="AA118" s="312"/>
      <c r="AB118" s="312"/>
      <c r="AC118" s="312"/>
      <c r="AD118" s="313"/>
      <c r="AE118" s="301">
        <v>1.0</v>
      </c>
      <c r="AF118" s="297">
        <v>1.0</v>
      </c>
      <c r="AG118" s="309" t="s">
        <v>816</v>
      </c>
      <c r="AH118" s="310" t="s">
        <v>739</v>
      </c>
      <c r="AI118" s="308"/>
      <c r="AJ118" s="306"/>
      <c r="AK118" s="307"/>
      <c r="AL118" s="307"/>
      <c r="AM118" s="307"/>
      <c r="AN118" s="308"/>
      <c r="AO118" s="311"/>
      <c r="AP118" s="312"/>
      <c r="AQ118" s="312"/>
      <c r="AR118" s="312"/>
      <c r="AS118" s="313"/>
      <c r="AT118" s="301">
        <v>1.0</v>
      </c>
      <c r="AU118" s="307"/>
      <c r="AV118" s="307"/>
      <c r="AW118" s="307"/>
      <c r="AX118" s="308"/>
      <c r="AY118" s="314"/>
      <c r="AZ118" s="332"/>
      <c r="BA118" s="332"/>
      <c r="BB118" s="332"/>
      <c r="BC118" s="333"/>
      <c r="BD118" s="311"/>
      <c r="BE118" s="318"/>
      <c r="BF118" s="319"/>
      <c r="BG118" s="319"/>
      <c r="BH118" s="320"/>
      <c r="BI118" s="311"/>
      <c r="BJ118" s="302"/>
      <c r="BK118" s="302"/>
      <c r="BL118" s="302"/>
      <c r="BM118" s="303"/>
    </row>
    <row r="119">
      <c r="A119" s="30">
        <v>115.0</v>
      </c>
      <c r="B119" s="304" t="s">
        <v>817</v>
      </c>
      <c r="C119" s="305" t="s">
        <v>39</v>
      </c>
      <c r="D119" s="288" t="s">
        <v>369</v>
      </c>
      <c r="E119" s="322" t="s">
        <v>48</v>
      </c>
      <c r="F119" s="292"/>
      <c r="G119" s="293"/>
      <c r="H119" s="293"/>
      <c r="I119" s="293"/>
      <c r="J119" s="294"/>
      <c r="K119" s="311"/>
      <c r="L119" s="312"/>
      <c r="M119" s="312"/>
      <c r="N119" s="312"/>
      <c r="O119" s="313"/>
      <c r="P119" s="301">
        <v>1.0</v>
      </c>
      <c r="Q119" s="297">
        <v>1.0</v>
      </c>
      <c r="R119" s="297" t="s">
        <v>819</v>
      </c>
      <c r="S119" s="297" t="s">
        <v>684</v>
      </c>
      <c r="T119" s="308"/>
      <c r="U119" s="306"/>
      <c r="V119" s="307"/>
      <c r="W119" s="307"/>
      <c r="X119" s="307"/>
      <c r="Y119" s="308"/>
      <c r="Z119" s="311"/>
      <c r="AA119" s="312"/>
      <c r="AB119" s="312"/>
      <c r="AC119" s="312"/>
      <c r="AD119" s="313"/>
      <c r="AE119" s="301">
        <v>1.0</v>
      </c>
      <c r="AF119" s="297">
        <v>1.0</v>
      </c>
      <c r="AG119" s="309" t="s">
        <v>820</v>
      </c>
      <c r="AH119" s="310" t="s">
        <v>739</v>
      </c>
      <c r="AI119" s="308"/>
      <c r="AJ119" s="306"/>
      <c r="AK119" s="307"/>
      <c r="AL119" s="307"/>
      <c r="AM119" s="307"/>
      <c r="AN119" s="308"/>
      <c r="AO119" s="311"/>
      <c r="AP119" s="312"/>
      <c r="AQ119" s="312"/>
      <c r="AR119" s="312"/>
      <c r="AS119" s="313"/>
      <c r="AT119" s="301">
        <v>1.0</v>
      </c>
      <c r="AU119" s="307"/>
      <c r="AV119" s="307"/>
      <c r="AW119" s="307"/>
      <c r="AX119" s="308"/>
      <c r="AY119" s="314"/>
      <c r="AZ119" s="332"/>
      <c r="BA119" s="332"/>
      <c r="BB119" s="332"/>
      <c r="BC119" s="333"/>
      <c r="BD119" s="311"/>
      <c r="BE119" s="318"/>
      <c r="BF119" s="319"/>
      <c r="BG119" s="319"/>
      <c r="BH119" s="320"/>
      <c r="BI119" s="311"/>
      <c r="BJ119" s="302"/>
      <c r="BK119" s="302"/>
      <c r="BL119" s="302"/>
      <c r="BM119" s="303"/>
    </row>
    <row r="120">
      <c r="A120" s="30">
        <v>116.0</v>
      </c>
      <c r="B120" s="304" t="s">
        <v>188</v>
      </c>
      <c r="C120" s="305" t="s">
        <v>129</v>
      </c>
      <c r="D120" s="288" t="s">
        <v>369</v>
      </c>
      <c r="E120" s="322" t="s">
        <v>48</v>
      </c>
      <c r="F120" s="292"/>
      <c r="G120" s="293"/>
      <c r="H120" s="293"/>
      <c r="I120" s="293"/>
      <c r="J120" s="294"/>
      <c r="K120" s="311"/>
      <c r="L120" s="312"/>
      <c r="M120" s="312"/>
      <c r="N120" s="312"/>
      <c r="O120" s="313"/>
      <c r="P120" s="301">
        <v>1.0</v>
      </c>
      <c r="Q120" s="297">
        <v>1.0</v>
      </c>
      <c r="R120" s="297" t="s">
        <v>823</v>
      </c>
      <c r="S120" s="297" t="s">
        <v>684</v>
      </c>
      <c r="T120" s="308"/>
      <c r="U120" s="306"/>
      <c r="V120" s="307"/>
      <c r="W120" s="307"/>
      <c r="X120" s="307"/>
      <c r="Y120" s="308"/>
      <c r="Z120" s="311"/>
      <c r="AA120" s="312"/>
      <c r="AB120" s="312"/>
      <c r="AC120" s="312"/>
      <c r="AD120" s="313"/>
      <c r="AE120" s="301">
        <v>1.0</v>
      </c>
      <c r="AF120" s="297">
        <v>1.0</v>
      </c>
      <c r="AG120" s="309" t="s">
        <v>824</v>
      </c>
      <c r="AH120" s="310" t="s">
        <v>739</v>
      </c>
      <c r="AI120" s="308"/>
      <c r="AJ120" s="306"/>
      <c r="AK120" s="307"/>
      <c r="AL120" s="307"/>
      <c r="AM120" s="307"/>
      <c r="AN120" s="308"/>
      <c r="AO120" s="311"/>
      <c r="AP120" s="312"/>
      <c r="AQ120" s="312"/>
      <c r="AR120" s="312"/>
      <c r="AS120" s="313"/>
      <c r="AT120" s="301">
        <v>1.0</v>
      </c>
      <c r="AU120" s="307"/>
      <c r="AV120" s="307"/>
      <c r="AW120" s="307"/>
      <c r="AX120" s="308"/>
      <c r="AY120" s="311"/>
      <c r="AZ120" s="312"/>
      <c r="BA120" s="312"/>
      <c r="BB120" s="312"/>
      <c r="BC120" s="313"/>
      <c r="BD120" s="314"/>
      <c r="BE120" s="315"/>
      <c r="BF120" s="316"/>
      <c r="BG120" s="316"/>
      <c r="BH120" s="317"/>
      <c r="BI120" s="311"/>
      <c r="BJ120" s="302"/>
      <c r="BK120" s="302"/>
      <c r="BL120" s="302"/>
      <c r="BM120" s="303"/>
    </row>
    <row r="121">
      <c r="A121" s="30">
        <v>117.0</v>
      </c>
      <c r="B121" s="304" t="s">
        <v>827</v>
      </c>
      <c r="C121" s="305" t="s">
        <v>129</v>
      </c>
      <c r="D121" s="288" t="s">
        <v>369</v>
      </c>
      <c r="E121" s="322" t="s">
        <v>48</v>
      </c>
      <c r="F121" s="292"/>
      <c r="G121" s="293"/>
      <c r="H121" s="293"/>
      <c r="I121" s="293"/>
      <c r="J121" s="294"/>
      <c r="K121" s="311"/>
      <c r="L121" s="312"/>
      <c r="M121" s="312"/>
      <c r="N121" s="312"/>
      <c r="O121" s="313"/>
      <c r="P121" s="301">
        <v>1.0</v>
      </c>
      <c r="Q121" s="297">
        <v>1.0</v>
      </c>
      <c r="R121" s="297" t="s">
        <v>830</v>
      </c>
      <c r="S121" s="297" t="s">
        <v>684</v>
      </c>
      <c r="T121" s="308"/>
      <c r="U121" s="306"/>
      <c r="V121" s="307"/>
      <c r="W121" s="307"/>
      <c r="X121" s="307"/>
      <c r="Y121" s="308"/>
      <c r="Z121" s="311"/>
      <c r="AA121" s="312"/>
      <c r="AB121" s="312"/>
      <c r="AC121" s="312"/>
      <c r="AD121" s="313"/>
      <c r="AE121" s="301">
        <v>1.0</v>
      </c>
      <c r="AF121" s="297">
        <v>1.0</v>
      </c>
      <c r="AG121" s="309" t="s">
        <v>831</v>
      </c>
      <c r="AH121" s="310" t="s">
        <v>739</v>
      </c>
      <c r="AI121" s="308"/>
      <c r="AJ121" s="306"/>
      <c r="AK121" s="307"/>
      <c r="AL121" s="307"/>
      <c r="AM121" s="307"/>
      <c r="AN121" s="308"/>
      <c r="AO121" s="311"/>
      <c r="AP121" s="312"/>
      <c r="AQ121" s="312"/>
      <c r="AR121" s="312"/>
      <c r="AS121" s="313"/>
      <c r="AT121" s="301">
        <v>1.0</v>
      </c>
      <c r="AU121" s="307"/>
      <c r="AV121" s="307"/>
      <c r="AW121" s="307"/>
      <c r="AX121" s="308"/>
      <c r="AY121" s="314"/>
      <c r="AZ121" s="332"/>
      <c r="BA121" s="332"/>
      <c r="BB121" s="332"/>
      <c r="BC121" s="333"/>
      <c r="BD121" s="311"/>
      <c r="BE121" s="318"/>
      <c r="BF121" s="319"/>
      <c r="BG121" s="319"/>
      <c r="BH121" s="320"/>
      <c r="BI121" s="311"/>
      <c r="BJ121" s="302"/>
      <c r="BK121" s="302"/>
      <c r="BL121" s="302"/>
      <c r="BM121" s="303"/>
    </row>
    <row r="122">
      <c r="A122" s="30">
        <v>118.0</v>
      </c>
      <c r="B122" s="304" t="s">
        <v>834</v>
      </c>
      <c r="C122" s="305" t="s">
        <v>129</v>
      </c>
      <c r="D122" s="288" t="s">
        <v>369</v>
      </c>
      <c r="E122" s="322" t="s">
        <v>48</v>
      </c>
      <c r="F122" s="292"/>
      <c r="G122" s="293"/>
      <c r="H122" s="293"/>
      <c r="I122" s="293"/>
      <c r="J122" s="294"/>
      <c r="K122" s="301">
        <v>1.0</v>
      </c>
      <c r="L122" s="297">
        <v>1.0</v>
      </c>
      <c r="M122" s="296" t="s">
        <v>835</v>
      </c>
      <c r="N122" s="296" t="s">
        <v>739</v>
      </c>
      <c r="O122" s="308"/>
      <c r="P122" s="306"/>
      <c r="Q122" s="307"/>
      <c r="R122" s="307"/>
      <c r="S122" s="307"/>
      <c r="T122" s="308"/>
      <c r="U122" s="301">
        <v>1.0</v>
      </c>
      <c r="V122" s="297">
        <v>1.0</v>
      </c>
      <c r="W122" s="297" t="s">
        <v>836</v>
      </c>
      <c r="X122" s="297" t="s">
        <v>739</v>
      </c>
      <c r="Y122" s="308"/>
      <c r="Z122" s="306"/>
      <c r="AA122" s="307"/>
      <c r="AB122" s="307"/>
      <c r="AC122" s="307"/>
      <c r="AD122" s="308"/>
      <c r="AE122" s="301">
        <v>1.0</v>
      </c>
      <c r="AF122" s="297">
        <v>1.0</v>
      </c>
      <c r="AG122" s="309" t="s">
        <v>837</v>
      </c>
      <c r="AH122" s="310" t="s">
        <v>739</v>
      </c>
      <c r="AI122" s="308"/>
      <c r="AJ122" s="306"/>
      <c r="AK122" s="307"/>
      <c r="AL122" s="307"/>
      <c r="AM122" s="307"/>
      <c r="AN122" s="308"/>
      <c r="AO122" s="301">
        <v>1.0</v>
      </c>
      <c r="AP122" s="307"/>
      <c r="AQ122" s="307"/>
      <c r="AR122" s="297" t="s">
        <v>684</v>
      </c>
      <c r="AS122" s="308"/>
      <c r="AT122" s="306"/>
      <c r="AU122" s="307"/>
      <c r="AV122" s="307"/>
      <c r="AW122" s="307"/>
      <c r="AX122" s="308"/>
      <c r="AY122" s="301">
        <v>1.0</v>
      </c>
      <c r="AZ122" s="307"/>
      <c r="BA122" s="307"/>
      <c r="BB122" s="307"/>
      <c r="BC122" s="308"/>
      <c r="BD122" s="328"/>
      <c r="BE122" s="329"/>
      <c r="BF122" s="330"/>
      <c r="BG122" s="330"/>
      <c r="BH122" s="331"/>
      <c r="BI122" s="301">
        <v>1.0</v>
      </c>
      <c r="BJ122" s="302"/>
      <c r="BK122" s="302"/>
      <c r="BL122" s="302"/>
      <c r="BM122" s="303"/>
    </row>
    <row r="123">
      <c r="A123" s="30">
        <v>119.0</v>
      </c>
      <c r="B123" s="304" t="s">
        <v>840</v>
      </c>
      <c r="C123" s="305" t="s">
        <v>136</v>
      </c>
      <c r="D123" s="288" t="s">
        <v>369</v>
      </c>
      <c r="E123" s="322" t="s">
        <v>48</v>
      </c>
      <c r="F123" s="292"/>
      <c r="G123" s="293"/>
      <c r="H123" s="293"/>
      <c r="I123" s="293"/>
      <c r="J123" s="294"/>
      <c r="K123" s="311"/>
      <c r="L123" s="312"/>
      <c r="M123" s="312"/>
      <c r="N123" s="312"/>
      <c r="O123" s="313"/>
      <c r="P123" s="306"/>
      <c r="Q123" s="307"/>
      <c r="R123" s="307"/>
      <c r="S123" s="307"/>
      <c r="T123" s="308"/>
      <c r="U123" s="306"/>
      <c r="V123" s="307"/>
      <c r="W123" s="307"/>
      <c r="X123" s="307"/>
      <c r="Y123" s="308"/>
      <c r="Z123" s="301">
        <v>1.0</v>
      </c>
      <c r="AA123" s="297">
        <v>1.0</v>
      </c>
      <c r="AB123" s="297" t="s">
        <v>844</v>
      </c>
      <c r="AC123" s="297" t="s">
        <v>742</v>
      </c>
      <c r="AD123" s="308"/>
      <c r="AE123" s="306"/>
      <c r="AF123" s="307"/>
      <c r="AG123" s="307"/>
      <c r="AH123" s="307"/>
      <c r="AI123" s="308"/>
      <c r="AJ123" s="306"/>
      <c r="AK123" s="307"/>
      <c r="AL123" s="307"/>
      <c r="AM123" s="307"/>
      <c r="AN123" s="308"/>
      <c r="AO123" s="311"/>
      <c r="AP123" s="312"/>
      <c r="AQ123" s="312"/>
      <c r="AR123" s="312"/>
      <c r="AS123" s="313"/>
      <c r="AT123" s="306"/>
      <c r="AU123" s="307"/>
      <c r="AV123" s="307"/>
      <c r="AW123" s="307"/>
      <c r="AX123" s="308"/>
      <c r="AY123" s="314"/>
      <c r="AZ123" s="332"/>
      <c r="BA123" s="332"/>
      <c r="BB123" s="332"/>
      <c r="BC123" s="333"/>
      <c r="BD123" s="311"/>
      <c r="BE123" s="318"/>
      <c r="BF123" s="319"/>
      <c r="BG123" s="319"/>
      <c r="BH123" s="320"/>
      <c r="BI123" s="311"/>
      <c r="BJ123" s="302"/>
      <c r="BK123" s="302"/>
      <c r="BL123" s="302"/>
      <c r="BM123" s="303"/>
    </row>
    <row r="124">
      <c r="A124" s="30">
        <v>120.0</v>
      </c>
      <c r="B124" s="304" t="s">
        <v>200</v>
      </c>
      <c r="C124" s="305" t="s">
        <v>181</v>
      </c>
      <c r="D124" s="288" t="s">
        <v>369</v>
      </c>
      <c r="E124" s="322" t="s">
        <v>48</v>
      </c>
      <c r="F124" s="292"/>
      <c r="G124" s="293"/>
      <c r="H124" s="293"/>
      <c r="I124" s="293"/>
      <c r="J124" s="294"/>
      <c r="K124" s="311"/>
      <c r="L124" s="312"/>
      <c r="M124" s="312"/>
      <c r="N124" s="312"/>
      <c r="O124" s="313"/>
      <c r="P124" s="306"/>
      <c r="Q124" s="307"/>
      <c r="R124" s="307"/>
      <c r="S124" s="307"/>
      <c r="T124" s="308"/>
      <c r="U124" s="306"/>
      <c r="V124" s="307"/>
      <c r="W124" s="307"/>
      <c r="X124" s="307"/>
      <c r="Y124" s="308"/>
      <c r="Z124" s="301">
        <v>1.0</v>
      </c>
      <c r="AA124" s="297"/>
      <c r="AB124" s="310" t="s">
        <v>846</v>
      </c>
      <c r="AC124" s="310" t="s">
        <v>847</v>
      </c>
      <c r="AD124" s="308"/>
      <c r="AE124" s="306"/>
      <c r="AF124" s="297">
        <v>1.0</v>
      </c>
      <c r="AG124" s="309" t="s">
        <v>848</v>
      </c>
      <c r="AH124" s="310" t="s">
        <v>739</v>
      </c>
      <c r="AI124" s="308"/>
      <c r="AJ124" s="306"/>
      <c r="AK124" s="307"/>
      <c r="AL124" s="307"/>
      <c r="AM124" s="307"/>
      <c r="AN124" s="308"/>
      <c r="AO124" s="311"/>
      <c r="AP124" s="312"/>
      <c r="AQ124" s="312"/>
      <c r="AR124" s="312"/>
      <c r="AS124" s="313"/>
      <c r="AT124" s="306"/>
      <c r="AU124" s="307"/>
      <c r="AV124" s="307"/>
      <c r="AW124" s="307"/>
      <c r="AX124" s="308"/>
      <c r="AY124" s="314"/>
      <c r="AZ124" s="332"/>
      <c r="BA124" s="332"/>
      <c r="BB124" s="332"/>
      <c r="BC124" s="333"/>
      <c r="BD124" s="311"/>
      <c r="BE124" s="318"/>
      <c r="BF124" s="319"/>
      <c r="BG124" s="319"/>
      <c r="BH124" s="320"/>
      <c r="BI124" s="311"/>
      <c r="BJ124" s="302"/>
      <c r="BK124" s="302"/>
      <c r="BL124" s="302"/>
      <c r="BM124" s="303"/>
    </row>
    <row r="125">
      <c r="A125" s="30">
        <v>121.0</v>
      </c>
      <c r="B125" s="304" t="s">
        <v>850</v>
      </c>
      <c r="C125" s="305" t="s">
        <v>109</v>
      </c>
      <c r="D125" s="288" t="s">
        <v>369</v>
      </c>
      <c r="E125" s="322" t="s">
        <v>48</v>
      </c>
      <c r="F125" s="292"/>
      <c r="G125" s="293"/>
      <c r="H125" s="293"/>
      <c r="I125" s="293"/>
      <c r="J125" s="294"/>
      <c r="K125" s="311"/>
      <c r="L125" s="312"/>
      <c r="M125" s="312"/>
      <c r="N125" s="312"/>
      <c r="O125" s="313"/>
      <c r="P125" s="306"/>
      <c r="Q125" s="307"/>
      <c r="R125" s="307"/>
      <c r="S125" s="307"/>
      <c r="T125" s="308"/>
      <c r="U125" s="306"/>
      <c r="V125" s="307"/>
      <c r="W125" s="307"/>
      <c r="X125" s="307"/>
      <c r="Y125" s="308"/>
      <c r="Z125" s="301">
        <v>1.0</v>
      </c>
      <c r="AA125" s="297">
        <v>2.0</v>
      </c>
      <c r="AB125" s="297" t="s">
        <v>851</v>
      </c>
      <c r="AC125" s="297" t="s">
        <v>742</v>
      </c>
      <c r="AD125" s="308"/>
      <c r="AE125" s="306"/>
      <c r="AF125" s="307"/>
      <c r="AG125" s="307"/>
      <c r="AH125" s="307"/>
      <c r="AI125" s="308"/>
      <c r="AJ125" s="306"/>
      <c r="AK125" s="307"/>
      <c r="AL125" s="307"/>
      <c r="AM125" s="307"/>
      <c r="AN125" s="308"/>
      <c r="AO125" s="311"/>
      <c r="AP125" s="312"/>
      <c r="AQ125" s="312"/>
      <c r="AR125" s="312"/>
      <c r="AS125" s="313"/>
      <c r="AT125" s="306"/>
      <c r="AU125" s="307"/>
      <c r="AV125" s="307"/>
      <c r="AW125" s="307"/>
      <c r="AX125" s="308"/>
      <c r="AY125" s="314"/>
      <c r="AZ125" s="332"/>
      <c r="BA125" s="332"/>
      <c r="BB125" s="332"/>
      <c r="BC125" s="333"/>
      <c r="BD125" s="311"/>
      <c r="BE125" s="318"/>
      <c r="BF125" s="319"/>
      <c r="BG125" s="319"/>
      <c r="BH125" s="320"/>
      <c r="BI125" s="311"/>
      <c r="BJ125" s="302"/>
      <c r="BK125" s="302"/>
      <c r="BL125" s="302"/>
      <c r="BM125" s="303"/>
    </row>
    <row r="126">
      <c r="A126" s="30">
        <v>122.0</v>
      </c>
      <c r="B126" s="337" t="s">
        <v>472</v>
      </c>
      <c r="C126" s="305" t="s">
        <v>45</v>
      </c>
      <c r="D126" s="338" t="s">
        <v>853</v>
      </c>
      <c r="E126" s="322" t="s">
        <v>48</v>
      </c>
      <c r="F126" s="292"/>
      <c r="G126" s="293"/>
      <c r="H126" s="293"/>
      <c r="I126" s="293"/>
      <c r="J126" s="294"/>
      <c r="K126" s="311"/>
      <c r="L126" s="312"/>
      <c r="M126" s="312"/>
      <c r="N126" s="312"/>
      <c r="O126" s="313"/>
      <c r="P126" s="306"/>
      <c r="Q126" s="307"/>
      <c r="R126" s="307"/>
      <c r="S126" s="307"/>
      <c r="T126" s="308"/>
      <c r="U126" s="301">
        <v>1.0</v>
      </c>
      <c r="V126" s="297">
        <v>1.0</v>
      </c>
      <c r="W126" s="297" t="s">
        <v>856</v>
      </c>
      <c r="X126" s="297" t="s">
        <v>739</v>
      </c>
      <c r="Y126" s="308"/>
      <c r="Z126" s="306"/>
      <c r="AA126" s="307"/>
      <c r="AB126" s="307"/>
      <c r="AC126" s="307"/>
      <c r="AD126" s="308"/>
      <c r="AE126" s="311"/>
      <c r="AF126" s="312"/>
      <c r="AG126" s="312"/>
      <c r="AH126" s="312"/>
      <c r="AI126" s="313"/>
      <c r="AJ126" s="311"/>
      <c r="AK126" s="312"/>
      <c r="AL126" s="312"/>
      <c r="AM126" s="312"/>
      <c r="AN126" s="313"/>
      <c r="AO126" s="321">
        <v>1.0</v>
      </c>
      <c r="AP126" s="332"/>
      <c r="AQ126" s="332"/>
      <c r="AR126" s="297" t="s">
        <v>684</v>
      </c>
      <c r="AS126" s="333"/>
      <c r="AT126" s="311"/>
      <c r="AU126" s="312"/>
      <c r="AV126" s="312"/>
      <c r="AW126" s="312"/>
      <c r="AX126" s="313"/>
      <c r="AY126" s="311"/>
      <c r="AZ126" s="312"/>
      <c r="BA126" s="312"/>
      <c r="BB126" s="312"/>
      <c r="BC126" s="313"/>
      <c r="BD126" s="321">
        <v>1.0</v>
      </c>
      <c r="BE126" s="315"/>
      <c r="BF126" s="316"/>
      <c r="BG126" s="316"/>
      <c r="BH126" s="317"/>
      <c r="BI126" s="311"/>
      <c r="BJ126" s="302"/>
      <c r="BK126" s="302"/>
      <c r="BL126" s="302"/>
      <c r="BM126" s="303"/>
    </row>
    <row r="127">
      <c r="A127" s="30">
        <v>123.0</v>
      </c>
      <c r="B127" s="339" t="s">
        <v>426</v>
      </c>
      <c r="C127" s="305" t="s">
        <v>111</v>
      </c>
      <c r="D127" s="338" t="s">
        <v>853</v>
      </c>
      <c r="E127" s="322" t="s">
        <v>48</v>
      </c>
      <c r="F127" s="292"/>
      <c r="G127" s="296">
        <v>1.0</v>
      </c>
      <c r="H127" s="296" t="s">
        <v>859</v>
      </c>
      <c r="I127" s="296" t="s">
        <v>684</v>
      </c>
      <c r="J127" s="294"/>
      <c r="K127" s="311"/>
      <c r="L127" s="312"/>
      <c r="M127" s="312"/>
      <c r="N127" s="312"/>
      <c r="O127" s="313"/>
      <c r="P127" s="306"/>
      <c r="Q127" s="307"/>
      <c r="R127" s="307"/>
      <c r="S127" s="307"/>
      <c r="T127" s="308"/>
      <c r="U127" s="301">
        <v>1.0</v>
      </c>
      <c r="V127" s="297">
        <v>1.0</v>
      </c>
      <c r="W127" s="297" t="s">
        <v>860</v>
      </c>
      <c r="X127" s="297" t="s">
        <v>739</v>
      </c>
      <c r="Y127" s="308"/>
      <c r="Z127" s="306"/>
      <c r="AA127" s="307"/>
      <c r="AB127" s="307"/>
      <c r="AC127" s="307"/>
      <c r="AD127" s="308"/>
      <c r="AE127" s="311"/>
      <c r="AF127" s="312"/>
      <c r="AG127" s="312"/>
      <c r="AH127" s="312"/>
      <c r="AI127" s="313"/>
      <c r="AJ127" s="311"/>
      <c r="AK127" s="312"/>
      <c r="AL127" s="312"/>
      <c r="AM127" s="312"/>
      <c r="AN127" s="313"/>
      <c r="AO127" s="321">
        <v>1.0</v>
      </c>
      <c r="AP127" s="332"/>
      <c r="AQ127" s="332"/>
      <c r="AR127" s="297" t="s">
        <v>684</v>
      </c>
      <c r="AS127" s="333"/>
      <c r="AT127" s="311"/>
      <c r="AU127" s="312"/>
      <c r="AV127" s="312"/>
      <c r="AW127" s="312"/>
      <c r="AX127" s="313"/>
      <c r="AY127" s="311"/>
      <c r="AZ127" s="312"/>
      <c r="BA127" s="312"/>
      <c r="BB127" s="312"/>
      <c r="BC127" s="313"/>
      <c r="BD127" s="321">
        <v>1.0</v>
      </c>
      <c r="BE127" s="315"/>
      <c r="BF127" s="316"/>
      <c r="BG127" s="316"/>
      <c r="BH127" s="317"/>
      <c r="BI127" s="311"/>
      <c r="BJ127" s="302"/>
      <c r="BK127" s="302"/>
      <c r="BL127" s="302"/>
      <c r="BM127" s="303"/>
    </row>
    <row r="128">
      <c r="A128" s="30">
        <v>124.0</v>
      </c>
      <c r="B128" s="337" t="s">
        <v>224</v>
      </c>
      <c r="C128" s="305" t="s">
        <v>39</v>
      </c>
      <c r="D128" s="338" t="s">
        <v>853</v>
      </c>
      <c r="E128" s="322" t="s">
        <v>48</v>
      </c>
      <c r="F128" s="292"/>
      <c r="G128" s="293"/>
      <c r="H128" s="293"/>
      <c r="I128" s="293"/>
      <c r="J128" s="294"/>
      <c r="K128" s="311"/>
      <c r="L128" s="312"/>
      <c r="M128" s="312"/>
      <c r="N128" s="312"/>
      <c r="O128" s="313"/>
      <c r="P128" s="306"/>
      <c r="Q128" s="307"/>
      <c r="R128" s="307"/>
      <c r="S128" s="307"/>
      <c r="T128" s="308"/>
      <c r="U128" s="301">
        <v>1.0</v>
      </c>
      <c r="V128" s="297">
        <v>1.0</v>
      </c>
      <c r="W128" s="297" t="s">
        <v>865</v>
      </c>
      <c r="X128" s="297" t="s">
        <v>739</v>
      </c>
      <c r="Y128" s="308"/>
      <c r="Z128" s="306"/>
      <c r="AA128" s="307"/>
      <c r="AB128" s="307"/>
      <c r="AC128" s="307"/>
      <c r="AD128" s="308"/>
      <c r="AE128" s="311"/>
      <c r="AF128" s="312"/>
      <c r="AG128" s="312"/>
      <c r="AH128" s="312"/>
      <c r="AI128" s="313"/>
      <c r="AJ128" s="311"/>
      <c r="AK128" s="312"/>
      <c r="AL128" s="312"/>
      <c r="AM128" s="312"/>
      <c r="AN128" s="313"/>
      <c r="AO128" s="311"/>
      <c r="AP128" s="312"/>
      <c r="AQ128" s="312"/>
      <c r="AR128" s="312"/>
      <c r="AS128" s="313"/>
      <c r="AT128" s="311"/>
      <c r="AU128" s="312"/>
      <c r="AV128" s="312"/>
      <c r="AW128" s="312"/>
      <c r="AX128" s="313"/>
      <c r="AY128" s="311"/>
      <c r="AZ128" s="312"/>
      <c r="BA128" s="312"/>
      <c r="BB128" s="312"/>
      <c r="BC128" s="313"/>
      <c r="BD128" s="341">
        <v>1.0</v>
      </c>
      <c r="BE128" s="318"/>
      <c r="BF128" s="319"/>
      <c r="BG128" s="319"/>
      <c r="BH128" s="320"/>
      <c r="BI128" s="311"/>
      <c r="BJ128" s="302"/>
      <c r="BK128" s="302"/>
      <c r="BL128" s="302"/>
      <c r="BM128" s="303"/>
    </row>
    <row r="129">
      <c r="A129" s="30">
        <v>125.0</v>
      </c>
      <c r="B129" s="337" t="s">
        <v>418</v>
      </c>
      <c r="C129" s="305" t="s">
        <v>45</v>
      </c>
      <c r="D129" s="342" t="s">
        <v>867</v>
      </c>
      <c r="E129" s="322" t="s">
        <v>48</v>
      </c>
      <c r="F129" s="292"/>
      <c r="G129" s="293"/>
      <c r="H129" s="293"/>
      <c r="I129" s="293"/>
      <c r="J129" s="294"/>
      <c r="K129" s="311"/>
      <c r="L129" s="312"/>
      <c r="M129" s="312"/>
      <c r="N129" s="312"/>
      <c r="O129" s="313"/>
      <c r="P129" s="306"/>
      <c r="Q129" s="307"/>
      <c r="R129" s="307"/>
      <c r="S129" s="307"/>
      <c r="T129" s="308"/>
      <c r="U129" s="301">
        <v>1.0</v>
      </c>
      <c r="V129" s="297">
        <v>1.0</v>
      </c>
      <c r="W129" s="297" t="s">
        <v>869</v>
      </c>
      <c r="X129" s="297" t="s">
        <v>684</v>
      </c>
      <c r="Y129" s="308"/>
      <c r="Z129" s="306"/>
      <c r="AA129" s="307"/>
      <c r="AB129" s="307"/>
      <c r="AC129" s="307"/>
      <c r="AD129" s="308"/>
      <c r="AE129" s="311"/>
      <c r="AF129" s="312"/>
      <c r="AG129" s="312"/>
      <c r="AH129" s="312"/>
      <c r="AI129" s="313"/>
      <c r="AJ129" s="341">
        <v>1.0</v>
      </c>
      <c r="AK129" s="343">
        <v>1.0</v>
      </c>
      <c r="AL129" s="309" t="s">
        <v>870</v>
      </c>
      <c r="AM129" s="310" t="s">
        <v>739</v>
      </c>
      <c r="AN129" s="313"/>
      <c r="AO129" s="311"/>
      <c r="AP129" s="312"/>
      <c r="AQ129" s="312"/>
      <c r="AR129" s="312"/>
      <c r="AS129" s="313"/>
      <c r="AT129" s="311"/>
      <c r="AU129" s="312"/>
      <c r="AV129" s="312"/>
      <c r="AW129" s="312"/>
      <c r="AX129" s="313"/>
      <c r="AY129" s="341">
        <v>1.0</v>
      </c>
      <c r="AZ129" s="312"/>
      <c r="BA129" s="312"/>
      <c r="BB129" s="312"/>
      <c r="BC129" s="313"/>
      <c r="BD129" s="311"/>
      <c r="BE129" s="318"/>
      <c r="BF129" s="319"/>
      <c r="BG129" s="319"/>
      <c r="BH129" s="320"/>
      <c r="BI129" s="311"/>
      <c r="BJ129" s="302"/>
      <c r="BK129" s="302"/>
      <c r="BL129" s="302"/>
      <c r="BM129" s="303"/>
    </row>
    <row r="130">
      <c r="A130" s="30">
        <v>126.0</v>
      </c>
      <c r="B130" s="339" t="s">
        <v>426</v>
      </c>
      <c r="C130" s="305" t="s">
        <v>111</v>
      </c>
      <c r="D130" s="342" t="s">
        <v>867</v>
      </c>
      <c r="E130" s="322" t="s">
        <v>48</v>
      </c>
      <c r="F130" s="292"/>
      <c r="G130" s="296">
        <v>1.0</v>
      </c>
      <c r="H130" s="296" t="s">
        <v>859</v>
      </c>
      <c r="I130" s="296" t="s">
        <v>684</v>
      </c>
      <c r="J130" s="294"/>
      <c r="K130" s="311"/>
      <c r="L130" s="312"/>
      <c r="M130" s="312"/>
      <c r="N130" s="312"/>
      <c r="O130" s="313"/>
      <c r="P130" s="306"/>
      <c r="Q130" s="307"/>
      <c r="R130" s="307"/>
      <c r="S130" s="307"/>
      <c r="T130" s="308"/>
      <c r="U130" s="301">
        <v>1.0</v>
      </c>
      <c r="V130" s="297">
        <v>1.0</v>
      </c>
      <c r="W130" s="297" t="s">
        <v>876</v>
      </c>
      <c r="X130" s="297" t="s">
        <v>684</v>
      </c>
      <c r="Y130" s="308"/>
      <c r="Z130" s="306"/>
      <c r="AA130" s="307"/>
      <c r="AB130" s="307"/>
      <c r="AC130" s="307"/>
      <c r="AD130" s="308"/>
      <c r="AE130" s="311"/>
      <c r="AF130" s="312"/>
      <c r="AG130" s="312"/>
      <c r="AH130" s="312"/>
      <c r="AI130" s="313"/>
      <c r="AJ130" s="341">
        <v>1.0</v>
      </c>
      <c r="AK130" s="343">
        <v>1.0</v>
      </c>
      <c r="AL130" s="309" t="s">
        <v>879</v>
      </c>
      <c r="AM130" s="310" t="s">
        <v>739</v>
      </c>
      <c r="AN130" s="313"/>
      <c r="AO130" s="311"/>
      <c r="AP130" s="312"/>
      <c r="AQ130" s="312"/>
      <c r="AR130" s="312"/>
      <c r="AS130" s="313"/>
      <c r="AT130" s="311"/>
      <c r="AU130" s="312"/>
      <c r="AV130" s="312"/>
      <c r="AW130" s="312"/>
      <c r="AX130" s="313"/>
      <c r="AY130" s="341">
        <v>1.0</v>
      </c>
      <c r="AZ130" s="312"/>
      <c r="BA130" s="312"/>
      <c r="BB130" s="312"/>
      <c r="BC130" s="313"/>
      <c r="BD130" s="311"/>
      <c r="BE130" s="318"/>
      <c r="BF130" s="319"/>
      <c r="BG130" s="319"/>
      <c r="BH130" s="320"/>
      <c r="BI130" s="311"/>
      <c r="BJ130" s="302"/>
      <c r="BK130" s="302"/>
      <c r="BL130" s="302"/>
      <c r="BM130" s="303"/>
    </row>
    <row r="131">
      <c r="A131" s="30">
        <v>127.0</v>
      </c>
      <c r="B131" s="337" t="s">
        <v>224</v>
      </c>
      <c r="C131" s="305" t="s">
        <v>39</v>
      </c>
      <c r="D131" s="342" t="s">
        <v>867</v>
      </c>
      <c r="E131" s="322" t="s">
        <v>48</v>
      </c>
      <c r="F131" s="292"/>
      <c r="G131" s="293"/>
      <c r="H131" s="293"/>
      <c r="I131" s="293"/>
      <c r="J131" s="294"/>
      <c r="K131" s="311"/>
      <c r="L131" s="312"/>
      <c r="M131" s="312"/>
      <c r="N131" s="312"/>
      <c r="O131" s="313"/>
      <c r="P131" s="306"/>
      <c r="Q131" s="307"/>
      <c r="R131" s="307"/>
      <c r="S131" s="307"/>
      <c r="T131" s="308"/>
      <c r="U131" s="301">
        <v>1.0</v>
      </c>
      <c r="V131" s="297">
        <v>1.0</v>
      </c>
      <c r="W131" s="297" t="s">
        <v>882</v>
      </c>
      <c r="X131" s="297" t="s">
        <v>684</v>
      </c>
      <c r="Y131" s="308"/>
      <c r="Z131" s="306"/>
      <c r="AA131" s="307"/>
      <c r="AB131" s="307"/>
      <c r="AC131" s="307"/>
      <c r="AD131" s="308"/>
      <c r="AE131" s="311"/>
      <c r="AF131" s="312"/>
      <c r="AG131" s="312"/>
      <c r="AH131" s="312"/>
      <c r="AI131" s="313"/>
      <c r="AJ131" s="341">
        <v>1.0</v>
      </c>
      <c r="AK131" s="343">
        <v>1.0</v>
      </c>
      <c r="AL131" s="309" t="s">
        <v>883</v>
      </c>
      <c r="AM131" s="310" t="s">
        <v>739</v>
      </c>
      <c r="AN131" s="313"/>
      <c r="AO131" s="314"/>
      <c r="AP131" s="332"/>
      <c r="AQ131" s="332"/>
      <c r="AR131" s="332"/>
      <c r="AS131" s="333"/>
      <c r="AT131" s="311"/>
      <c r="AU131" s="312"/>
      <c r="AV131" s="312"/>
      <c r="AW131" s="312"/>
      <c r="AX131" s="313"/>
      <c r="AY131" s="341">
        <v>1.0</v>
      </c>
      <c r="AZ131" s="312"/>
      <c r="BA131" s="312"/>
      <c r="BB131" s="312"/>
      <c r="BC131" s="313"/>
      <c r="BD131" s="314"/>
      <c r="BE131" s="315"/>
      <c r="BF131" s="316"/>
      <c r="BG131" s="316"/>
      <c r="BH131" s="317"/>
      <c r="BI131" s="311"/>
      <c r="BJ131" s="302"/>
      <c r="BK131" s="302"/>
      <c r="BL131" s="302"/>
      <c r="BM131" s="303"/>
    </row>
    <row r="132">
      <c r="A132" s="30">
        <v>128.0</v>
      </c>
      <c r="B132" s="337" t="s">
        <v>418</v>
      </c>
      <c r="C132" s="305" t="s">
        <v>45</v>
      </c>
      <c r="D132" s="338" t="s">
        <v>887</v>
      </c>
      <c r="E132" s="322" t="s">
        <v>48</v>
      </c>
      <c r="F132" s="292"/>
      <c r="G132" s="293"/>
      <c r="H132" s="293"/>
      <c r="I132" s="293"/>
      <c r="J132" s="294"/>
      <c r="K132" s="311"/>
      <c r="L132" s="312"/>
      <c r="M132" s="312"/>
      <c r="N132" s="312"/>
      <c r="O132" s="313"/>
      <c r="P132" s="306"/>
      <c r="Q132" s="307"/>
      <c r="R132" s="307"/>
      <c r="S132" s="307"/>
      <c r="T132" s="308"/>
      <c r="U132" s="301">
        <v>1.0</v>
      </c>
      <c r="V132" s="297">
        <v>1.0</v>
      </c>
      <c r="W132" s="297" t="s">
        <v>888</v>
      </c>
      <c r="X132" s="297" t="s">
        <v>739</v>
      </c>
      <c r="Y132" s="308"/>
      <c r="Z132" s="306"/>
      <c r="AA132" s="307"/>
      <c r="AB132" s="307"/>
      <c r="AC132" s="307"/>
      <c r="AD132" s="308"/>
      <c r="AE132" s="311"/>
      <c r="AF132" s="312"/>
      <c r="AG132" s="312"/>
      <c r="AH132" s="312"/>
      <c r="AI132" s="313"/>
      <c r="AJ132" s="341">
        <v>1.0</v>
      </c>
      <c r="AK132" s="343">
        <v>1.0</v>
      </c>
      <c r="AL132" s="343" t="s">
        <v>889</v>
      </c>
      <c r="AM132" s="297" t="s">
        <v>742</v>
      </c>
      <c r="AN132" s="313"/>
      <c r="AO132" s="311"/>
      <c r="AP132" s="312"/>
      <c r="AQ132" s="312"/>
      <c r="AR132" s="312"/>
      <c r="AS132" s="313"/>
      <c r="AT132" s="311"/>
      <c r="AU132" s="312"/>
      <c r="AV132" s="312"/>
      <c r="AW132" s="312"/>
      <c r="AX132" s="313"/>
      <c r="AY132" s="341">
        <v>1.0</v>
      </c>
      <c r="AZ132" s="312"/>
      <c r="BA132" s="312"/>
      <c r="BB132" s="312"/>
      <c r="BC132" s="313"/>
      <c r="BD132" s="311"/>
      <c r="BE132" s="318"/>
      <c r="BF132" s="319"/>
      <c r="BG132" s="319"/>
      <c r="BH132" s="320"/>
      <c r="BI132" s="311"/>
      <c r="BJ132" s="302"/>
      <c r="BK132" s="302"/>
      <c r="BL132" s="302"/>
      <c r="BM132" s="303"/>
    </row>
    <row r="133">
      <c r="A133" s="30">
        <v>129.0</v>
      </c>
      <c r="B133" s="339" t="s">
        <v>426</v>
      </c>
      <c r="C133" s="305" t="s">
        <v>111</v>
      </c>
      <c r="D133" s="338" t="s">
        <v>887</v>
      </c>
      <c r="E133" s="322" t="s">
        <v>48</v>
      </c>
      <c r="F133" s="292"/>
      <c r="G133" s="293"/>
      <c r="H133" s="293"/>
      <c r="I133" s="293"/>
      <c r="J133" s="294"/>
      <c r="K133" s="311"/>
      <c r="L133" s="312"/>
      <c r="M133" s="312"/>
      <c r="N133" s="312"/>
      <c r="O133" s="313"/>
      <c r="P133" s="306"/>
      <c r="Q133" s="307"/>
      <c r="R133" s="307"/>
      <c r="S133" s="307"/>
      <c r="T133" s="308"/>
      <c r="U133" s="301">
        <v>1.0</v>
      </c>
      <c r="V133" s="297">
        <v>1.0</v>
      </c>
      <c r="W133" s="297" t="s">
        <v>892</v>
      </c>
      <c r="X133" s="297" t="s">
        <v>739</v>
      </c>
      <c r="Y133" s="308"/>
      <c r="Z133" s="306"/>
      <c r="AA133" s="307"/>
      <c r="AB133" s="307"/>
      <c r="AC133" s="307"/>
      <c r="AD133" s="308"/>
      <c r="AE133" s="311"/>
      <c r="AF133" s="312"/>
      <c r="AG133" s="312"/>
      <c r="AH133" s="312"/>
      <c r="AI133" s="313"/>
      <c r="AJ133" s="341">
        <v>1.0</v>
      </c>
      <c r="AK133" s="343">
        <v>1.0</v>
      </c>
      <c r="AL133" s="343" t="s">
        <v>893</v>
      </c>
      <c r="AM133" s="297" t="s">
        <v>742</v>
      </c>
      <c r="AN133" s="313"/>
      <c r="AO133" s="311"/>
      <c r="AP133" s="312"/>
      <c r="AQ133" s="312"/>
      <c r="AR133" s="312"/>
      <c r="AS133" s="313"/>
      <c r="AT133" s="311"/>
      <c r="AU133" s="312"/>
      <c r="AV133" s="312"/>
      <c r="AW133" s="312"/>
      <c r="AX133" s="313"/>
      <c r="AY133" s="341">
        <v>1.0</v>
      </c>
      <c r="AZ133" s="312"/>
      <c r="BA133" s="312"/>
      <c r="BB133" s="312"/>
      <c r="BC133" s="313"/>
      <c r="BD133" s="311"/>
      <c r="BE133" s="318"/>
      <c r="BF133" s="319"/>
      <c r="BG133" s="319"/>
      <c r="BH133" s="320"/>
      <c r="BI133" s="311"/>
      <c r="BJ133" s="302"/>
      <c r="BK133" s="302"/>
      <c r="BL133" s="302"/>
      <c r="BM133" s="303"/>
    </row>
    <row r="134">
      <c r="A134" s="30">
        <v>130.0</v>
      </c>
      <c r="B134" s="337" t="s">
        <v>224</v>
      </c>
      <c r="C134" s="305" t="s">
        <v>39</v>
      </c>
      <c r="D134" s="338" t="s">
        <v>887</v>
      </c>
      <c r="E134" s="322" t="s">
        <v>48</v>
      </c>
      <c r="F134" s="292"/>
      <c r="G134" s="293"/>
      <c r="H134" s="293"/>
      <c r="I134" s="293"/>
      <c r="J134" s="294"/>
      <c r="K134" s="311"/>
      <c r="L134" s="312"/>
      <c r="M134" s="312"/>
      <c r="N134" s="312"/>
      <c r="O134" s="313"/>
      <c r="P134" s="306"/>
      <c r="Q134" s="307"/>
      <c r="R134" s="307"/>
      <c r="S134" s="307"/>
      <c r="T134" s="308"/>
      <c r="U134" s="301">
        <v>1.0</v>
      </c>
      <c r="V134" s="297">
        <v>1.0</v>
      </c>
      <c r="W134" s="297" t="s">
        <v>894</v>
      </c>
      <c r="X134" s="297" t="s">
        <v>739</v>
      </c>
      <c r="Y134" s="308"/>
      <c r="Z134" s="306"/>
      <c r="AA134" s="307"/>
      <c r="AB134" s="307"/>
      <c r="AC134" s="307"/>
      <c r="AD134" s="308"/>
      <c r="AE134" s="311"/>
      <c r="AF134" s="312"/>
      <c r="AG134" s="312"/>
      <c r="AH134" s="312"/>
      <c r="AI134" s="313"/>
      <c r="AJ134" s="311"/>
      <c r="AK134" s="312"/>
      <c r="AL134" s="312"/>
      <c r="AM134" s="312"/>
      <c r="AN134" s="313"/>
      <c r="AO134" s="311"/>
      <c r="AP134" s="312"/>
      <c r="AQ134" s="312"/>
      <c r="AR134" s="312"/>
      <c r="AS134" s="313"/>
      <c r="AT134" s="311"/>
      <c r="AU134" s="312"/>
      <c r="AV134" s="312"/>
      <c r="AW134" s="312"/>
      <c r="AX134" s="313"/>
      <c r="AY134" s="341">
        <v>1.0</v>
      </c>
      <c r="AZ134" s="312"/>
      <c r="BA134" s="312"/>
      <c r="BB134" s="312"/>
      <c r="BC134" s="313"/>
      <c r="BD134" s="311"/>
      <c r="BE134" s="318"/>
      <c r="BF134" s="319"/>
      <c r="BG134" s="319"/>
      <c r="BH134" s="320"/>
      <c r="BI134" s="311"/>
      <c r="BJ134" s="302"/>
      <c r="BK134" s="302"/>
      <c r="BL134" s="302"/>
      <c r="BM134" s="303"/>
    </row>
    <row r="135">
      <c r="A135" s="30">
        <v>131.0</v>
      </c>
      <c r="B135" s="337" t="s">
        <v>418</v>
      </c>
      <c r="C135" s="305" t="s">
        <v>45</v>
      </c>
      <c r="D135" s="338" t="s">
        <v>897</v>
      </c>
      <c r="E135" s="322" t="s">
        <v>48</v>
      </c>
      <c r="F135" s="292"/>
      <c r="G135" s="293"/>
      <c r="H135" s="293"/>
      <c r="I135" s="293"/>
      <c r="J135" s="294"/>
      <c r="K135" s="301">
        <v>1.0</v>
      </c>
      <c r="L135" s="297">
        <v>1.0</v>
      </c>
      <c r="M135" s="296" t="s">
        <v>899</v>
      </c>
      <c r="N135" s="296" t="s">
        <v>739</v>
      </c>
      <c r="O135" s="308"/>
      <c r="P135" s="306"/>
      <c r="Q135" s="307"/>
      <c r="R135" s="307"/>
      <c r="S135" s="307"/>
      <c r="T135" s="308"/>
      <c r="U135" s="306"/>
      <c r="V135" s="307"/>
      <c r="W135" s="307"/>
      <c r="X135" s="307"/>
      <c r="Y135" s="308"/>
      <c r="Z135" s="306"/>
      <c r="AA135" s="307"/>
      <c r="AB135" s="307"/>
      <c r="AC135" s="307"/>
      <c r="AD135" s="308"/>
      <c r="AE135" s="311"/>
      <c r="AF135" s="312"/>
      <c r="AG135" s="312"/>
      <c r="AH135" s="312"/>
      <c r="AI135" s="313"/>
      <c r="AJ135" s="311"/>
      <c r="AK135" s="312"/>
      <c r="AL135" s="312"/>
      <c r="AM135" s="312"/>
      <c r="AN135" s="313"/>
      <c r="AO135" s="314"/>
      <c r="AP135" s="332"/>
      <c r="AQ135" s="332"/>
      <c r="AR135" s="332"/>
      <c r="AS135" s="333"/>
      <c r="AT135" s="341">
        <v>1.0</v>
      </c>
      <c r="AU135" s="312"/>
      <c r="AV135" s="312"/>
      <c r="AW135" s="312"/>
      <c r="AX135" s="313"/>
      <c r="AY135" s="311"/>
      <c r="AZ135" s="312"/>
      <c r="BA135" s="312"/>
      <c r="BB135" s="312"/>
      <c r="BC135" s="313"/>
      <c r="BD135" s="314"/>
      <c r="BE135" s="315"/>
      <c r="BF135" s="316"/>
      <c r="BG135" s="316"/>
      <c r="BH135" s="317"/>
      <c r="BI135" s="341">
        <v>1.0</v>
      </c>
      <c r="BJ135" s="302"/>
      <c r="BK135" s="302"/>
      <c r="BL135" s="302"/>
      <c r="BM135" s="303"/>
    </row>
    <row r="136">
      <c r="A136" s="30">
        <v>132.0</v>
      </c>
      <c r="B136" s="339" t="s">
        <v>426</v>
      </c>
      <c r="C136" s="305" t="s">
        <v>111</v>
      </c>
      <c r="D136" s="338" t="s">
        <v>897</v>
      </c>
      <c r="E136" s="322" t="s">
        <v>48</v>
      </c>
      <c r="F136" s="292"/>
      <c r="G136" s="296">
        <v>1.0</v>
      </c>
      <c r="H136" s="296" t="s">
        <v>859</v>
      </c>
      <c r="I136" s="296" t="s">
        <v>684</v>
      </c>
      <c r="J136" s="294"/>
      <c r="K136" s="301">
        <v>1.0</v>
      </c>
      <c r="L136" s="297">
        <v>1.0</v>
      </c>
      <c r="M136" s="296" t="s">
        <v>901</v>
      </c>
      <c r="N136" s="296" t="s">
        <v>739</v>
      </c>
      <c r="O136" s="308"/>
      <c r="P136" s="306"/>
      <c r="Q136" s="307"/>
      <c r="R136" s="307"/>
      <c r="S136" s="307"/>
      <c r="T136" s="308"/>
      <c r="U136" s="306"/>
      <c r="V136" s="307"/>
      <c r="W136" s="307"/>
      <c r="X136" s="307"/>
      <c r="Y136" s="308"/>
      <c r="Z136" s="306"/>
      <c r="AA136" s="307"/>
      <c r="AB136" s="307"/>
      <c r="AC136" s="307"/>
      <c r="AD136" s="308"/>
      <c r="AE136" s="311"/>
      <c r="AF136" s="312"/>
      <c r="AG136" s="312"/>
      <c r="AH136" s="312"/>
      <c r="AI136" s="313"/>
      <c r="AJ136" s="311"/>
      <c r="AK136" s="312"/>
      <c r="AL136" s="312"/>
      <c r="AM136" s="312"/>
      <c r="AN136" s="313"/>
      <c r="AO136" s="311"/>
      <c r="AP136" s="312"/>
      <c r="AQ136" s="312"/>
      <c r="AR136" s="312"/>
      <c r="AS136" s="313"/>
      <c r="AT136" s="341">
        <v>1.0</v>
      </c>
      <c r="AU136" s="312"/>
      <c r="AV136" s="312"/>
      <c r="AW136" s="312"/>
      <c r="AX136" s="313"/>
      <c r="AY136" s="311"/>
      <c r="AZ136" s="312"/>
      <c r="BA136" s="312"/>
      <c r="BB136" s="312"/>
      <c r="BC136" s="313"/>
      <c r="BD136" s="311"/>
      <c r="BE136" s="318"/>
      <c r="BF136" s="319"/>
      <c r="BG136" s="319"/>
      <c r="BH136" s="320"/>
      <c r="BI136" s="341">
        <v>1.0</v>
      </c>
      <c r="BJ136" s="302"/>
      <c r="BK136" s="302"/>
      <c r="BL136" s="302"/>
      <c r="BM136" s="303"/>
    </row>
    <row r="137">
      <c r="A137" s="30">
        <v>133.0</v>
      </c>
      <c r="B137" s="337" t="s">
        <v>224</v>
      </c>
      <c r="C137" s="305" t="s">
        <v>39</v>
      </c>
      <c r="D137" s="338" t="s">
        <v>897</v>
      </c>
      <c r="E137" s="322" t="s">
        <v>48</v>
      </c>
      <c r="F137" s="292"/>
      <c r="G137" s="293"/>
      <c r="H137" s="293"/>
      <c r="I137" s="293"/>
      <c r="J137" s="294"/>
      <c r="K137" s="301">
        <v>1.0</v>
      </c>
      <c r="L137" s="297">
        <v>1.0</v>
      </c>
      <c r="M137" s="296" t="s">
        <v>903</v>
      </c>
      <c r="N137" s="296" t="s">
        <v>739</v>
      </c>
      <c r="O137" s="308"/>
      <c r="P137" s="306"/>
      <c r="Q137" s="307"/>
      <c r="R137" s="307"/>
      <c r="S137" s="307"/>
      <c r="T137" s="308"/>
      <c r="U137" s="306"/>
      <c r="V137" s="307"/>
      <c r="W137" s="307"/>
      <c r="X137" s="307"/>
      <c r="Y137" s="308"/>
      <c r="Z137" s="306"/>
      <c r="AA137" s="307"/>
      <c r="AB137" s="307"/>
      <c r="AC137" s="307"/>
      <c r="AD137" s="308"/>
      <c r="AE137" s="311"/>
      <c r="AF137" s="312"/>
      <c r="AG137" s="312"/>
      <c r="AH137" s="312"/>
      <c r="AI137" s="313"/>
      <c r="AJ137" s="311"/>
      <c r="AK137" s="312"/>
      <c r="AL137" s="312"/>
      <c r="AM137" s="312"/>
      <c r="AN137" s="313"/>
      <c r="AO137" s="311"/>
      <c r="AP137" s="312"/>
      <c r="AQ137" s="312"/>
      <c r="AR137" s="312"/>
      <c r="AS137" s="313"/>
      <c r="AT137" s="311"/>
      <c r="AU137" s="312"/>
      <c r="AV137" s="312"/>
      <c r="AW137" s="312"/>
      <c r="AX137" s="313"/>
      <c r="AY137" s="311"/>
      <c r="AZ137" s="312"/>
      <c r="BA137" s="312"/>
      <c r="BB137" s="312"/>
      <c r="BC137" s="313"/>
      <c r="BD137" s="311"/>
      <c r="BE137" s="318"/>
      <c r="BF137" s="319"/>
      <c r="BG137" s="319"/>
      <c r="BH137" s="320"/>
      <c r="BI137" s="341">
        <v>1.0</v>
      </c>
      <c r="BJ137" s="302"/>
      <c r="BK137" s="302"/>
      <c r="BL137" s="302"/>
      <c r="BM137" s="303"/>
    </row>
    <row r="138">
      <c r="A138" s="30">
        <v>134.0</v>
      </c>
      <c r="B138" s="337" t="s">
        <v>418</v>
      </c>
      <c r="C138" s="305" t="s">
        <v>45</v>
      </c>
      <c r="D138" s="338" t="s">
        <v>905</v>
      </c>
      <c r="E138" s="322" t="s">
        <v>48</v>
      </c>
      <c r="F138" s="292"/>
      <c r="G138" s="293"/>
      <c r="H138" s="293"/>
      <c r="I138" s="293"/>
      <c r="J138" s="294"/>
      <c r="K138" s="301">
        <v>1.0</v>
      </c>
      <c r="L138" s="297">
        <v>1.0</v>
      </c>
      <c r="M138" s="296" t="s">
        <v>906</v>
      </c>
      <c r="N138" s="296" t="s">
        <v>739</v>
      </c>
      <c r="O138" s="308"/>
      <c r="P138" s="306"/>
      <c r="Q138" s="307"/>
      <c r="R138" s="307"/>
      <c r="S138" s="307"/>
      <c r="T138" s="308"/>
      <c r="U138" s="306"/>
      <c r="V138" s="307"/>
      <c r="W138" s="307"/>
      <c r="X138" s="307"/>
      <c r="Y138" s="308"/>
      <c r="Z138" s="306"/>
      <c r="AA138" s="307"/>
      <c r="AB138" s="307"/>
      <c r="AC138" s="307"/>
      <c r="AD138" s="308"/>
      <c r="AE138" s="311"/>
      <c r="AF138" s="312"/>
      <c r="AG138" s="312"/>
      <c r="AH138" s="312"/>
      <c r="AI138" s="313"/>
      <c r="AJ138" s="311"/>
      <c r="AK138" s="312"/>
      <c r="AL138" s="312"/>
      <c r="AM138" s="312"/>
      <c r="AN138" s="313"/>
      <c r="AO138" s="311"/>
      <c r="AP138" s="312"/>
      <c r="AQ138" s="312"/>
      <c r="AR138" s="312"/>
      <c r="AS138" s="313"/>
      <c r="AT138" s="341">
        <v>1.0</v>
      </c>
      <c r="AU138" s="312"/>
      <c r="AV138" s="312"/>
      <c r="AW138" s="312"/>
      <c r="AX138" s="313"/>
      <c r="AY138" s="311"/>
      <c r="AZ138" s="312"/>
      <c r="BA138" s="312"/>
      <c r="BB138" s="312"/>
      <c r="BC138" s="313"/>
      <c r="BD138" s="311"/>
      <c r="BE138" s="318"/>
      <c r="BF138" s="319"/>
      <c r="BG138" s="319"/>
      <c r="BH138" s="320"/>
      <c r="BI138" s="341">
        <v>1.0</v>
      </c>
      <c r="BJ138" s="302"/>
      <c r="BK138" s="302"/>
      <c r="BL138" s="302"/>
      <c r="BM138" s="303"/>
    </row>
    <row r="139">
      <c r="A139" s="30">
        <v>135.0</v>
      </c>
      <c r="B139" s="339" t="s">
        <v>426</v>
      </c>
      <c r="C139" s="305" t="s">
        <v>111</v>
      </c>
      <c r="D139" s="338" t="s">
        <v>905</v>
      </c>
      <c r="E139" s="322" t="s">
        <v>48</v>
      </c>
      <c r="F139" s="292"/>
      <c r="G139" s="293"/>
      <c r="H139" s="293"/>
      <c r="I139" s="293"/>
      <c r="J139" s="294"/>
      <c r="K139" s="301">
        <v>1.0</v>
      </c>
      <c r="L139" s="297">
        <v>1.0</v>
      </c>
      <c r="M139" s="296" t="s">
        <v>910</v>
      </c>
      <c r="N139" s="296" t="s">
        <v>739</v>
      </c>
      <c r="O139" s="308"/>
      <c r="P139" s="306"/>
      <c r="Q139" s="307"/>
      <c r="R139" s="307"/>
      <c r="S139" s="307"/>
      <c r="T139" s="308"/>
      <c r="U139" s="306"/>
      <c r="V139" s="307"/>
      <c r="W139" s="307"/>
      <c r="X139" s="307"/>
      <c r="Y139" s="308"/>
      <c r="Z139" s="306"/>
      <c r="AA139" s="307"/>
      <c r="AB139" s="307"/>
      <c r="AC139" s="307"/>
      <c r="AD139" s="308"/>
      <c r="AE139" s="311"/>
      <c r="AF139" s="312"/>
      <c r="AG139" s="312"/>
      <c r="AH139" s="312"/>
      <c r="AI139" s="313"/>
      <c r="AJ139" s="311"/>
      <c r="AK139" s="312"/>
      <c r="AL139" s="312"/>
      <c r="AM139" s="312"/>
      <c r="AN139" s="313"/>
      <c r="AO139" s="311"/>
      <c r="AP139" s="312"/>
      <c r="AQ139" s="312"/>
      <c r="AR139" s="312"/>
      <c r="AS139" s="313"/>
      <c r="AT139" s="341">
        <v>1.0</v>
      </c>
      <c r="AU139" s="312"/>
      <c r="AV139" s="312"/>
      <c r="AW139" s="312"/>
      <c r="AX139" s="313"/>
      <c r="AY139" s="311"/>
      <c r="AZ139" s="312"/>
      <c r="BA139" s="312"/>
      <c r="BB139" s="312"/>
      <c r="BC139" s="313"/>
      <c r="BD139" s="311"/>
      <c r="BE139" s="318"/>
      <c r="BF139" s="319"/>
      <c r="BG139" s="319"/>
      <c r="BH139" s="320"/>
      <c r="BI139" s="341">
        <v>1.0</v>
      </c>
      <c r="BJ139" s="302"/>
      <c r="BK139" s="302"/>
      <c r="BL139" s="302"/>
      <c r="BM139" s="303"/>
    </row>
    <row r="140">
      <c r="A140" s="30">
        <v>136.0</v>
      </c>
      <c r="B140" s="337" t="s">
        <v>224</v>
      </c>
      <c r="C140" s="305" t="s">
        <v>39</v>
      </c>
      <c r="D140" s="338" t="s">
        <v>905</v>
      </c>
      <c r="E140" s="322" t="s">
        <v>48</v>
      </c>
      <c r="F140" s="292"/>
      <c r="G140" s="293"/>
      <c r="H140" s="293"/>
      <c r="I140" s="293"/>
      <c r="J140" s="294"/>
      <c r="K140" s="301">
        <v>1.0</v>
      </c>
      <c r="L140" s="297">
        <v>1.0</v>
      </c>
      <c r="M140" s="296" t="s">
        <v>913</v>
      </c>
      <c r="N140" s="296" t="s">
        <v>739</v>
      </c>
      <c r="O140" s="308"/>
      <c r="P140" s="306"/>
      <c r="Q140" s="307"/>
      <c r="R140" s="307"/>
      <c r="S140" s="307"/>
      <c r="T140" s="308"/>
      <c r="U140" s="306"/>
      <c r="V140" s="307"/>
      <c r="W140" s="307"/>
      <c r="X140" s="307"/>
      <c r="Y140" s="308"/>
      <c r="Z140" s="306"/>
      <c r="AA140" s="307"/>
      <c r="AB140" s="307"/>
      <c r="AC140" s="307"/>
      <c r="AD140" s="308"/>
      <c r="AE140" s="311"/>
      <c r="AF140" s="312"/>
      <c r="AG140" s="312"/>
      <c r="AH140" s="312"/>
      <c r="AI140" s="313"/>
      <c r="AJ140" s="311"/>
      <c r="AK140" s="312"/>
      <c r="AL140" s="312"/>
      <c r="AM140" s="312"/>
      <c r="AN140" s="313"/>
      <c r="AO140" s="314"/>
      <c r="AP140" s="332"/>
      <c r="AQ140" s="332"/>
      <c r="AR140" s="332"/>
      <c r="AS140" s="333"/>
      <c r="AT140" s="311"/>
      <c r="AU140" s="312"/>
      <c r="AV140" s="312"/>
      <c r="AW140" s="312"/>
      <c r="AX140" s="313"/>
      <c r="AY140" s="311"/>
      <c r="AZ140" s="312"/>
      <c r="BA140" s="312"/>
      <c r="BB140" s="312"/>
      <c r="BC140" s="313"/>
      <c r="BD140" s="314"/>
      <c r="BE140" s="315"/>
      <c r="BF140" s="316"/>
      <c r="BG140" s="316"/>
      <c r="BH140" s="317"/>
      <c r="BI140" s="341">
        <v>1.0</v>
      </c>
      <c r="BJ140" s="302"/>
      <c r="BK140" s="302"/>
      <c r="BL140" s="302"/>
      <c r="BM140" s="303"/>
    </row>
    <row r="141">
      <c r="A141" s="30">
        <v>137.0</v>
      </c>
      <c r="B141" s="337" t="s">
        <v>418</v>
      </c>
      <c r="C141" s="305" t="s">
        <v>45</v>
      </c>
      <c r="D141" s="338" t="s">
        <v>916</v>
      </c>
      <c r="E141" s="322" t="s">
        <v>48</v>
      </c>
      <c r="F141" s="292"/>
      <c r="G141" s="293"/>
      <c r="H141" s="293"/>
      <c r="I141" s="293"/>
      <c r="J141" s="294"/>
      <c r="K141" s="311"/>
      <c r="L141" s="312"/>
      <c r="M141" s="312"/>
      <c r="N141" s="312"/>
      <c r="O141" s="313"/>
      <c r="P141" s="301">
        <v>1.0</v>
      </c>
      <c r="Q141" s="297">
        <v>1.0</v>
      </c>
      <c r="R141" s="297" t="s">
        <v>917</v>
      </c>
      <c r="S141" s="296" t="s">
        <v>739</v>
      </c>
      <c r="T141" s="308"/>
      <c r="U141" s="306"/>
      <c r="V141" s="307"/>
      <c r="W141" s="307"/>
      <c r="X141" s="307"/>
      <c r="Y141" s="308"/>
      <c r="Z141" s="306"/>
      <c r="AA141" s="307"/>
      <c r="AB141" s="307"/>
      <c r="AC141" s="307"/>
      <c r="AD141" s="308"/>
      <c r="AE141" s="311"/>
      <c r="AF141" s="312"/>
      <c r="AG141" s="312"/>
      <c r="AH141" s="312"/>
      <c r="AI141" s="313"/>
      <c r="AJ141" s="311"/>
      <c r="AK141" s="312"/>
      <c r="AL141" s="312"/>
      <c r="AM141" s="312"/>
      <c r="AN141" s="313"/>
      <c r="AO141" s="321">
        <v>1.0</v>
      </c>
      <c r="AP141" s="332"/>
      <c r="AQ141" s="332"/>
      <c r="AR141" s="297" t="s">
        <v>748</v>
      </c>
      <c r="AS141" s="333"/>
      <c r="AT141" s="311"/>
      <c r="AU141" s="312"/>
      <c r="AV141" s="312"/>
      <c r="AW141" s="312"/>
      <c r="AX141" s="313"/>
      <c r="AY141" s="311"/>
      <c r="AZ141" s="312"/>
      <c r="BA141" s="312"/>
      <c r="BB141" s="312"/>
      <c r="BC141" s="313"/>
      <c r="BD141" s="321">
        <v>1.0</v>
      </c>
      <c r="BE141" s="315"/>
      <c r="BF141" s="316"/>
      <c r="BG141" s="316"/>
      <c r="BH141" s="317"/>
      <c r="BI141" s="311"/>
      <c r="BJ141" s="302"/>
      <c r="BK141" s="302"/>
      <c r="BL141" s="302"/>
      <c r="BM141" s="303"/>
    </row>
    <row r="142">
      <c r="A142" s="30">
        <v>138.0</v>
      </c>
      <c r="B142" s="339" t="s">
        <v>426</v>
      </c>
      <c r="C142" s="305" t="s">
        <v>111</v>
      </c>
      <c r="D142" s="338" t="s">
        <v>916</v>
      </c>
      <c r="E142" s="322" t="s">
        <v>48</v>
      </c>
      <c r="F142" s="292"/>
      <c r="G142" s="296">
        <v>1.0</v>
      </c>
      <c r="H142" s="296" t="s">
        <v>859</v>
      </c>
      <c r="I142" s="296" t="s">
        <v>684</v>
      </c>
      <c r="J142" s="294"/>
      <c r="K142" s="311"/>
      <c r="L142" s="312"/>
      <c r="M142" s="312"/>
      <c r="N142" s="312"/>
      <c r="O142" s="313"/>
      <c r="P142" s="301">
        <v>1.0</v>
      </c>
      <c r="Q142" s="297">
        <v>1.0</v>
      </c>
      <c r="R142" s="297" t="s">
        <v>922</v>
      </c>
      <c r="S142" s="296" t="s">
        <v>739</v>
      </c>
      <c r="T142" s="308"/>
      <c r="U142" s="306"/>
      <c r="V142" s="307"/>
      <c r="W142" s="307"/>
      <c r="X142" s="307"/>
      <c r="Y142" s="308"/>
      <c r="Z142" s="306"/>
      <c r="AA142" s="307"/>
      <c r="AB142" s="307"/>
      <c r="AC142" s="307"/>
      <c r="AD142" s="308"/>
      <c r="AE142" s="311"/>
      <c r="AF142" s="312"/>
      <c r="AG142" s="312"/>
      <c r="AH142" s="312"/>
      <c r="AI142" s="313"/>
      <c r="AJ142" s="311"/>
      <c r="AK142" s="312"/>
      <c r="AL142" s="312"/>
      <c r="AM142" s="312"/>
      <c r="AN142" s="313"/>
      <c r="AO142" s="321">
        <v>1.0</v>
      </c>
      <c r="AP142" s="332"/>
      <c r="AQ142" s="332"/>
      <c r="AR142" s="297" t="s">
        <v>748</v>
      </c>
      <c r="AS142" s="333"/>
      <c r="AT142" s="311"/>
      <c r="AU142" s="312"/>
      <c r="AV142" s="312"/>
      <c r="AW142" s="312"/>
      <c r="AX142" s="313"/>
      <c r="AY142" s="311"/>
      <c r="AZ142" s="312"/>
      <c r="BA142" s="312"/>
      <c r="BB142" s="312"/>
      <c r="BC142" s="313"/>
      <c r="BD142" s="321">
        <v>1.0</v>
      </c>
      <c r="BE142" s="315"/>
      <c r="BF142" s="316"/>
      <c r="BG142" s="316"/>
      <c r="BH142" s="317"/>
      <c r="BI142" s="311"/>
      <c r="BJ142" s="302"/>
      <c r="BK142" s="302"/>
      <c r="BL142" s="302"/>
      <c r="BM142" s="303"/>
    </row>
    <row r="143">
      <c r="A143" s="30">
        <v>139.0</v>
      </c>
      <c r="B143" s="337" t="s">
        <v>224</v>
      </c>
      <c r="C143" s="305" t="s">
        <v>39</v>
      </c>
      <c r="D143" s="338" t="s">
        <v>916</v>
      </c>
      <c r="E143" s="322" t="s">
        <v>48</v>
      </c>
      <c r="F143" s="292"/>
      <c r="G143" s="293"/>
      <c r="H143" s="293"/>
      <c r="I143" s="293"/>
      <c r="J143" s="294"/>
      <c r="K143" s="311"/>
      <c r="L143" s="312"/>
      <c r="M143" s="312"/>
      <c r="N143" s="312"/>
      <c r="O143" s="313"/>
      <c r="P143" s="301">
        <v>1.0</v>
      </c>
      <c r="Q143" s="297">
        <v>1.0</v>
      </c>
      <c r="R143" s="297" t="s">
        <v>924</v>
      </c>
      <c r="S143" s="296" t="s">
        <v>739</v>
      </c>
      <c r="T143" s="308"/>
      <c r="U143" s="306"/>
      <c r="V143" s="307"/>
      <c r="W143" s="307"/>
      <c r="X143" s="307"/>
      <c r="Y143" s="308"/>
      <c r="Z143" s="306"/>
      <c r="AA143" s="307"/>
      <c r="AB143" s="307"/>
      <c r="AC143" s="307"/>
      <c r="AD143" s="308"/>
      <c r="AE143" s="311"/>
      <c r="AF143" s="312"/>
      <c r="AG143" s="312"/>
      <c r="AH143" s="312"/>
      <c r="AI143" s="313"/>
      <c r="AJ143" s="311"/>
      <c r="AK143" s="312"/>
      <c r="AL143" s="312"/>
      <c r="AM143" s="312"/>
      <c r="AN143" s="313"/>
      <c r="AO143" s="314"/>
      <c r="AP143" s="332"/>
      <c r="AQ143" s="332"/>
      <c r="AR143" s="332"/>
      <c r="AS143" s="333"/>
      <c r="AT143" s="311"/>
      <c r="AU143" s="312"/>
      <c r="AV143" s="312"/>
      <c r="AW143" s="312"/>
      <c r="AX143" s="313"/>
      <c r="AY143" s="311"/>
      <c r="AZ143" s="312"/>
      <c r="BA143" s="312"/>
      <c r="BB143" s="312"/>
      <c r="BC143" s="313"/>
      <c r="BD143" s="321">
        <v>1.0</v>
      </c>
      <c r="BE143" s="315"/>
      <c r="BF143" s="316"/>
      <c r="BG143" s="316"/>
      <c r="BH143" s="317"/>
      <c r="BI143" s="311"/>
      <c r="BJ143" s="302"/>
      <c r="BK143" s="302"/>
      <c r="BL143" s="302"/>
      <c r="BM143" s="303"/>
    </row>
    <row r="144">
      <c r="A144" s="30">
        <v>140.0</v>
      </c>
      <c r="B144" s="337" t="s">
        <v>472</v>
      </c>
      <c r="C144" s="305" t="s">
        <v>45</v>
      </c>
      <c r="D144" s="338" t="s">
        <v>927</v>
      </c>
      <c r="E144" s="322" t="s">
        <v>48</v>
      </c>
      <c r="F144" s="292"/>
      <c r="G144" s="293"/>
      <c r="H144" s="293"/>
      <c r="I144" s="293"/>
      <c r="J144" s="294"/>
      <c r="K144" s="306"/>
      <c r="L144" s="307"/>
      <c r="M144" s="307"/>
      <c r="N144" s="307"/>
      <c r="O144" s="308"/>
      <c r="P144" s="301">
        <v>1.0</v>
      </c>
      <c r="Q144" s="297">
        <v>1.0</v>
      </c>
      <c r="R144" s="297" t="s">
        <v>928</v>
      </c>
      <c r="S144" s="296" t="s">
        <v>684</v>
      </c>
      <c r="T144" s="308"/>
      <c r="U144" s="306"/>
      <c r="V144" s="307"/>
      <c r="W144" s="307"/>
      <c r="X144" s="307"/>
      <c r="Y144" s="308"/>
      <c r="Z144" s="306"/>
      <c r="AA144" s="307"/>
      <c r="AB144" s="307"/>
      <c r="AC144" s="307"/>
      <c r="AD144" s="308"/>
      <c r="AE144" s="306"/>
      <c r="AF144" s="307"/>
      <c r="AG144" s="307"/>
      <c r="AH144" s="307"/>
      <c r="AI144" s="308"/>
      <c r="AJ144" s="311"/>
      <c r="AK144" s="312"/>
      <c r="AL144" s="312"/>
      <c r="AM144" s="312"/>
      <c r="AN144" s="313"/>
      <c r="AO144" s="321">
        <v>1.0</v>
      </c>
      <c r="AP144" s="332"/>
      <c r="AQ144" s="332"/>
      <c r="AR144" s="297" t="s">
        <v>684</v>
      </c>
      <c r="AS144" s="333"/>
      <c r="AT144" s="311"/>
      <c r="AU144" s="312"/>
      <c r="AV144" s="312"/>
      <c r="AW144" s="312"/>
      <c r="AX144" s="313"/>
      <c r="AY144" s="311"/>
      <c r="AZ144" s="312"/>
      <c r="BA144" s="312"/>
      <c r="BB144" s="312"/>
      <c r="BC144" s="313"/>
      <c r="BD144" s="321">
        <v>1.0</v>
      </c>
      <c r="BE144" s="315"/>
      <c r="BF144" s="316"/>
      <c r="BG144" s="316"/>
      <c r="BH144" s="317"/>
      <c r="BI144" s="311"/>
      <c r="BJ144" s="302"/>
      <c r="BK144" s="302"/>
      <c r="BL144" s="302"/>
      <c r="BM144" s="303"/>
    </row>
    <row r="145">
      <c r="A145" s="30">
        <v>141.0</v>
      </c>
      <c r="B145" s="339" t="s">
        <v>426</v>
      </c>
      <c r="C145" s="305" t="s">
        <v>111</v>
      </c>
      <c r="D145" s="338" t="s">
        <v>927</v>
      </c>
      <c r="E145" s="322" t="s">
        <v>48</v>
      </c>
      <c r="F145" s="292"/>
      <c r="G145" s="296">
        <v>1.0</v>
      </c>
      <c r="H145" s="296" t="s">
        <v>859</v>
      </c>
      <c r="I145" s="296" t="s">
        <v>684</v>
      </c>
      <c r="J145" s="294"/>
      <c r="K145" s="306"/>
      <c r="L145" s="307"/>
      <c r="M145" s="307"/>
      <c r="N145" s="307"/>
      <c r="O145" s="308"/>
      <c r="P145" s="301">
        <v>1.0</v>
      </c>
      <c r="Q145" s="297">
        <v>1.0</v>
      </c>
      <c r="R145" s="297" t="s">
        <v>931</v>
      </c>
      <c r="S145" s="296" t="s">
        <v>684</v>
      </c>
      <c r="T145" s="308"/>
      <c r="U145" s="306"/>
      <c r="V145" s="307"/>
      <c r="W145" s="307"/>
      <c r="X145" s="307"/>
      <c r="Y145" s="308"/>
      <c r="Z145" s="306"/>
      <c r="AA145" s="307"/>
      <c r="AB145" s="307"/>
      <c r="AC145" s="307"/>
      <c r="AD145" s="308"/>
      <c r="AE145" s="306"/>
      <c r="AF145" s="307"/>
      <c r="AG145" s="307"/>
      <c r="AH145" s="307"/>
      <c r="AI145" s="308"/>
      <c r="AJ145" s="311"/>
      <c r="AK145" s="312"/>
      <c r="AL145" s="312"/>
      <c r="AM145" s="312"/>
      <c r="AN145" s="313"/>
      <c r="AO145" s="321">
        <v>1.0</v>
      </c>
      <c r="AP145" s="332"/>
      <c r="AQ145" s="332"/>
      <c r="AR145" s="297" t="s">
        <v>684</v>
      </c>
      <c r="AS145" s="333"/>
      <c r="AT145" s="311"/>
      <c r="AU145" s="312"/>
      <c r="AV145" s="312"/>
      <c r="AW145" s="312"/>
      <c r="AX145" s="313"/>
      <c r="AY145" s="311"/>
      <c r="AZ145" s="312"/>
      <c r="BA145" s="312"/>
      <c r="BB145" s="312"/>
      <c r="BC145" s="313"/>
      <c r="BD145" s="321">
        <v>1.0</v>
      </c>
      <c r="BE145" s="315"/>
      <c r="BF145" s="316"/>
      <c r="BG145" s="316"/>
      <c r="BH145" s="317"/>
      <c r="BI145" s="311"/>
      <c r="BJ145" s="302"/>
      <c r="BK145" s="302"/>
      <c r="BL145" s="302"/>
      <c r="BM145" s="303"/>
    </row>
    <row r="146">
      <c r="A146" s="30">
        <v>142.0</v>
      </c>
      <c r="B146" s="349" t="s">
        <v>224</v>
      </c>
      <c r="C146" s="350" t="s">
        <v>39</v>
      </c>
      <c r="D146" s="351" t="s">
        <v>927</v>
      </c>
      <c r="E146" s="352" t="s">
        <v>48</v>
      </c>
      <c r="F146" s="353"/>
      <c r="G146" s="354"/>
      <c r="H146" s="354"/>
      <c r="I146" s="354"/>
      <c r="J146" s="355"/>
      <c r="K146" s="353"/>
      <c r="L146" s="354"/>
      <c r="M146" s="354"/>
      <c r="N146" s="354"/>
      <c r="O146" s="355"/>
      <c r="P146" s="356">
        <v>1.0</v>
      </c>
      <c r="Q146" s="297">
        <v>1.0</v>
      </c>
      <c r="R146" s="297" t="s">
        <v>936</v>
      </c>
      <c r="S146" s="296" t="s">
        <v>684</v>
      </c>
      <c r="T146" s="355"/>
      <c r="U146" s="353"/>
      <c r="V146" s="354"/>
      <c r="W146" s="354"/>
      <c r="X146" s="354"/>
      <c r="Y146" s="355"/>
      <c r="Z146" s="353"/>
      <c r="AA146" s="354"/>
      <c r="AB146" s="354"/>
      <c r="AC146" s="354"/>
      <c r="AD146" s="355"/>
      <c r="AE146" s="353"/>
      <c r="AF146" s="354"/>
      <c r="AG146" s="354"/>
      <c r="AH146" s="354"/>
      <c r="AI146" s="355"/>
      <c r="AJ146" s="357"/>
      <c r="AK146" s="358"/>
      <c r="AL146" s="358"/>
      <c r="AM146" s="358"/>
      <c r="AN146" s="359"/>
      <c r="AO146" s="360"/>
      <c r="AP146" s="361"/>
      <c r="AQ146" s="361"/>
      <c r="AR146" s="361"/>
      <c r="AS146" s="362"/>
      <c r="AT146" s="357"/>
      <c r="AU146" s="358"/>
      <c r="AV146" s="358"/>
      <c r="AW146" s="358"/>
      <c r="AX146" s="359"/>
      <c r="AY146" s="357"/>
      <c r="AZ146" s="358"/>
      <c r="BA146" s="358"/>
      <c r="BB146" s="358"/>
      <c r="BC146" s="359"/>
      <c r="BD146" s="363">
        <v>1.0</v>
      </c>
      <c r="BE146" s="364"/>
      <c r="BF146" s="365"/>
      <c r="BG146" s="365"/>
      <c r="BH146" s="366"/>
      <c r="BI146" s="367"/>
      <c r="BJ146" s="368"/>
      <c r="BK146" s="368"/>
      <c r="BL146" s="368"/>
      <c r="BM146" s="369"/>
    </row>
    <row r="147">
      <c r="A147" s="370" t="s">
        <v>939</v>
      </c>
      <c r="B147" s="371"/>
      <c r="C147" s="371"/>
      <c r="D147" s="372"/>
      <c r="E147" s="373">
        <v>486.0</v>
      </c>
      <c r="F147" s="374">
        <v>20.0</v>
      </c>
      <c r="G147" s="375">
        <f>SUM(G5:G146)</f>
        <v>25</v>
      </c>
      <c r="H147" s="375"/>
      <c r="I147" s="375"/>
      <c r="J147" s="376"/>
      <c r="K147" s="374">
        <v>39.0</v>
      </c>
      <c r="L147" s="375">
        <f>SUM(L5:L146)</f>
        <v>40</v>
      </c>
      <c r="M147" s="375"/>
      <c r="N147" s="375"/>
      <c r="O147" s="376">
        <f>SUM(O5:O146)</f>
        <v>3</v>
      </c>
      <c r="P147" s="374">
        <v>54.0</v>
      </c>
      <c r="Q147" s="375">
        <f>SUM(Q5:Q146)</f>
        <v>57</v>
      </c>
      <c r="R147" s="375"/>
      <c r="S147" s="375"/>
      <c r="T147" s="376"/>
      <c r="U147" s="374">
        <f t="shared" ref="U147:V147" si="1">SUM(U5:U146)</f>
        <v>41</v>
      </c>
      <c r="V147" s="375">
        <f t="shared" si="1"/>
        <v>42</v>
      </c>
      <c r="W147" s="375"/>
      <c r="X147" s="375"/>
      <c r="Y147" s="376"/>
      <c r="Z147" s="374">
        <v>36.0</v>
      </c>
      <c r="AA147" s="375">
        <f>SUM(AA5:AA146)</f>
        <v>36</v>
      </c>
      <c r="AB147" s="375"/>
      <c r="AC147" s="375"/>
      <c r="AD147" s="376"/>
      <c r="AE147" s="374">
        <v>44.0</v>
      </c>
      <c r="AF147" s="375">
        <f>SUM(AF5:AF146)</f>
        <v>43</v>
      </c>
      <c r="AG147" s="375"/>
      <c r="AH147" s="375"/>
      <c r="AI147" s="376"/>
      <c r="AJ147" s="374">
        <v>34.0</v>
      </c>
      <c r="AK147" s="375">
        <f>SUM(AK5:AK146)</f>
        <v>40</v>
      </c>
      <c r="AL147" s="375"/>
      <c r="AM147" s="375"/>
      <c r="AN147" s="376"/>
      <c r="AO147" s="374">
        <v>50.0</v>
      </c>
      <c r="AP147" s="375"/>
      <c r="AQ147" s="375"/>
      <c r="AR147" s="375"/>
      <c r="AS147" s="376"/>
      <c r="AT147" s="374">
        <v>37.0</v>
      </c>
      <c r="AU147" s="375"/>
      <c r="AV147" s="375"/>
      <c r="AW147" s="375"/>
      <c r="AX147" s="376"/>
      <c r="AY147" s="374">
        <v>39.0</v>
      </c>
      <c r="AZ147" s="375"/>
      <c r="BA147" s="375"/>
      <c r="BB147" s="375"/>
      <c r="BC147" s="376"/>
      <c r="BD147" s="374">
        <v>49.0</v>
      </c>
      <c r="BE147" s="377"/>
      <c r="BF147" s="378"/>
      <c r="BG147" s="378"/>
      <c r="BH147" s="379"/>
      <c r="BI147" s="374">
        <v>44.0</v>
      </c>
      <c r="BJ147" s="380"/>
      <c r="BK147" s="380"/>
      <c r="BL147" s="380"/>
      <c r="BM147" s="381"/>
    </row>
  </sheetData>
  <mergeCells count="18">
    <mergeCell ref="A3:A4"/>
    <mergeCell ref="B3:B4"/>
    <mergeCell ref="C3:C4"/>
    <mergeCell ref="D3:D4"/>
    <mergeCell ref="E3:E4"/>
    <mergeCell ref="F3:J3"/>
    <mergeCell ref="K3:O3"/>
    <mergeCell ref="A147:D147"/>
    <mergeCell ref="AY3:BC3"/>
    <mergeCell ref="BD3:BH3"/>
    <mergeCell ref="BI3:BM3"/>
    <mergeCell ref="P3:T3"/>
    <mergeCell ref="U3:Y3"/>
    <mergeCell ref="Z3:AD3"/>
    <mergeCell ref="AE3:AI3"/>
    <mergeCell ref="AJ3:AN3"/>
    <mergeCell ref="AO3:AS3"/>
    <mergeCell ref="AT3:AX3"/>
  </mergeCells>
  <printOptions gridLines="1" horizontalCentered="1"/>
  <pageMargins bottom="0.75" footer="0.0" header="0.0" left="0.7" right="0.7" top="0.75"/>
  <pageSetup paperSize="9" scale="5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Row="1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Row="1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4.43" defaultRowHeight="15.0" outlineLevelRow="1"/>
  <cols>
    <col customWidth="1" min="1" max="1" width="9.14"/>
    <col customWidth="1" min="2" max="6" width="15.43"/>
    <col customWidth="1" min="7" max="7" width="10.86"/>
    <col customWidth="1" min="8" max="8" width="12.14"/>
    <col customWidth="1" min="9" max="9" width="11.0"/>
    <col customWidth="1" min="10" max="13" width="14.0"/>
    <col customWidth="1" min="14" max="14" width="24.43"/>
    <col customWidth="1" min="15" max="15" width="21.29"/>
    <col customWidth="1" min="16" max="16" width="41.14"/>
    <col customWidth="1" min="17" max="27" width="8.71"/>
  </cols>
  <sheetData>
    <row r="1" ht="26.25" customHeight="1">
      <c r="A1" s="20"/>
      <c r="B1" s="21" t="s">
        <v>38</v>
      </c>
      <c r="C1" s="22"/>
      <c r="D1" s="22"/>
      <c r="E1" s="22"/>
      <c r="F1" s="22"/>
      <c r="G1" s="22"/>
      <c r="H1" s="22"/>
      <c r="I1" s="24"/>
      <c r="J1" s="24"/>
      <c r="K1" s="24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ht="46.5" customHeight="1">
      <c r="A2" s="42"/>
      <c r="B2" s="46" t="s">
        <v>53</v>
      </c>
      <c r="C2" s="50" t="s">
        <v>56</v>
      </c>
      <c r="D2" s="52"/>
      <c r="E2" s="52"/>
      <c r="F2" s="54"/>
      <c r="G2" s="50" t="s">
        <v>34</v>
      </c>
      <c r="H2" s="54"/>
      <c r="I2" s="42"/>
      <c r="J2" s="24"/>
      <c r="K2" s="24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ht="15.0" customHeight="1">
      <c r="A3" s="70"/>
      <c r="B3" s="72">
        <v>2025.0</v>
      </c>
      <c r="C3" s="52"/>
      <c r="D3" s="52"/>
      <c r="E3" s="52"/>
      <c r="F3" s="52"/>
      <c r="G3" s="52"/>
      <c r="H3" s="54"/>
      <c r="I3" s="70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>
      <c r="A4" s="70"/>
      <c r="B4" s="97"/>
      <c r="C4" s="101" t="s">
        <v>72</v>
      </c>
      <c r="D4" s="101" t="s">
        <v>73</v>
      </c>
      <c r="E4" s="101" t="s">
        <v>50</v>
      </c>
      <c r="F4" s="101" t="s">
        <v>76</v>
      </c>
      <c r="G4" s="105"/>
      <c r="H4" s="76"/>
      <c r="I4" s="70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>
      <c r="A5" s="70"/>
      <c r="B5" s="110"/>
      <c r="C5" s="112">
        <f t="shared" ref="C5:C16" si="2">SUM(D5:F5)</f>
        <v>3207</v>
      </c>
      <c r="D5" s="112">
        <f t="shared" ref="D5:F5" si="1">SUM(D6:D16)</f>
        <v>358</v>
      </c>
      <c r="E5" s="112">
        <f t="shared" si="1"/>
        <v>2220</v>
      </c>
      <c r="F5" s="112">
        <f t="shared" si="1"/>
        <v>629</v>
      </c>
      <c r="G5" s="98"/>
      <c r="H5" s="103"/>
      <c r="I5" s="70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outlineLevel="1">
      <c r="A6" s="70">
        <v>1.0</v>
      </c>
      <c r="B6" s="46" t="s">
        <v>39</v>
      </c>
      <c r="C6" s="112">
        <f t="shared" si="2"/>
        <v>242</v>
      </c>
      <c r="D6" s="120">
        <f>COUNTIFS('Описание'!D1:D6927, "ДРБ", 'Описание'!L1:L6927, "на контроле")</f>
        <v>2</v>
      </c>
      <c r="E6" s="120">
        <f>COUNTIFS('Описание'!D1:D6927, "ДРБ", 'Описание'!L1:L6927, "исполнено")</f>
        <v>190</v>
      </c>
      <c r="F6" s="120">
        <f>COUNTIFS('Описание'!D1:D6927, "ДРБ", 'Описание'!L1:L6927, "просрочено")</f>
        <v>50</v>
      </c>
      <c r="G6" s="122"/>
      <c r="H6" s="54"/>
      <c r="I6" s="70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outlineLevel="1">
      <c r="A7" s="70">
        <v>2.0</v>
      </c>
      <c r="B7" s="46" t="s">
        <v>109</v>
      </c>
      <c r="C7" s="112">
        <f t="shared" si="2"/>
        <v>8</v>
      </c>
      <c r="D7" s="120">
        <f>COUNTIFS('Описание'!D1:D6928, "КУ", 'Описание'!L1:L6928, "на контроле")</f>
        <v>0</v>
      </c>
      <c r="E7" s="120">
        <f>COUNTIFS('Описание'!D1:D6928, "КУ", 'Описание'!L1:L6928, "исполнено")</f>
        <v>0</v>
      </c>
      <c r="F7" s="120">
        <f>COUNTIFS('Описание'!D1:D6927, "КУ", 'Описание'!L1:L6927, "просрочено")</f>
        <v>8</v>
      </c>
      <c r="G7" s="122"/>
      <c r="H7" s="54"/>
      <c r="I7" s="70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outlineLevel="1">
      <c r="A8" s="70">
        <v>3.0</v>
      </c>
      <c r="B8" s="46" t="s">
        <v>118</v>
      </c>
      <c r="C8" s="112">
        <f t="shared" si="2"/>
        <v>12</v>
      </c>
      <c r="D8" s="120">
        <f>COUNTIFS('Описание'!D1:D6929, "ДИТ", 'Описание'!L1:L6929, "на контроле")</f>
        <v>0</v>
      </c>
      <c r="E8" s="120">
        <f>COUNTIFS('Описание'!D1:D6929, "ДИТ", 'Описание'!L1:L6929, "исполнено")</f>
        <v>12</v>
      </c>
      <c r="F8" s="120">
        <f>COUNTIFS('Описание'!D1:D6929, "ДИТ", 'Описание'!L1:L6929, "просрочено")</f>
        <v>0</v>
      </c>
      <c r="G8" s="122"/>
      <c r="H8" s="54"/>
      <c r="I8" s="70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outlineLevel="1">
      <c r="A9" s="70">
        <v>4.0</v>
      </c>
      <c r="B9" s="46" t="s">
        <v>129</v>
      </c>
      <c r="C9" s="112">
        <f t="shared" si="2"/>
        <v>86</v>
      </c>
      <c r="D9" s="120">
        <f>COUNTIFS('Описание'!D1:D6930, "ДКБ", 'Описание'!L1:L6930, "на контроле")</f>
        <v>7</v>
      </c>
      <c r="E9" s="120">
        <f>COUNTIFS('Описание'!D1:D6930, "ДКБ", 'Описание'!L1:L6930, "исполнено")</f>
        <v>74</v>
      </c>
      <c r="F9" s="120">
        <f>COUNTIFS('Описание'!D1:D6930, "ДКБ", 'Описание'!L1:L6930, "просрочено")</f>
        <v>5</v>
      </c>
      <c r="G9" s="122"/>
      <c r="H9" s="54"/>
      <c r="I9" s="70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outlineLevel="1">
      <c r="A10" s="70">
        <v>5.0</v>
      </c>
      <c r="B10" s="46" t="s">
        <v>136</v>
      </c>
      <c r="C10" s="112">
        <f t="shared" si="2"/>
        <v>7</v>
      </c>
      <c r="D10" s="120">
        <f>COUNTIFS('Описание'!D1:D6931, "ДЦБ", 'Описание'!L1:L6931, "на контроле")</f>
        <v>6</v>
      </c>
      <c r="E10" s="120">
        <f>COUNTIFS('Описание'!D1:D6931, "ДЦБ", 'Описание'!L1:L6931, "исполнено")</f>
        <v>1</v>
      </c>
      <c r="F10" s="120">
        <f>COUNTIFS('Описание'!D1:D6931, "ДЦБ", 'Описание'!L1:L6931, "просрочено")</f>
        <v>0</v>
      </c>
      <c r="G10" s="122"/>
      <c r="H10" s="54"/>
      <c r="I10" s="70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outlineLevel="1">
      <c r="A11" s="70">
        <v>6.0</v>
      </c>
      <c r="B11" s="46" t="s">
        <v>149</v>
      </c>
      <c r="C11" s="112">
        <f t="shared" si="2"/>
        <v>0</v>
      </c>
      <c r="D11" s="120">
        <f>COUNTIFS('Описание'!D1:D6932, "ЦА", 'Описание'!L1:L6932, "на контроле")</f>
        <v>0</v>
      </c>
      <c r="E11" s="120">
        <f>COUNTIFS('Описание'!D1:D6932, "ЦА", 'Описание'!L1:L6932, "исполнено")</f>
        <v>0</v>
      </c>
      <c r="F11" s="120">
        <f>COUNTIFS('Описание'!D1:D6932, "ЦА", 'Описание'!L1:L6932, "просрочено")</f>
        <v>0</v>
      </c>
      <c r="G11" s="122"/>
      <c r="H11" s="54"/>
      <c r="I11" s="70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outlineLevel="1">
      <c r="A12" s="70">
        <v>7.0</v>
      </c>
      <c r="B12" s="46" t="s">
        <v>164</v>
      </c>
      <c r="C12" s="112">
        <f t="shared" si="2"/>
        <v>0</v>
      </c>
      <c r="D12" s="120">
        <f>COUNTIFS('Описание'!D1:D6933, "ДПБ", 'Описание'!L1:L6933, "на контроле")</f>
        <v>0</v>
      </c>
      <c r="E12" s="120">
        <f>COUNTIFS('Описание'!D1:D6933, "ДПБ", 'Описание'!L1:L6933, "исполнено")</f>
        <v>0</v>
      </c>
      <c r="F12" s="120">
        <f>COUNTIFS('Описание'!D1:D6933, "ДПБ", 'Описание'!L1:L6933, "просрочено")</f>
        <v>0</v>
      </c>
      <c r="G12" s="122"/>
      <c r="H12" s="54"/>
      <c r="I12" s="70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outlineLevel="1">
      <c r="A13" s="70">
        <v>8.0</v>
      </c>
      <c r="B13" s="46" t="s">
        <v>45</v>
      </c>
      <c r="C13" s="112">
        <f t="shared" si="2"/>
        <v>1627</v>
      </c>
      <c r="D13" s="120">
        <f>COUNTIFS('Описание'!D1:D6934, "ОДС", 'Описание'!L1:L6934, "на контроле")</f>
        <v>162</v>
      </c>
      <c r="E13" s="120">
        <f>COUNTIFS('Описание'!D1:D6934, "ОДС", 'Описание'!L1:L6934, "исполнено")</f>
        <v>1378</v>
      </c>
      <c r="F13" s="120">
        <f>COUNTIFS('Описание'!D1:D6934, "ОДС", 'Описание'!L1:L6934, "просрочено")</f>
        <v>87</v>
      </c>
      <c r="G13" s="122"/>
      <c r="H13" s="54"/>
      <c r="I13" s="70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outlineLevel="1">
      <c r="A14" s="70">
        <v>9.0</v>
      </c>
      <c r="B14" s="46" t="s">
        <v>172</v>
      </c>
      <c r="C14" s="112">
        <f t="shared" si="2"/>
        <v>26</v>
      </c>
      <c r="D14" s="120">
        <f>COUNTIFS('Описание'!D1:D6935, "ДУП", 'Описание'!L1:L6935, "на контроле")</f>
        <v>3</v>
      </c>
      <c r="E14" s="120">
        <f>COUNTIFS('Описание'!D1:D6935, "ДУП", 'Описание'!L1:L6935, "исполнено")</f>
        <v>10</v>
      </c>
      <c r="F14" s="120">
        <f>COUNTIFS('Описание'!D1:D6935, "ДУП", 'Описание'!L1:L6935, "просрочено")</f>
        <v>13</v>
      </c>
      <c r="G14" s="122"/>
      <c r="H14" s="54"/>
      <c r="I14" s="70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outlineLevel="1">
      <c r="A15" s="70">
        <v>10.0</v>
      </c>
      <c r="B15" s="46" t="s">
        <v>181</v>
      </c>
      <c r="C15" s="112">
        <f t="shared" si="2"/>
        <v>9</v>
      </c>
      <c r="D15" s="120">
        <f>COUNTIFS('Описание'!D1:D6936, "ДТК", 'Описание'!L1:L6936, "на контроле")</f>
        <v>0</v>
      </c>
      <c r="E15" s="120">
        <f>COUNTIFS('Описание'!D1:D6936, "ДТК", 'Описание'!L1:L6936, "исполнено")</f>
        <v>2</v>
      </c>
      <c r="F15" s="120">
        <f>COUNTIFS('Описание'!D1:D6936, "ДТК", 'Описание'!L1:L6936, "просрочено")</f>
        <v>7</v>
      </c>
      <c r="G15" s="122"/>
      <c r="H15" s="54"/>
      <c r="I15" s="70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outlineLevel="1">
      <c r="A16" s="70">
        <v>11.0</v>
      </c>
      <c r="B16" s="46" t="s">
        <v>111</v>
      </c>
      <c r="C16" s="112">
        <f t="shared" si="2"/>
        <v>1190</v>
      </c>
      <c r="D16" s="120">
        <f>COUNTIFS('Описание'!D1:D6937, "СФ", 'Описание'!L1:L6937, "на контроле")</f>
        <v>178</v>
      </c>
      <c r="E16" s="120">
        <f>COUNTIFS('Описание'!D1:D6937, "СФ", 'Описание'!L1:L6937, "исполнено")</f>
        <v>553</v>
      </c>
      <c r="F16" s="120">
        <f>COUNTIFS('Описание'!D1:D6937, "СФ", 'Описание'!L1:L6937, "просрочено")</f>
        <v>459</v>
      </c>
      <c r="G16" s="122"/>
      <c r="H16" s="54"/>
      <c r="I16" s="70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ht="15.75" customHeight="1">
      <c r="A17" s="27"/>
      <c r="B17" s="42"/>
      <c r="C17" s="168"/>
      <c r="D17" s="168"/>
      <c r="E17" s="168"/>
      <c r="F17" s="168"/>
      <c r="G17" s="70"/>
      <c r="H17" s="70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ht="15.75" customHeight="1">
      <c r="A18" s="27"/>
      <c r="B18" s="42"/>
      <c r="C18" s="168"/>
      <c r="D18" s="168"/>
      <c r="E18" s="168"/>
      <c r="F18" s="168"/>
      <c r="G18" s="70"/>
      <c r="H18" s="7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ht="15.75" customHeight="1">
      <c r="A19" s="27"/>
      <c r="B19" s="42"/>
      <c r="C19" s="168"/>
      <c r="D19" s="168"/>
      <c r="E19" s="168"/>
      <c r="F19" s="168"/>
      <c r="G19" s="70"/>
      <c r="H19" s="70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ht="15.75" customHeight="1">
      <c r="A20" s="27"/>
      <c r="B20" s="42"/>
      <c r="C20" s="168"/>
      <c r="D20" s="168"/>
      <c r="E20" s="168"/>
      <c r="F20" s="168"/>
      <c r="G20" s="70"/>
      <c r="H20" s="70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ht="15.75" customHeight="1">
      <c r="A21" s="27"/>
      <c r="B21" s="42"/>
      <c r="C21" s="168"/>
      <c r="D21" s="168"/>
      <c r="E21" s="168"/>
      <c r="F21" s="168"/>
      <c r="G21" s="70"/>
      <c r="H21" s="7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ht="15.75" customHeight="1">
      <c r="A22" s="27"/>
      <c r="B22" s="42"/>
      <c r="C22" s="168"/>
      <c r="D22" s="168"/>
      <c r="E22" s="168"/>
      <c r="F22" s="168"/>
      <c r="G22" s="70"/>
      <c r="H22" s="7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ht="15.75" customHeight="1">
      <c r="A23" s="27"/>
      <c r="B23" s="42"/>
      <c r="C23" s="168"/>
      <c r="D23" s="168"/>
      <c r="E23" s="168"/>
      <c r="F23" s="168"/>
      <c r="G23" s="70"/>
      <c r="H23" s="7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ht="15.75" customHeight="1">
      <c r="A24" s="27"/>
      <c r="B24" s="42"/>
      <c r="C24" s="168"/>
      <c r="D24" s="168"/>
      <c r="E24" s="168"/>
      <c r="F24" s="168"/>
      <c r="G24" s="70"/>
      <c r="H24" s="70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ht="15.75" customHeight="1">
      <c r="A25" s="27"/>
      <c r="B25" s="42"/>
      <c r="C25" s="168"/>
      <c r="D25" s="168"/>
      <c r="E25" s="168"/>
      <c r="F25" s="168"/>
      <c r="G25" s="70"/>
      <c r="H25" s="70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ht="15.75" customHeight="1">
      <c r="A26" s="27"/>
      <c r="B26" s="42"/>
      <c r="C26" s="168"/>
      <c r="D26" s="168"/>
      <c r="E26" s="168"/>
      <c r="F26" s="168"/>
      <c r="G26" s="70"/>
      <c r="H26" s="70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ht="15.75" customHeight="1">
      <c r="A27" s="27"/>
      <c r="B27" s="42"/>
      <c r="C27" s="168"/>
      <c r="D27" s="168"/>
      <c r="E27" s="168"/>
      <c r="F27" s="168"/>
      <c r="G27" s="70"/>
      <c r="H27" s="70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ht="15.75" customHeight="1">
      <c r="A28" s="27"/>
      <c r="B28" s="42"/>
      <c r="C28" s="168"/>
      <c r="D28" s="168"/>
      <c r="E28" s="168"/>
      <c r="F28" s="168"/>
      <c r="G28" s="70"/>
      <c r="H28" s="70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ht="15.75" customHeight="1">
      <c r="A29" s="27"/>
      <c r="B29" s="42"/>
      <c r="C29" s="168"/>
      <c r="D29" s="168"/>
      <c r="E29" s="168"/>
      <c r="F29" s="168"/>
      <c r="G29" s="70"/>
      <c r="H29" s="70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ht="15.75" customHeight="1">
      <c r="A30" s="27"/>
      <c r="B30" s="42"/>
      <c r="C30" s="168"/>
      <c r="D30" s="168"/>
      <c r="E30" s="168"/>
      <c r="F30" s="168"/>
      <c r="G30" s="70"/>
      <c r="H30" s="70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ht="15.75" customHeight="1">
      <c r="A31" s="27"/>
      <c r="B31" s="42"/>
      <c r="C31" s="168"/>
      <c r="D31" s="168"/>
      <c r="E31" s="168"/>
      <c r="F31" s="168"/>
      <c r="G31" s="70"/>
      <c r="H31" s="70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ht="15.75" customHeight="1">
      <c r="A32" s="27"/>
      <c r="B32" s="42"/>
      <c r="C32" s="168"/>
      <c r="D32" s="168"/>
      <c r="E32" s="168"/>
      <c r="F32" s="168"/>
      <c r="G32" s="70"/>
      <c r="H32" s="70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ht="15.75" customHeight="1">
      <c r="A33" s="27"/>
      <c r="B33" s="42"/>
      <c r="C33" s="168"/>
      <c r="D33" s="168"/>
      <c r="E33" s="168"/>
      <c r="F33" s="168"/>
      <c r="G33" s="70"/>
      <c r="H33" s="70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ht="15.75" customHeight="1">
      <c r="A34" s="27"/>
      <c r="B34" s="42"/>
      <c r="C34" s="168"/>
      <c r="D34" s="168"/>
      <c r="E34" s="168"/>
      <c r="F34" s="168"/>
      <c r="G34" s="70"/>
      <c r="H34" s="70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ht="15.75" customHeight="1">
      <c r="A35" s="27"/>
      <c r="B35" s="42"/>
      <c r="C35" s="168"/>
      <c r="D35" s="168"/>
      <c r="E35" s="168"/>
      <c r="F35" s="168"/>
      <c r="G35" s="70"/>
      <c r="H35" s="70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ht="15.75" customHeight="1">
      <c r="A36" s="27"/>
      <c r="B36" s="42"/>
      <c r="C36" s="168"/>
      <c r="D36" s="168"/>
      <c r="E36" s="168"/>
      <c r="F36" s="168"/>
      <c r="G36" s="70"/>
      <c r="H36" s="70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ht="15.75" customHeight="1">
      <c r="A37" s="27"/>
      <c r="B37" s="42"/>
      <c r="C37" s="168"/>
      <c r="D37" s="168"/>
      <c r="E37" s="168"/>
      <c r="F37" s="168"/>
      <c r="G37" s="70"/>
      <c r="H37" s="70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ht="15.75" customHeight="1">
      <c r="A38" s="27"/>
      <c r="B38" s="42"/>
      <c r="C38" s="168"/>
      <c r="D38" s="168"/>
      <c r="E38" s="168"/>
      <c r="F38" s="168"/>
      <c r="G38" s="70"/>
      <c r="H38" s="70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ht="15.75" customHeight="1">
      <c r="A39" s="27"/>
      <c r="B39" s="42"/>
      <c r="C39" s="168"/>
      <c r="D39" s="168"/>
      <c r="E39" s="168"/>
      <c r="F39" s="168"/>
      <c r="G39" s="70"/>
      <c r="H39" s="70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ht="15.75" customHeight="1">
      <c r="A40" s="27"/>
      <c r="B40" s="42"/>
      <c r="C40" s="168"/>
      <c r="D40" s="168"/>
      <c r="E40" s="168"/>
      <c r="F40" s="168"/>
      <c r="G40" s="70"/>
      <c r="H40" s="70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ht="15.75" customHeight="1">
      <c r="A41" s="27"/>
      <c r="B41" s="42"/>
      <c r="C41" s="168"/>
      <c r="D41" s="168"/>
      <c r="E41" s="168"/>
      <c r="F41" s="168"/>
      <c r="G41" s="70"/>
      <c r="H41" s="70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ht="15.75" customHeight="1">
      <c r="A42" s="27"/>
      <c r="B42" s="42"/>
      <c r="C42" s="168"/>
      <c r="D42" s="168"/>
      <c r="E42" s="168"/>
      <c r="F42" s="168"/>
      <c r="G42" s="70"/>
      <c r="H42" s="70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ht="15.75" customHeight="1">
      <c r="A43" s="27"/>
      <c r="B43" s="42"/>
      <c r="C43" s="168"/>
      <c r="D43" s="168"/>
      <c r="E43" s="168"/>
      <c r="F43" s="168"/>
      <c r="G43" s="70"/>
      <c r="H43" s="70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ht="15.75" customHeight="1">
      <c r="A44" s="27"/>
      <c r="B44" s="42"/>
      <c r="C44" s="168"/>
      <c r="D44" s="168"/>
      <c r="E44" s="168"/>
      <c r="F44" s="168"/>
      <c r="G44" s="70"/>
      <c r="H44" s="70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ht="15.75" customHeight="1">
      <c r="A45" s="27"/>
      <c r="B45" s="42"/>
      <c r="C45" s="168"/>
      <c r="D45" s="168"/>
      <c r="E45" s="168"/>
      <c r="F45" s="168"/>
      <c r="G45" s="70"/>
      <c r="H45" s="70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ht="15.75" customHeight="1">
      <c r="A46" s="27"/>
      <c r="B46" s="42"/>
      <c r="C46" s="168"/>
      <c r="D46" s="168"/>
      <c r="E46" s="168"/>
      <c r="F46" s="168"/>
      <c r="G46" s="70"/>
      <c r="H46" s="70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ht="15.75" customHeight="1">
      <c r="A47" s="27"/>
      <c r="B47" s="42"/>
      <c r="C47" s="168"/>
      <c r="D47" s="168"/>
      <c r="E47" s="168"/>
      <c r="F47" s="168"/>
      <c r="G47" s="70"/>
      <c r="H47" s="70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ht="15.75" customHeight="1">
      <c r="A48" s="27"/>
      <c r="B48" s="42"/>
      <c r="C48" s="168"/>
      <c r="D48" s="168"/>
      <c r="E48" s="168"/>
      <c r="F48" s="168"/>
      <c r="G48" s="70"/>
      <c r="H48" s="70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ht="15.75" customHeight="1">
      <c r="A49" s="27"/>
      <c r="B49" s="42"/>
      <c r="C49" s="168"/>
      <c r="D49" s="168"/>
      <c r="E49" s="168"/>
      <c r="F49" s="168"/>
      <c r="G49" s="70"/>
      <c r="H49" s="70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ht="15.75" customHeight="1">
      <c r="A50" s="27"/>
      <c r="B50" s="42"/>
      <c r="C50" s="168"/>
      <c r="D50" s="168"/>
      <c r="E50" s="168"/>
      <c r="F50" s="168"/>
      <c r="G50" s="70"/>
      <c r="H50" s="70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ht="15.75" customHeight="1">
      <c r="A51" s="27"/>
      <c r="B51" s="42"/>
      <c r="C51" s="168"/>
      <c r="D51" s="168"/>
      <c r="E51" s="168"/>
      <c r="F51" s="168"/>
      <c r="G51" s="70"/>
      <c r="H51" s="70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ht="15.75" customHeight="1">
      <c r="A52" s="27"/>
      <c r="B52" s="42"/>
      <c r="C52" s="168"/>
      <c r="D52" s="168"/>
      <c r="E52" s="168"/>
      <c r="F52" s="168"/>
      <c r="G52" s="70"/>
      <c r="H52" s="70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ht="15.75" customHeight="1">
      <c r="A53" s="27"/>
      <c r="B53" s="42"/>
      <c r="C53" s="168"/>
      <c r="D53" s="168"/>
      <c r="E53" s="168"/>
      <c r="F53" s="168"/>
      <c r="G53" s="70"/>
      <c r="H53" s="70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ht="15.75" customHeight="1">
      <c r="A54" s="27"/>
      <c r="B54" s="42"/>
      <c r="C54" s="168"/>
      <c r="D54" s="168"/>
      <c r="E54" s="168"/>
      <c r="F54" s="168"/>
      <c r="G54" s="70"/>
      <c r="H54" s="70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ht="15.75" customHeight="1">
      <c r="A55" s="27"/>
      <c r="B55" s="42"/>
      <c r="C55" s="168"/>
      <c r="D55" s="168"/>
      <c r="E55" s="168"/>
      <c r="F55" s="168"/>
      <c r="G55" s="70"/>
      <c r="H55" s="70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ht="15.75" customHeight="1">
      <c r="A56" s="27"/>
      <c r="B56" s="42"/>
      <c r="C56" s="168"/>
      <c r="D56" s="168"/>
      <c r="E56" s="168"/>
      <c r="F56" s="168"/>
      <c r="G56" s="70"/>
      <c r="H56" s="70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ht="15.75" customHeight="1">
      <c r="A57" s="27"/>
      <c r="B57" s="42"/>
      <c r="C57" s="168"/>
      <c r="D57" s="168"/>
      <c r="E57" s="168"/>
      <c r="F57" s="168"/>
      <c r="G57" s="70"/>
      <c r="H57" s="70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ht="15.75" customHeight="1">
      <c r="A58" s="27"/>
      <c r="B58" s="42"/>
      <c r="C58" s="168"/>
      <c r="D58" s="168"/>
      <c r="E58" s="168"/>
      <c r="F58" s="168"/>
      <c r="G58" s="70"/>
      <c r="H58" s="70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ht="15.75" customHeight="1">
      <c r="A59" s="27"/>
      <c r="B59" s="42"/>
      <c r="C59" s="168"/>
      <c r="D59" s="168"/>
      <c r="E59" s="168"/>
      <c r="F59" s="168"/>
      <c r="G59" s="70"/>
      <c r="H59" s="70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ht="15.75" customHeight="1">
      <c r="A60" s="27"/>
      <c r="B60" s="42"/>
      <c r="C60" s="168"/>
      <c r="D60" s="168"/>
      <c r="E60" s="168"/>
      <c r="F60" s="168"/>
      <c r="G60" s="70"/>
      <c r="H60" s="70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ht="15.75" customHeight="1">
      <c r="A61" s="27"/>
      <c r="B61" s="42"/>
      <c r="C61" s="168"/>
      <c r="D61" s="168"/>
      <c r="E61" s="168"/>
      <c r="F61" s="168"/>
      <c r="G61" s="70"/>
      <c r="H61" s="70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ht="15.75" customHeight="1">
      <c r="A62" s="27"/>
      <c r="B62" s="42"/>
      <c r="C62" s="168"/>
      <c r="D62" s="168"/>
      <c r="E62" s="168"/>
      <c r="F62" s="168"/>
      <c r="G62" s="70"/>
      <c r="H62" s="70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ht="15.75" customHeight="1">
      <c r="A63" s="27"/>
      <c r="B63" s="42"/>
      <c r="C63" s="168"/>
      <c r="D63" s="168"/>
      <c r="E63" s="168"/>
      <c r="F63" s="168"/>
      <c r="G63" s="70"/>
      <c r="H63" s="70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ht="15.75" customHeight="1">
      <c r="A64" s="27"/>
      <c r="B64" s="42"/>
      <c r="C64" s="168"/>
      <c r="D64" s="168"/>
      <c r="E64" s="168"/>
      <c r="F64" s="168"/>
      <c r="G64" s="70"/>
      <c r="H64" s="70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ht="15.75" customHeight="1">
      <c r="A65" s="27"/>
      <c r="B65" s="42"/>
      <c r="C65" s="168"/>
      <c r="D65" s="168"/>
      <c r="E65" s="168"/>
      <c r="F65" s="168"/>
      <c r="G65" s="70"/>
      <c r="H65" s="70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ht="15.75" customHeight="1">
      <c r="A66" s="27"/>
      <c r="B66" s="42"/>
      <c r="C66" s="168"/>
      <c r="D66" s="168"/>
      <c r="E66" s="168"/>
      <c r="F66" s="168"/>
      <c r="G66" s="70"/>
      <c r="H66" s="70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ht="15.75" customHeight="1">
      <c r="A67" s="27"/>
      <c r="B67" s="42"/>
      <c r="C67" s="168"/>
      <c r="D67" s="168"/>
      <c r="E67" s="168"/>
      <c r="F67" s="168"/>
      <c r="G67" s="70"/>
      <c r="H67" s="70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ht="15.75" customHeight="1">
      <c r="A68" s="27"/>
      <c r="B68" s="42"/>
      <c r="C68" s="168"/>
      <c r="D68" s="168"/>
      <c r="E68" s="168"/>
      <c r="F68" s="168"/>
      <c r="G68" s="70"/>
      <c r="H68" s="70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ht="15.75" customHeight="1">
      <c r="A69" s="27"/>
      <c r="B69" s="42"/>
      <c r="C69" s="168"/>
      <c r="D69" s="168"/>
      <c r="E69" s="168"/>
      <c r="F69" s="168"/>
      <c r="G69" s="70"/>
      <c r="H69" s="70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ht="15.75" customHeight="1">
      <c r="A70" s="27"/>
      <c r="B70" s="42"/>
      <c r="C70" s="168"/>
      <c r="D70" s="168"/>
      <c r="E70" s="168"/>
      <c r="F70" s="168"/>
      <c r="G70" s="70"/>
      <c r="H70" s="70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ht="15.75" customHeight="1">
      <c r="A71" s="27"/>
      <c r="B71" s="42"/>
      <c r="C71" s="168"/>
      <c r="D71" s="168"/>
      <c r="E71" s="168"/>
      <c r="F71" s="168"/>
      <c r="G71" s="70"/>
      <c r="H71" s="70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ht="15.75" customHeight="1">
      <c r="A72" s="27"/>
      <c r="B72" s="42"/>
      <c r="C72" s="168"/>
      <c r="D72" s="168"/>
      <c r="E72" s="168"/>
      <c r="F72" s="168"/>
      <c r="G72" s="70"/>
      <c r="H72" s="70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ht="15.75" customHeight="1">
      <c r="A73" s="27"/>
      <c r="B73" s="42"/>
      <c r="C73" s="168"/>
      <c r="D73" s="168"/>
      <c r="E73" s="168"/>
      <c r="F73" s="168"/>
      <c r="G73" s="70"/>
      <c r="H73" s="70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ht="15.75" customHeight="1">
      <c r="A74" s="27"/>
      <c r="B74" s="42"/>
      <c r="C74" s="168"/>
      <c r="D74" s="168"/>
      <c r="E74" s="168"/>
      <c r="F74" s="168"/>
      <c r="G74" s="70"/>
      <c r="H74" s="70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ht="15.75" customHeight="1">
      <c r="A75" s="27"/>
      <c r="B75" s="42"/>
      <c r="C75" s="168"/>
      <c r="D75" s="168"/>
      <c r="E75" s="168"/>
      <c r="F75" s="168"/>
      <c r="G75" s="70"/>
      <c r="H75" s="70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ht="15.75" customHeight="1">
      <c r="A76" s="27"/>
      <c r="B76" s="42"/>
      <c r="C76" s="168"/>
      <c r="D76" s="168"/>
      <c r="E76" s="168"/>
      <c r="F76" s="168"/>
      <c r="G76" s="70"/>
      <c r="H76" s="70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ht="15.75" customHeight="1">
      <c r="A77" s="27"/>
      <c r="B77" s="42"/>
      <c r="C77" s="168"/>
      <c r="D77" s="168"/>
      <c r="E77" s="168"/>
      <c r="F77" s="168"/>
      <c r="G77" s="70"/>
      <c r="H77" s="70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ht="15.75" customHeight="1">
      <c r="A78" s="27"/>
      <c r="B78" s="42"/>
      <c r="C78" s="168"/>
      <c r="D78" s="168"/>
      <c r="E78" s="168"/>
      <c r="F78" s="168"/>
      <c r="G78" s="70"/>
      <c r="H78" s="70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ht="15.75" customHeight="1">
      <c r="A79" s="27"/>
      <c r="B79" s="42"/>
      <c r="C79" s="168"/>
      <c r="D79" s="168"/>
      <c r="E79" s="168"/>
      <c r="F79" s="168"/>
      <c r="G79" s="70"/>
      <c r="H79" s="70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ht="15.75" customHeight="1">
      <c r="A80" s="27"/>
      <c r="B80" s="42"/>
      <c r="C80" s="168"/>
      <c r="D80" s="168"/>
      <c r="E80" s="168"/>
      <c r="F80" s="168"/>
      <c r="G80" s="70"/>
      <c r="H80" s="70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ht="15.75" customHeight="1">
      <c r="A81" s="27"/>
      <c r="B81" s="42"/>
      <c r="C81" s="168"/>
      <c r="D81" s="168"/>
      <c r="E81" s="168"/>
      <c r="F81" s="168"/>
      <c r="G81" s="70"/>
      <c r="H81" s="70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ht="15.75" customHeight="1">
      <c r="A82" s="27"/>
      <c r="B82" s="42"/>
      <c r="C82" s="168"/>
      <c r="D82" s="168"/>
      <c r="E82" s="168"/>
      <c r="F82" s="168"/>
      <c r="G82" s="70"/>
      <c r="H82" s="70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ht="15.75" customHeight="1">
      <c r="A83" s="27"/>
      <c r="B83" s="42"/>
      <c r="C83" s="168"/>
      <c r="D83" s="168"/>
      <c r="E83" s="168"/>
      <c r="F83" s="168"/>
      <c r="G83" s="70"/>
      <c r="H83" s="70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ht="15.75" customHeight="1">
      <c r="A84" s="27"/>
      <c r="B84" s="42"/>
      <c r="C84" s="168"/>
      <c r="D84" s="168"/>
      <c r="E84" s="168"/>
      <c r="F84" s="168"/>
      <c r="G84" s="70"/>
      <c r="H84" s="70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ht="15.75" customHeight="1">
      <c r="A85" s="27"/>
      <c r="B85" s="42"/>
      <c r="C85" s="168"/>
      <c r="D85" s="168"/>
      <c r="E85" s="168"/>
      <c r="F85" s="168"/>
      <c r="G85" s="70"/>
      <c r="H85" s="70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ht="15.75" customHeight="1">
      <c r="A86" s="27"/>
      <c r="B86" s="42"/>
      <c r="C86" s="168"/>
      <c r="D86" s="168"/>
      <c r="E86" s="168"/>
      <c r="F86" s="168"/>
      <c r="G86" s="70"/>
      <c r="H86" s="70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ht="15.75" customHeight="1">
      <c r="A87" s="27"/>
      <c r="B87" s="42"/>
      <c r="C87" s="168"/>
      <c r="D87" s="168"/>
      <c r="E87" s="168"/>
      <c r="F87" s="168"/>
      <c r="G87" s="70"/>
      <c r="H87" s="70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ht="15.75" customHeight="1">
      <c r="A88" s="27"/>
      <c r="B88" s="42"/>
      <c r="C88" s="168"/>
      <c r="D88" s="168"/>
      <c r="E88" s="168"/>
      <c r="F88" s="168"/>
      <c r="G88" s="70"/>
      <c r="H88" s="70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ht="15.75" customHeight="1">
      <c r="A89" s="27"/>
      <c r="B89" s="42"/>
      <c r="C89" s="168"/>
      <c r="D89" s="168"/>
      <c r="E89" s="168"/>
      <c r="F89" s="168"/>
      <c r="G89" s="70"/>
      <c r="H89" s="70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ht="15.75" customHeight="1">
      <c r="A90" s="27"/>
      <c r="B90" s="42"/>
      <c r="C90" s="168"/>
      <c r="D90" s="168"/>
      <c r="E90" s="168"/>
      <c r="F90" s="168"/>
      <c r="G90" s="70"/>
      <c r="H90" s="70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ht="15.75" customHeight="1">
      <c r="A91" s="27"/>
      <c r="B91" s="42"/>
      <c r="C91" s="168"/>
      <c r="D91" s="168"/>
      <c r="E91" s="168"/>
      <c r="F91" s="168"/>
      <c r="G91" s="70"/>
      <c r="H91" s="70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ht="15.75" customHeight="1">
      <c r="A92" s="27"/>
      <c r="B92" s="42"/>
      <c r="C92" s="168"/>
      <c r="D92" s="168"/>
      <c r="E92" s="168"/>
      <c r="F92" s="168"/>
      <c r="G92" s="70"/>
      <c r="H92" s="70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ht="15.75" customHeight="1">
      <c r="A93" s="27"/>
      <c r="B93" s="42"/>
      <c r="C93" s="168"/>
      <c r="D93" s="168"/>
      <c r="E93" s="168"/>
      <c r="F93" s="168"/>
      <c r="G93" s="70"/>
      <c r="H93" s="70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ht="15.75" customHeight="1">
      <c r="A94" s="27"/>
      <c r="B94" s="42"/>
      <c r="C94" s="168"/>
      <c r="D94" s="168"/>
      <c r="E94" s="168"/>
      <c r="F94" s="168"/>
      <c r="G94" s="70"/>
      <c r="H94" s="70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ht="15.75" customHeight="1">
      <c r="A95" s="27"/>
      <c r="B95" s="42"/>
      <c r="C95" s="168"/>
      <c r="D95" s="168"/>
      <c r="E95" s="168"/>
      <c r="F95" s="168"/>
      <c r="G95" s="70"/>
      <c r="H95" s="70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ht="15.75" customHeight="1">
      <c r="A96" s="27"/>
      <c r="B96" s="42"/>
      <c r="C96" s="168"/>
      <c r="D96" s="168"/>
      <c r="E96" s="168"/>
      <c r="F96" s="168"/>
      <c r="G96" s="70"/>
      <c r="H96" s="70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ht="15.75" customHeight="1">
      <c r="A97" s="27"/>
      <c r="B97" s="42"/>
      <c r="C97" s="168"/>
      <c r="D97" s="168"/>
      <c r="E97" s="168"/>
      <c r="F97" s="168"/>
      <c r="G97" s="70"/>
      <c r="H97" s="70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ht="15.75" customHeight="1">
      <c r="A98" s="27"/>
      <c r="B98" s="42"/>
      <c r="C98" s="168"/>
      <c r="D98" s="168"/>
      <c r="E98" s="168"/>
      <c r="F98" s="168"/>
      <c r="G98" s="70"/>
      <c r="H98" s="70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ht="15.75" customHeight="1">
      <c r="A99" s="27"/>
      <c r="B99" s="42"/>
      <c r="C99" s="168"/>
      <c r="D99" s="168"/>
      <c r="E99" s="168"/>
      <c r="F99" s="168"/>
      <c r="G99" s="70"/>
      <c r="H99" s="70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ht="15.75" customHeight="1">
      <c r="A100" s="27"/>
      <c r="B100" s="42"/>
      <c r="C100" s="168"/>
      <c r="D100" s="168"/>
      <c r="E100" s="168"/>
      <c r="F100" s="168"/>
      <c r="G100" s="70"/>
      <c r="H100" s="70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ht="15.75" customHeight="1">
      <c r="A101" s="27"/>
      <c r="B101" s="42"/>
      <c r="C101" s="168"/>
      <c r="D101" s="168"/>
      <c r="E101" s="168"/>
      <c r="F101" s="168"/>
      <c r="G101" s="70"/>
      <c r="H101" s="70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ht="15.75" customHeight="1">
      <c r="A102" s="27"/>
      <c r="B102" s="42"/>
      <c r="C102" s="168"/>
      <c r="D102" s="168"/>
      <c r="E102" s="168"/>
      <c r="F102" s="168"/>
      <c r="G102" s="70"/>
      <c r="H102" s="70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ht="15.75" customHeight="1">
      <c r="A103" s="27"/>
      <c r="B103" s="42"/>
      <c r="C103" s="168"/>
      <c r="D103" s="168"/>
      <c r="E103" s="168"/>
      <c r="F103" s="168"/>
      <c r="G103" s="70"/>
      <c r="H103" s="70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ht="15.75" customHeight="1">
      <c r="A104" s="27"/>
      <c r="B104" s="42"/>
      <c r="C104" s="168"/>
      <c r="D104" s="168"/>
      <c r="E104" s="168"/>
      <c r="F104" s="168"/>
      <c r="G104" s="70"/>
      <c r="H104" s="70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ht="15.75" customHeight="1">
      <c r="A105" s="27"/>
      <c r="B105" s="42"/>
      <c r="C105" s="168"/>
      <c r="D105" s="168"/>
      <c r="E105" s="168"/>
      <c r="F105" s="168"/>
      <c r="G105" s="70"/>
      <c r="H105" s="70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ht="15.75" customHeight="1">
      <c r="A106" s="27"/>
      <c r="B106" s="42"/>
      <c r="C106" s="168"/>
      <c r="D106" s="168"/>
      <c r="E106" s="168"/>
      <c r="F106" s="168"/>
      <c r="G106" s="70"/>
      <c r="H106" s="70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ht="15.75" customHeight="1">
      <c r="A107" s="27"/>
      <c r="B107" s="42"/>
      <c r="C107" s="168"/>
      <c r="D107" s="168"/>
      <c r="E107" s="168"/>
      <c r="F107" s="168"/>
      <c r="G107" s="70"/>
      <c r="H107" s="70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ht="15.75" customHeight="1">
      <c r="A108" s="27"/>
      <c r="B108" s="42"/>
      <c r="C108" s="168"/>
      <c r="D108" s="168"/>
      <c r="E108" s="168"/>
      <c r="F108" s="168"/>
      <c r="G108" s="70"/>
      <c r="H108" s="70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ht="15.75" customHeight="1">
      <c r="A109" s="27"/>
      <c r="B109" s="42"/>
      <c r="C109" s="168"/>
      <c r="D109" s="168"/>
      <c r="E109" s="168"/>
      <c r="F109" s="168"/>
      <c r="G109" s="70"/>
      <c r="H109" s="70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ht="15.75" customHeight="1">
      <c r="A110" s="27"/>
      <c r="B110" s="42"/>
      <c r="C110" s="168"/>
      <c r="D110" s="168"/>
      <c r="E110" s="168"/>
      <c r="F110" s="168"/>
      <c r="G110" s="70"/>
      <c r="H110" s="70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ht="15.75" customHeight="1">
      <c r="A111" s="27"/>
      <c r="B111" s="42"/>
      <c r="C111" s="168"/>
      <c r="D111" s="168"/>
      <c r="E111" s="168"/>
      <c r="F111" s="168"/>
      <c r="G111" s="70"/>
      <c r="H111" s="70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ht="15.75" customHeight="1">
      <c r="A112" s="27"/>
      <c r="B112" s="42"/>
      <c r="C112" s="168"/>
      <c r="D112" s="168"/>
      <c r="E112" s="168"/>
      <c r="F112" s="168"/>
      <c r="G112" s="70"/>
      <c r="H112" s="70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ht="15.75" customHeight="1">
      <c r="A113" s="27"/>
      <c r="B113" s="42"/>
      <c r="C113" s="168"/>
      <c r="D113" s="168"/>
      <c r="E113" s="168"/>
      <c r="F113" s="168"/>
      <c r="G113" s="70"/>
      <c r="H113" s="70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ht="15.75" customHeight="1">
      <c r="A114" s="248"/>
      <c r="B114" s="175"/>
      <c r="C114" s="249"/>
      <c r="D114" s="249"/>
      <c r="E114" s="249"/>
      <c r="F114" s="249"/>
      <c r="G114" s="248"/>
      <c r="H114" s="250"/>
      <c r="I114" s="250"/>
      <c r="J114" s="250"/>
      <c r="K114" s="250"/>
      <c r="L114" s="250"/>
      <c r="M114" s="250"/>
      <c r="N114" s="250"/>
      <c r="O114" s="250"/>
      <c r="P114" s="250"/>
    </row>
    <row r="115" ht="15.75" customHeight="1">
      <c r="A115" s="248"/>
      <c r="B115" s="175"/>
      <c r="C115" s="249"/>
      <c r="D115" s="249"/>
      <c r="E115" s="249"/>
      <c r="F115" s="249"/>
      <c r="G115" s="248"/>
      <c r="H115" s="250"/>
      <c r="I115" s="250"/>
      <c r="J115" s="250"/>
      <c r="K115" s="250"/>
      <c r="L115" s="250"/>
      <c r="M115" s="250"/>
      <c r="N115" s="250"/>
      <c r="O115" s="250"/>
      <c r="P115" s="250"/>
    </row>
    <row r="116" ht="15.75" customHeight="1">
      <c r="A116" s="248"/>
      <c r="B116" s="175"/>
      <c r="C116" s="249"/>
      <c r="D116" s="249"/>
      <c r="E116" s="249"/>
      <c r="F116" s="249"/>
      <c r="G116" s="248"/>
      <c r="H116" s="250"/>
      <c r="I116" s="250"/>
      <c r="J116" s="250"/>
      <c r="K116" s="250"/>
      <c r="L116" s="250"/>
      <c r="M116" s="250"/>
      <c r="N116" s="250"/>
      <c r="O116" s="250"/>
      <c r="P116" s="250"/>
    </row>
    <row r="117" ht="15.75" customHeight="1">
      <c r="A117" s="248"/>
      <c r="B117" s="175"/>
      <c r="C117" s="249"/>
      <c r="D117" s="249"/>
      <c r="E117" s="249"/>
      <c r="F117" s="249"/>
      <c r="G117" s="248"/>
      <c r="H117" s="250"/>
      <c r="I117" s="250"/>
      <c r="J117" s="250"/>
      <c r="K117" s="250"/>
      <c r="L117" s="250"/>
      <c r="M117" s="250"/>
      <c r="N117" s="250"/>
      <c r="O117" s="250"/>
      <c r="P117" s="250"/>
    </row>
    <row r="118" ht="15.75" customHeight="1">
      <c r="A118" s="248"/>
      <c r="B118" s="175"/>
      <c r="C118" s="249"/>
      <c r="D118" s="249"/>
      <c r="E118" s="249"/>
      <c r="F118" s="249"/>
      <c r="G118" s="248"/>
      <c r="H118" s="250"/>
      <c r="I118" s="250"/>
      <c r="J118" s="250"/>
      <c r="K118" s="250"/>
      <c r="L118" s="250"/>
      <c r="M118" s="250"/>
      <c r="N118" s="250"/>
      <c r="O118" s="250"/>
      <c r="P118" s="250"/>
    </row>
    <row r="119" ht="15.75" customHeight="1">
      <c r="A119" s="248"/>
      <c r="B119" s="175"/>
      <c r="C119" s="249"/>
      <c r="D119" s="249"/>
      <c r="E119" s="249"/>
      <c r="F119" s="249"/>
      <c r="G119" s="248"/>
      <c r="H119" s="250"/>
      <c r="I119" s="250"/>
      <c r="J119" s="250"/>
      <c r="K119" s="250"/>
      <c r="L119" s="250"/>
      <c r="M119" s="250"/>
      <c r="N119" s="250"/>
      <c r="O119" s="250"/>
      <c r="P119" s="250"/>
    </row>
    <row r="120" ht="15.75" customHeight="1">
      <c r="A120" s="248"/>
      <c r="B120" s="175"/>
      <c r="C120" s="249"/>
      <c r="D120" s="249"/>
      <c r="E120" s="249"/>
      <c r="F120" s="249"/>
      <c r="G120" s="248"/>
      <c r="H120" s="250"/>
      <c r="I120" s="250"/>
      <c r="J120" s="250"/>
      <c r="K120" s="250"/>
      <c r="L120" s="250"/>
      <c r="M120" s="250"/>
      <c r="N120" s="250"/>
      <c r="O120" s="250"/>
      <c r="P120" s="250"/>
    </row>
    <row r="121" ht="15.75" customHeight="1">
      <c r="A121" s="248"/>
      <c r="B121" s="175"/>
      <c r="C121" s="249"/>
      <c r="D121" s="249"/>
      <c r="E121" s="249"/>
      <c r="F121" s="249"/>
      <c r="G121" s="248"/>
      <c r="H121" s="250"/>
      <c r="I121" s="250"/>
      <c r="J121" s="250"/>
      <c r="K121" s="250"/>
      <c r="L121" s="250"/>
      <c r="M121" s="250"/>
      <c r="N121" s="250"/>
      <c r="O121" s="250"/>
      <c r="P121" s="250"/>
    </row>
    <row r="122" ht="15.75" customHeight="1">
      <c r="A122" s="248"/>
      <c r="B122" s="175"/>
      <c r="C122" s="249"/>
      <c r="D122" s="249"/>
      <c r="E122" s="249"/>
      <c r="F122" s="249"/>
      <c r="G122" s="248"/>
      <c r="H122" s="250"/>
      <c r="I122" s="250"/>
      <c r="J122" s="250"/>
      <c r="K122" s="250"/>
      <c r="L122" s="250"/>
      <c r="M122" s="250"/>
      <c r="N122" s="250"/>
      <c r="O122" s="250"/>
      <c r="P122" s="250"/>
    </row>
    <row r="123" ht="15.75" customHeight="1">
      <c r="A123" s="248"/>
      <c r="B123" s="175"/>
      <c r="C123" s="249"/>
      <c r="D123" s="249"/>
      <c r="E123" s="249"/>
      <c r="F123" s="249"/>
      <c r="G123" s="248"/>
      <c r="H123" s="250"/>
      <c r="I123" s="250"/>
      <c r="J123" s="250"/>
      <c r="K123" s="250"/>
      <c r="L123" s="250"/>
      <c r="M123" s="250"/>
      <c r="N123" s="250"/>
      <c r="O123" s="250"/>
      <c r="P123" s="250"/>
    </row>
    <row r="124" ht="15.75" customHeight="1">
      <c r="A124" s="248"/>
      <c r="B124" s="175"/>
      <c r="C124" s="249"/>
      <c r="D124" s="249"/>
      <c r="E124" s="249"/>
      <c r="F124" s="249"/>
      <c r="G124" s="248"/>
      <c r="H124" s="250"/>
      <c r="I124" s="250"/>
      <c r="J124" s="250"/>
      <c r="K124" s="250"/>
      <c r="L124" s="250"/>
      <c r="M124" s="250"/>
      <c r="N124" s="250"/>
      <c r="O124" s="250"/>
      <c r="P124" s="250"/>
    </row>
    <row r="125" ht="15.75" customHeight="1">
      <c r="A125" s="248"/>
      <c r="B125" s="175"/>
      <c r="C125" s="249"/>
      <c r="D125" s="249"/>
      <c r="E125" s="249"/>
      <c r="F125" s="249"/>
      <c r="G125" s="248"/>
      <c r="H125" s="250"/>
      <c r="I125" s="250"/>
      <c r="J125" s="250"/>
      <c r="K125" s="250"/>
      <c r="L125" s="250"/>
      <c r="M125" s="250"/>
      <c r="N125" s="250"/>
      <c r="O125" s="250"/>
      <c r="P125" s="250"/>
    </row>
    <row r="126" ht="15.75" customHeight="1">
      <c r="A126" s="248"/>
      <c r="B126" s="175"/>
      <c r="C126" s="249"/>
      <c r="D126" s="249"/>
      <c r="E126" s="249"/>
      <c r="F126" s="249"/>
      <c r="G126" s="248"/>
      <c r="H126" s="250"/>
      <c r="I126" s="250"/>
      <c r="J126" s="250"/>
      <c r="K126" s="250"/>
      <c r="L126" s="250"/>
      <c r="M126" s="250"/>
      <c r="N126" s="250"/>
      <c r="O126" s="250"/>
      <c r="P126" s="250"/>
    </row>
    <row r="127" ht="15.75" customHeight="1">
      <c r="A127" s="248"/>
      <c r="B127" s="175"/>
      <c r="C127" s="249"/>
      <c r="D127" s="249"/>
      <c r="E127" s="249"/>
      <c r="F127" s="249"/>
      <c r="G127" s="248"/>
      <c r="H127" s="250"/>
      <c r="I127" s="250"/>
      <c r="J127" s="250"/>
      <c r="K127" s="250"/>
      <c r="L127" s="250"/>
      <c r="M127" s="250"/>
      <c r="N127" s="250"/>
      <c r="O127" s="250"/>
      <c r="P127" s="250"/>
    </row>
    <row r="128" ht="15.75" customHeight="1">
      <c r="A128" s="248"/>
      <c r="B128" s="175"/>
      <c r="C128" s="249"/>
      <c r="D128" s="249"/>
      <c r="E128" s="249"/>
      <c r="F128" s="249"/>
      <c r="G128" s="248"/>
      <c r="H128" s="250"/>
      <c r="I128" s="250"/>
      <c r="J128" s="250"/>
      <c r="K128" s="250"/>
      <c r="L128" s="250"/>
      <c r="M128" s="250"/>
      <c r="N128" s="250"/>
      <c r="O128" s="250"/>
      <c r="P128" s="250"/>
    </row>
    <row r="129" ht="15.75" customHeight="1">
      <c r="A129" s="248"/>
      <c r="B129" s="175"/>
      <c r="C129" s="249"/>
      <c r="D129" s="249"/>
      <c r="E129" s="249"/>
      <c r="F129" s="249"/>
      <c r="G129" s="248"/>
      <c r="H129" s="250"/>
      <c r="I129" s="250"/>
      <c r="J129" s="250"/>
      <c r="K129" s="250"/>
      <c r="L129" s="250"/>
      <c r="M129" s="250"/>
      <c r="N129" s="250"/>
      <c r="O129" s="250"/>
      <c r="P129" s="250"/>
    </row>
    <row r="130" ht="15.75" customHeight="1">
      <c r="A130" s="248"/>
      <c r="B130" s="175"/>
      <c r="C130" s="249"/>
      <c r="D130" s="249"/>
      <c r="E130" s="249"/>
      <c r="F130" s="249"/>
      <c r="G130" s="248"/>
      <c r="H130" s="250"/>
      <c r="I130" s="250"/>
      <c r="J130" s="250"/>
      <c r="K130" s="250"/>
      <c r="L130" s="250"/>
      <c r="M130" s="250"/>
      <c r="N130" s="250"/>
      <c r="O130" s="250"/>
      <c r="P130" s="250"/>
    </row>
    <row r="131" ht="15.75" customHeight="1">
      <c r="A131" s="248"/>
      <c r="B131" s="175"/>
      <c r="C131" s="249"/>
      <c r="D131" s="249"/>
      <c r="E131" s="249"/>
      <c r="F131" s="249"/>
      <c r="G131" s="248"/>
      <c r="H131" s="250"/>
      <c r="I131" s="250"/>
      <c r="J131" s="250"/>
      <c r="K131" s="250"/>
      <c r="L131" s="250"/>
      <c r="M131" s="250"/>
      <c r="N131" s="250"/>
      <c r="O131" s="250"/>
      <c r="P131" s="250"/>
    </row>
    <row r="132" ht="15.75" customHeight="1">
      <c r="A132" s="248"/>
      <c r="B132" s="175"/>
      <c r="C132" s="249"/>
      <c r="D132" s="249"/>
      <c r="E132" s="249"/>
      <c r="F132" s="249"/>
      <c r="G132" s="248"/>
      <c r="H132" s="250"/>
      <c r="I132" s="250"/>
      <c r="J132" s="250"/>
      <c r="K132" s="250"/>
      <c r="L132" s="250"/>
      <c r="M132" s="250"/>
      <c r="N132" s="250"/>
      <c r="O132" s="250"/>
      <c r="P132" s="250"/>
    </row>
    <row r="133" ht="15.75" customHeight="1">
      <c r="A133" s="248"/>
      <c r="B133" s="175"/>
      <c r="C133" s="249"/>
      <c r="D133" s="249"/>
      <c r="E133" s="249"/>
      <c r="F133" s="249"/>
      <c r="G133" s="248"/>
      <c r="H133" s="250"/>
      <c r="I133" s="250"/>
      <c r="J133" s="250"/>
      <c r="K133" s="250"/>
      <c r="L133" s="250"/>
      <c r="M133" s="250"/>
      <c r="N133" s="250"/>
      <c r="O133" s="250"/>
      <c r="P133" s="250"/>
    </row>
    <row r="134" ht="15.75" customHeight="1">
      <c r="A134" s="248"/>
      <c r="B134" s="175"/>
      <c r="C134" s="249"/>
      <c r="D134" s="249"/>
      <c r="E134" s="249"/>
      <c r="F134" s="249"/>
      <c r="G134" s="248"/>
      <c r="H134" s="250"/>
      <c r="I134" s="250"/>
      <c r="J134" s="250"/>
      <c r="K134" s="250"/>
      <c r="L134" s="250"/>
      <c r="M134" s="250"/>
      <c r="N134" s="250"/>
      <c r="O134" s="250"/>
      <c r="P134" s="250"/>
    </row>
    <row r="135" ht="15.75" customHeight="1">
      <c r="A135" s="248"/>
      <c r="B135" s="175"/>
      <c r="C135" s="249"/>
      <c r="D135" s="249"/>
      <c r="E135" s="249"/>
      <c r="F135" s="249"/>
      <c r="G135" s="248"/>
      <c r="H135" s="250"/>
      <c r="I135" s="250"/>
      <c r="J135" s="250"/>
      <c r="K135" s="250"/>
      <c r="L135" s="250"/>
      <c r="M135" s="250"/>
      <c r="N135" s="250"/>
      <c r="O135" s="250"/>
      <c r="P135" s="250"/>
    </row>
    <row r="136" ht="15.75" customHeight="1">
      <c r="A136" s="248"/>
      <c r="B136" s="175"/>
      <c r="C136" s="249"/>
      <c r="D136" s="249"/>
      <c r="E136" s="249"/>
      <c r="F136" s="249"/>
      <c r="G136" s="248"/>
      <c r="H136" s="250"/>
      <c r="I136" s="250"/>
      <c r="J136" s="250"/>
      <c r="K136" s="250"/>
      <c r="L136" s="250"/>
      <c r="M136" s="250"/>
      <c r="N136" s="250"/>
      <c r="O136" s="250"/>
      <c r="P136" s="250"/>
    </row>
    <row r="137" ht="15.75" customHeight="1">
      <c r="A137" s="248"/>
      <c r="B137" s="175"/>
      <c r="C137" s="249"/>
      <c r="D137" s="249"/>
      <c r="E137" s="249"/>
      <c r="F137" s="249"/>
      <c r="G137" s="248"/>
      <c r="H137" s="250"/>
      <c r="I137" s="250"/>
      <c r="J137" s="250"/>
      <c r="K137" s="250"/>
      <c r="L137" s="250"/>
      <c r="M137" s="250"/>
      <c r="N137" s="250"/>
      <c r="O137" s="250"/>
      <c r="P137" s="250"/>
    </row>
    <row r="138" ht="15.75" customHeight="1">
      <c r="A138" s="248"/>
      <c r="B138" s="175"/>
      <c r="C138" s="249"/>
      <c r="D138" s="249"/>
      <c r="E138" s="249"/>
      <c r="F138" s="249"/>
      <c r="G138" s="248"/>
      <c r="H138" s="250"/>
      <c r="I138" s="250"/>
      <c r="J138" s="250"/>
      <c r="K138" s="250"/>
      <c r="L138" s="250"/>
      <c r="M138" s="250"/>
      <c r="N138" s="250"/>
      <c r="O138" s="250"/>
      <c r="P138" s="250"/>
    </row>
    <row r="139" ht="15.75" customHeight="1">
      <c r="A139" s="248"/>
      <c r="B139" s="175"/>
      <c r="C139" s="249"/>
      <c r="D139" s="249"/>
      <c r="E139" s="249"/>
      <c r="F139" s="249"/>
      <c r="G139" s="248"/>
      <c r="H139" s="250"/>
      <c r="I139" s="250"/>
      <c r="J139" s="250"/>
      <c r="K139" s="250"/>
      <c r="L139" s="250"/>
      <c r="M139" s="250"/>
      <c r="N139" s="250"/>
      <c r="O139" s="250"/>
      <c r="P139" s="250"/>
    </row>
    <row r="140" ht="15.75" customHeight="1">
      <c r="A140" s="248"/>
      <c r="B140" s="175"/>
      <c r="C140" s="249"/>
      <c r="D140" s="249"/>
      <c r="E140" s="249"/>
      <c r="F140" s="249"/>
      <c r="G140" s="248"/>
      <c r="H140" s="250"/>
      <c r="I140" s="250"/>
      <c r="J140" s="250"/>
      <c r="K140" s="250"/>
      <c r="L140" s="250"/>
      <c r="M140" s="250"/>
      <c r="N140" s="250"/>
      <c r="O140" s="250"/>
      <c r="P140" s="250"/>
    </row>
    <row r="141" ht="15.75" customHeight="1">
      <c r="A141" s="248"/>
      <c r="B141" s="175"/>
      <c r="C141" s="249"/>
      <c r="D141" s="249"/>
      <c r="E141" s="249"/>
      <c r="F141" s="249"/>
      <c r="G141" s="248"/>
      <c r="H141" s="250"/>
      <c r="I141" s="250"/>
      <c r="J141" s="250"/>
      <c r="K141" s="250"/>
      <c r="L141" s="250"/>
      <c r="M141" s="250"/>
      <c r="N141" s="250"/>
      <c r="O141" s="250"/>
      <c r="P141" s="250"/>
    </row>
    <row r="142" ht="15.75" customHeight="1">
      <c r="A142" s="248"/>
      <c r="B142" s="175"/>
      <c r="C142" s="249"/>
      <c r="D142" s="249"/>
      <c r="E142" s="249"/>
      <c r="F142" s="249"/>
      <c r="G142" s="248"/>
      <c r="H142" s="250"/>
      <c r="I142" s="250"/>
      <c r="J142" s="250"/>
      <c r="K142" s="250"/>
      <c r="L142" s="250"/>
      <c r="M142" s="250"/>
      <c r="N142" s="250"/>
      <c r="O142" s="250"/>
      <c r="P142" s="250"/>
    </row>
    <row r="143" ht="15.75" customHeight="1">
      <c r="A143" s="248"/>
      <c r="B143" s="175"/>
      <c r="C143" s="249"/>
      <c r="D143" s="249"/>
      <c r="E143" s="249"/>
      <c r="F143" s="249"/>
      <c r="G143" s="248"/>
      <c r="H143" s="250"/>
      <c r="I143" s="250"/>
      <c r="J143" s="250"/>
      <c r="K143" s="250"/>
      <c r="L143" s="250"/>
      <c r="M143" s="250"/>
      <c r="N143" s="250"/>
      <c r="O143" s="250"/>
      <c r="P143" s="250"/>
    </row>
    <row r="144" ht="15.75" customHeight="1">
      <c r="A144" s="248"/>
      <c r="B144" s="175"/>
      <c r="C144" s="249"/>
      <c r="D144" s="249"/>
      <c r="E144" s="249"/>
      <c r="F144" s="249"/>
      <c r="G144" s="248"/>
      <c r="H144" s="250"/>
      <c r="I144" s="250"/>
      <c r="J144" s="250"/>
      <c r="K144" s="250"/>
      <c r="L144" s="250"/>
      <c r="M144" s="250"/>
      <c r="N144" s="250"/>
      <c r="O144" s="250"/>
      <c r="P144" s="250"/>
    </row>
    <row r="145" ht="15.75" customHeight="1">
      <c r="A145" s="248"/>
      <c r="B145" s="175"/>
      <c r="C145" s="249"/>
      <c r="D145" s="249"/>
      <c r="E145" s="249"/>
      <c r="F145" s="249"/>
      <c r="G145" s="248"/>
      <c r="H145" s="250"/>
      <c r="I145" s="250"/>
      <c r="J145" s="250"/>
      <c r="K145" s="250"/>
      <c r="L145" s="250"/>
      <c r="M145" s="250"/>
      <c r="N145" s="250"/>
      <c r="O145" s="250"/>
      <c r="P145" s="250"/>
    </row>
    <row r="146" ht="15.75" customHeight="1">
      <c r="A146" s="248"/>
      <c r="B146" s="175"/>
      <c r="C146" s="249"/>
      <c r="D146" s="249"/>
      <c r="E146" s="249"/>
      <c r="F146" s="249"/>
      <c r="G146" s="248"/>
      <c r="H146" s="250"/>
      <c r="I146" s="250"/>
      <c r="J146" s="250"/>
      <c r="K146" s="250"/>
      <c r="L146" s="250"/>
      <c r="M146" s="250"/>
      <c r="N146" s="250"/>
      <c r="O146" s="250"/>
      <c r="P146" s="250"/>
    </row>
    <row r="147" ht="15.75" customHeight="1">
      <c r="A147" s="248"/>
      <c r="B147" s="175"/>
      <c r="C147" s="249"/>
      <c r="D147" s="249"/>
      <c r="E147" s="249"/>
      <c r="F147" s="249"/>
      <c r="G147" s="248"/>
      <c r="H147" s="250"/>
      <c r="I147" s="250"/>
      <c r="J147" s="250"/>
      <c r="K147" s="250"/>
      <c r="L147" s="250"/>
      <c r="M147" s="250"/>
      <c r="N147" s="250"/>
      <c r="O147" s="250"/>
      <c r="P147" s="250"/>
    </row>
    <row r="148" ht="15.75" customHeight="1">
      <c r="A148" s="248"/>
      <c r="B148" s="175"/>
      <c r="C148" s="249"/>
      <c r="D148" s="249"/>
      <c r="E148" s="249"/>
      <c r="F148" s="249"/>
      <c r="G148" s="248"/>
      <c r="H148" s="250"/>
      <c r="I148" s="250"/>
      <c r="J148" s="250"/>
      <c r="K148" s="250"/>
      <c r="L148" s="250"/>
      <c r="M148" s="250"/>
      <c r="N148" s="250"/>
      <c r="O148" s="250"/>
      <c r="P148" s="250"/>
    </row>
    <row r="149" ht="15.75" customHeight="1">
      <c r="A149" s="248"/>
      <c r="B149" s="175"/>
      <c r="C149" s="249"/>
      <c r="D149" s="249"/>
      <c r="E149" s="249"/>
      <c r="F149" s="249"/>
      <c r="G149" s="248"/>
      <c r="H149" s="250"/>
      <c r="I149" s="250"/>
      <c r="J149" s="250"/>
      <c r="K149" s="250"/>
      <c r="L149" s="250"/>
      <c r="M149" s="250"/>
      <c r="N149" s="250"/>
      <c r="O149" s="250"/>
      <c r="P149" s="250"/>
    </row>
    <row r="150" ht="15.75" customHeight="1">
      <c r="A150" s="248"/>
      <c r="B150" s="175"/>
      <c r="C150" s="249"/>
      <c r="D150" s="249"/>
      <c r="E150" s="249"/>
      <c r="F150" s="249"/>
      <c r="G150" s="248"/>
      <c r="H150" s="250"/>
      <c r="I150" s="250"/>
      <c r="J150" s="250"/>
      <c r="K150" s="250"/>
      <c r="L150" s="250"/>
      <c r="M150" s="250"/>
      <c r="N150" s="250"/>
      <c r="O150" s="250"/>
      <c r="P150" s="250"/>
    </row>
    <row r="151" ht="15.75" customHeight="1">
      <c r="A151" s="248"/>
      <c r="B151" s="175"/>
      <c r="C151" s="249"/>
      <c r="D151" s="249"/>
      <c r="E151" s="249"/>
      <c r="F151" s="249"/>
      <c r="G151" s="248"/>
      <c r="H151" s="250"/>
      <c r="I151" s="250"/>
      <c r="J151" s="250"/>
      <c r="K151" s="250"/>
      <c r="L151" s="250"/>
      <c r="M151" s="250"/>
      <c r="N151" s="250"/>
      <c r="O151" s="250"/>
      <c r="P151" s="250"/>
    </row>
    <row r="152" ht="15.75" customHeight="1">
      <c r="A152" s="248"/>
      <c r="B152" s="175"/>
      <c r="C152" s="249"/>
      <c r="D152" s="249"/>
      <c r="E152" s="249"/>
      <c r="F152" s="249"/>
      <c r="G152" s="248"/>
      <c r="H152" s="250"/>
      <c r="I152" s="250"/>
      <c r="J152" s="250"/>
      <c r="K152" s="250"/>
      <c r="L152" s="250"/>
      <c r="M152" s="250"/>
      <c r="N152" s="250"/>
      <c r="O152" s="250"/>
      <c r="P152" s="250"/>
    </row>
    <row r="153" ht="15.75" customHeight="1">
      <c r="A153" s="248"/>
      <c r="B153" s="175"/>
      <c r="C153" s="249"/>
      <c r="D153" s="249"/>
      <c r="E153" s="249"/>
      <c r="F153" s="249"/>
      <c r="G153" s="248"/>
      <c r="H153" s="250"/>
      <c r="I153" s="250"/>
      <c r="J153" s="250"/>
      <c r="K153" s="250"/>
      <c r="L153" s="250"/>
      <c r="M153" s="250"/>
      <c r="N153" s="250"/>
      <c r="O153" s="250"/>
      <c r="P153" s="250"/>
    </row>
    <row r="154" ht="15.75" customHeight="1">
      <c r="A154" s="248"/>
      <c r="B154" s="175"/>
      <c r="C154" s="249"/>
      <c r="D154" s="249"/>
      <c r="E154" s="249"/>
      <c r="F154" s="249"/>
      <c r="G154" s="248"/>
      <c r="H154" s="250"/>
      <c r="I154" s="250"/>
      <c r="J154" s="250"/>
      <c r="K154" s="250"/>
      <c r="L154" s="250"/>
      <c r="M154" s="250"/>
      <c r="N154" s="250"/>
      <c r="O154" s="250"/>
      <c r="P154" s="250"/>
    </row>
    <row r="155" ht="15.75" customHeight="1">
      <c r="A155" s="248"/>
      <c r="B155" s="175"/>
      <c r="C155" s="249"/>
      <c r="D155" s="249"/>
      <c r="E155" s="249"/>
      <c r="F155" s="249"/>
      <c r="G155" s="248"/>
      <c r="H155" s="250"/>
      <c r="I155" s="250"/>
      <c r="J155" s="250"/>
      <c r="K155" s="250"/>
      <c r="L155" s="250"/>
      <c r="M155" s="250"/>
      <c r="N155" s="250"/>
      <c r="O155" s="250"/>
      <c r="P155" s="250"/>
    </row>
    <row r="156" ht="15.75" customHeight="1">
      <c r="A156" s="248"/>
      <c r="B156" s="175"/>
      <c r="C156" s="249"/>
      <c r="D156" s="249"/>
      <c r="E156" s="249"/>
      <c r="F156" s="249"/>
      <c r="G156" s="248"/>
      <c r="H156" s="250"/>
      <c r="I156" s="250"/>
      <c r="J156" s="250"/>
      <c r="K156" s="250"/>
      <c r="L156" s="250"/>
      <c r="M156" s="250"/>
      <c r="N156" s="250"/>
      <c r="O156" s="250"/>
      <c r="P156" s="250"/>
    </row>
    <row r="157" ht="15.75" customHeight="1">
      <c r="A157" s="248"/>
      <c r="B157" s="175"/>
      <c r="C157" s="249"/>
      <c r="D157" s="249"/>
      <c r="E157" s="249"/>
      <c r="F157" s="249"/>
      <c r="G157" s="248"/>
      <c r="H157" s="250"/>
      <c r="I157" s="250"/>
      <c r="J157" s="250"/>
      <c r="K157" s="250"/>
      <c r="L157" s="250"/>
      <c r="M157" s="250"/>
      <c r="N157" s="250"/>
      <c r="O157" s="250"/>
      <c r="P157" s="250"/>
    </row>
    <row r="158" ht="15.75" customHeight="1">
      <c r="A158" s="248"/>
      <c r="B158" s="175"/>
      <c r="C158" s="249"/>
      <c r="D158" s="249"/>
      <c r="E158" s="249"/>
      <c r="F158" s="249"/>
      <c r="G158" s="248"/>
      <c r="H158" s="250"/>
      <c r="I158" s="250"/>
      <c r="J158" s="250"/>
      <c r="K158" s="250"/>
      <c r="L158" s="250"/>
      <c r="M158" s="250"/>
      <c r="N158" s="250"/>
      <c r="O158" s="250"/>
      <c r="P158" s="250"/>
    </row>
    <row r="159" ht="15.75" customHeight="1">
      <c r="A159" s="248"/>
      <c r="B159" s="175"/>
      <c r="C159" s="249"/>
      <c r="D159" s="249"/>
      <c r="E159" s="249"/>
      <c r="F159" s="249"/>
      <c r="G159" s="248"/>
      <c r="H159" s="250"/>
      <c r="I159" s="250"/>
      <c r="J159" s="250"/>
      <c r="K159" s="250"/>
      <c r="L159" s="250"/>
      <c r="M159" s="250"/>
      <c r="N159" s="250"/>
      <c r="O159" s="250"/>
      <c r="P159" s="250"/>
    </row>
    <row r="160" ht="15.75" customHeight="1">
      <c r="A160" s="248"/>
      <c r="B160" s="175"/>
      <c r="C160" s="249"/>
      <c r="D160" s="249"/>
      <c r="E160" s="249"/>
      <c r="F160" s="249"/>
      <c r="G160" s="248"/>
      <c r="H160" s="250"/>
      <c r="I160" s="250"/>
      <c r="J160" s="250"/>
      <c r="K160" s="250"/>
      <c r="L160" s="250"/>
      <c r="M160" s="250"/>
      <c r="N160" s="250"/>
      <c r="O160" s="250"/>
      <c r="P160" s="250"/>
    </row>
    <row r="161" ht="15.75" customHeight="1">
      <c r="A161" s="248"/>
      <c r="B161" s="175"/>
      <c r="C161" s="249"/>
      <c r="D161" s="249"/>
      <c r="E161" s="249"/>
      <c r="F161" s="249"/>
      <c r="G161" s="248"/>
      <c r="H161" s="250"/>
      <c r="I161" s="250"/>
      <c r="J161" s="250"/>
      <c r="K161" s="250"/>
      <c r="L161" s="250"/>
      <c r="M161" s="250"/>
      <c r="N161" s="250"/>
      <c r="O161" s="250"/>
      <c r="P161" s="250"/>
    </row>
    <row r="162" ht="15.75" customHeight="1">
      <c r="A162" s="248"/>
      <c r="B162" s="175"/>
      <c r="C162" s="249"/>
      <c r="D162" s="249"/>
      <c r="E162" s="249"/>
      <c r="F162" s="249"/>
      <c r="G162" s="248"/>
      <c r="H162" s="250"/>
      <c r="I162" s="250"/>
      <c r="J162" s="250"/>
      <c r="K162" s="250"/>
      <c r="L162" s="250"/>
      <c r="M162" s="250"/>
      <c r="N162" s="250"/>
      <c r="O162" s="250"/>
      <c r="P162" s="250"/>
    </row>
    <row r="163" ht="15.75" customHeight="1">
      <c r="A163" s="248"/>
      <c r="B163" s="175"/>
      <c r="C163" s="249"/>
      <c r="D163" s="249"/>
      <c r="E163" s="249"/>
      <c r="F163" s="249"/>
      <c r="G163" s="248"/>
      <c r="H163" s="250"/>
      <c r="I163" s="250"/>
      <c r="J163" s="250"/>
      <c r="K163" s="250"/>
      <c r="L163" s="250"/>
      <c r="M163" s="250"/>
      <c r="N163" s="250"/>
      <c r="O163" s="250"/>
      <c r="P163" s="250"/>
    </row>
    <row r="164" ht="15.75" customHeight="1">
      <c r="A164" s="248"/>
      <c r="B164" s="175"/>
      <c r="C164" s="249"/>
      <c r="D164" s="249"/>
      <c r="E164" s="249"/>
      <c r="F164" s="249"/>
      <c r="G164" s="248"/>
      <c r="H164" s="250"/>
      <c r="I164" s="250"/>
      <c r="J164" s="250"/>
      <c r="K164" s="250"/>
      <c r="L164" s="250"/>
      <c r="M164" s="250"/>
      <c r="N164" s="250"/>
      <c r="O164" s="250"/>
      <c r="P164" s="250"/>
    </row>
    <row r="165" ht="15.75" customHeight="1">
      <c r="A165" s="248"/>
      <c r="B165" s="175"/>
      <c r="C165" s="249"/>
      <c r="D165" s="249"/>
      <c r="E165" s="249"/>
      <c r="F165" s="249"/>
      <c r="G165" s="248"/>
      <c r="H165" s="250"/>
      <c r="I165" s="250"/>
      <c r="J165" s="250"/>
      <c r="K165" s="250"/>
      <c r="L165" s="250"/>
      <c r="M165" s="250"/>
      <c r="N165" s="250"/>
      <c r="O165" s="250"/>
      <c r="P165" s="250"/>
    </row>
    <row r="166" ht="15.75" customHeight="1">
      <c r="A166" s="248"/>
      <c r="B166" s="175"/>
      <c r="C166" s="249"/>
      <c r="D166" s="249"/>
      <c r="E166" s="249"/>
      <c r="F166" s="249"/>
      <c r="G166" s="248"/>
      <c r="H166" s="250"/>
      <c r="I166" s="250"/>
      <c r="J166" s="250"/>
      <c r="K166" s="250"/>
      <c r="L166" s="250"/>
      <c r="M166" s="250"/>
      <c r="N166" s="250"/>
      <c r="O166" s="250"/>
      <c r="P166" s="250"/>
    </row>
    <row r="167" ht="15.75" customHeight="1">
      <c r="A167" s="248"/>
      <c r="B167" s="175"/>
      <c r="C167" s="249"/>
      <c r="D167" s="249"/>
      <c r="E167" s="249"/>
      <c r="F167" s="249"/>
      <c r="G167" s="248"/>
      <c r="H167" s="250"/>
      <c r="I167" s="250"/>
      <c r="J167" s="250"/>
      <c r="K167" s="250"/>
      <c r="L167" s="250"/>
      <c r="M167" s="250"/>
      <c r="N167" s="250"/>
      <c r="O167" s="250"/>
      <c r="P167" s="250"/>
    </row>
    <row r="168" ht="15.75" customHeight="1">
      <c r="A168" s="248"/>
      <c r="B168" s="175"/>
      <c r="C168" s="249"/>
      <c r="D168" s="249"/>
      <c r="E168" s="249"/>
      <c r="F168" s="249"/>
      <c r="G168" s="248"/>
      <c r="H168" s="250"/>
      <c r="I168" s="250"/>
      <c r="J168" s="250"/>
      <c r="K168" s="250"/>
      <c r="L168" s="250"/>
      <c r="M168" s="250"/>
      <c r="N168" s="250"/>
      <c r="O168" s="250"/>
      <c r="P168" s="250"/>
    </row>
    <row r="169" ht="15.75" customHeight="1">
      <c r="A169" s="248"/>
      <c r="B169" s="175"/>
      <c r="C169" s="249"/>
      <c r="D169" s="249"/>
      <c r="E169" s="249"/>
      <c r="F169" s="249"/>
      <c r="G169" s="248"/>
      <c r="H169" s="250"/>
      <c r="I169" s="250"/>
      <c r="J169" s="250"/>
      <c r="K169" s="250"/>
      <c r="L169" s="250"/>
      <c r="M169" s="250"/>
      <c r="N169" s="250"/>
      <c r="O169" s="250"/>
      <c r="P169" s="250"/>
    </row>
    <row r="170" ht="15.75" customHeight="1">
      <c r="A170" s="248"/>
      <c r="B170" s="175"/>
      <c r="C170" s="249"/>
      <c r="D170" s="249"/>
      <c r="E170" s="249"/>
      <c r="F170" s="249"/>
      <c r="G170" s="248"/>
      <c r="H170" s="250"/>
      <c r="I170" s="250"/>
      <c r="J170" s="250"/>
      <c r="K170" s="250"/>
      <c r="L170" s="250"/>
      <c r="M170" s="250"/>
      <c r="N170" s="250"/>
      <c r="O170" s="250"/>
      <c r="P170" s="250"/>
    </row>
    <row r="171" ht="15.75" customHeight="1">
      <c r="A171" s="248"/>
      <c r="B171" s="175"/>
      <c r="C171" s="249"/>
      <c r="D171" s="249"/>
      <c r="E171" s="249"/>
      <c r="F171" s="249"/>
      <c r="G171" s="248"/>
      <c r="H171" s="250"/>
      <c r="I171" s="250"/>
      <c r="J171" s="250"/>
      <c r="K171" s="250"/>
      <c r="L171" s="250"/>
      <c r="M171" s="250"/>
      <c r="N171" s="250"/>
      <c r="O171" s="250"/>
      <c r="P171" s="250"/>
    </row>
    <row r="172" ht="15.75" customHeight="1">
      <c r="A172" s="248"/>
      <c r="B172" s="175"/>
      <c r="C172" s="249"/>
      <c r="D172" s="249"/>
      <c r="E172" s="249"/>
      <c r="F172" s="249"/>
      <c r="G172" s="248"/>
      <c r="H172" s="250"/>
      <c r="I172" s="250"/>
      <c r="J172" s="250"/>
      <c r="K172" s="250"/>
      <c r="L172" s="250"/>
      <c r="M172" s="250"/>
      <c r="N172" s="250"/>
      <c r="O172" s="250"/>
      <c r="P172" s="250"/>
    </row>
    <row r="173" ht="15.75" customHeight="1">
      <c r="A173" s="248"/>
      <c r="B173" s="175"/>
      <c r="C173" s="249"/>
      <c r="D173" s="249"/>
      <c r="E173" s="249"/>
      <c r="F173" s="249"/>
      <c r="G173" s="248"/>
      <c r="H173" s="250"/>
      <c r="I173" s="250"/>
      <c r="J173" s="250"/>
      <c r="K173" s="250"/>
      <c r="L173" s="250"/>
      <c r="M173" s="250"/>
      <c r="N173" s="250"/>
      <c r="O173" s="250"/>
      <c r="P173" s="250"/>
    </row>
    <row r="174" ht="15.75" customHeight="1">
      <c r="A174" s="248"/>
      <c r="B174" s="175"/>
      <c r="C174" s="249"/>
      <c r="D174" s="249"/>
      <c r="E174" s="249"/>
      <c r="F174" s="249"/>
      <c r="G174" s="248"/>
      <c r="H174" s="250"/>
      <c r="I174" s="250"/>
      <c r="J174" s="250"/>
      <c r="K174" s="250"/>
      <c r="L174" s="250"/>
      <c r="M174" s="250"/>
      <c r="N174" s="250"/>
      <c r="O174" s="250"/>
      <c r="P174" s="250"/>
    </row>
    <row r="175" ht="15.75" customHeight="1">
      <c r="A175" s="248"/>
      <c r="B175" s="175"/>
      <c r="C175" s="249"/>
      <c r="D175" s="249"/>
      <c r="E175" s="249"/>
      <c r="F175" s="249"/>
      <c r="G175" s="248"/>
      <c r="H175" s="250"/>
      <c r="I175" s="250"/>
      <c r="J175" s="250"/>
      <c r="K175" s="250"/>
      <c r="L175" s="250"/>
      <c r="M175" s="250"/>
      <c r="N175" s="250"/>
      <c r="O175" s="250"/>
      <c r="P175" s="250"/>
    </row>
    <row r="176" ht="15.75" customHeight="1">
      <c r="A176" s="248"/>
      <c r="B176" s="175"/>
      <c r="C176" s="249"/>
      <c r="D176" s="249"/>
      <c r="E176" s="249"/>
      <c r="F176" s="249"/>
      <c r="G176" s="248"/>
      <c r="H176" s="250"/>
      <c r="I176" s="250"/>
      <c r="J176" s="250"/>
      <c r="K176" s="250"/>
      <c r="L176" s="250"/>
      <c r="M176" s="250"/>
      <c r="N176" s="250"/>
      <c r="O176" s="250"/>
      <c r="P176" s="250"/>
    </row>
    <row r="177" ht="15.75" customHeight="1">
      <c r="A177" s="248"/>
      <c r="B177" s="175"/>
      <c r="C177" s="249"/>
      <c r="D177" s="249"/>
      <c r="E177" s="249"/>
      <c r="F177" s="249"/>
      <c r="G177" s="248"/>
      <c r="H177" s="250"/>
      <c r="I177" s="250"/>
      <c r="J177" s="250"/>
      <c r="K177" s="250"/>
      <c r="L177" s="250"/>
      <c r="M177" s="250"/>
      <c r="N177" s="250"/>
      <c r="O177" s="250"/>
      <c r="P177" s="250"/>
    </row>
    <row r="178" ht="15.75" customHeight="1">
      <c r="A178" s="248"/>
      <c r="B178" s="175"/>
      <c r="C178" s="249"/>
      <c r="D178" s="249"/>
      <c r="E178" s="249"/>
      <c r="F178" s="249"/>
      <c r="G178" s="248"/>
      <c r="H178" s="250"/>
      <c r="I178" s="250"/>
      <c r="J178" s="250"/>
      <c r="K178" s="250"/>
      <c r="L178" s="250"/>
      <c r="M178" s="250"/>
      <c r="N178" s="250"/>
      <c r="O178" s="250"/>
      <c r="P178" s="250"/>
    </row>
    <row r="179" ht="15.75" customHeight="1">
      <c r="A179" s="248"/>
      <c r="B179" s="175"/>
      <c r="C179" s="249"/>
      <c r="D179" s="249"/>
      <c r="E179" s="249"/>
      <c r="F179" s="249"/>
      <c r="G179" s="248"/>
      <c r="H179" s="250"/>
      <c r="I179" s="250"/>
      <c r="J179" s="250"/>
      <c r="K179" s="250"/>
      <c r="L179" s="250"/>
      <c r="M179" s="250"/>
      <c r="N179" s="250"/>
      <c r="O179" s="250"/>
      <c r="P179" s="250"/>
    </row>
    <row r="180" ht="15.75" customHeight="1">
      <c r="A180" s="248"/>
      <c r="B180" s="175"/>
      <c r="C180" s="249"/>
      <c r="D180" s="249"/>
      <c r="E180" s="249"/>
      <c r="F180" s="249"/>
      <c r="G180" s="248"/>
      <c r="H180" s="250"/>
      <c r="I180" s="250"/>
      <c r="J180" s="250"/>
      <c r="K180" s="250"/>
      <c r="L180" s="250"/>
      <c r="M180" s="250"/>
      <c r="N180" s="250"/>
      <c r="O180" s="250"/>
      <c r="P180" s="250"/>
    </row>
    <row r="181" ht="15.75" customHeight="1">
      <c r="A181" s="248"/>
      <c r="B181" s="175"/>
      <c r="C181" s="249"/>
      <c r="D181" s="249"/>
      <c r="E181" s="249"/>
      <c r="F181" s="249"/>
      <c r="G181" s="248"/>
      <c r="H181" s="250"/>
      <c r="I181" s="250"/>
      <c r="J181" s="250"/>
      <c r="K181" s="250"/>
      <c r="L181" s="250"/>
      <c r="M181" s="250"/>
      <c r="N181" s="250"/>
      <c r="O181" s="250"/>
      <c r="P181" s="250"/>
    </row>
    <row r="182" ht="15.75" customHeight="1">
      <c r="A182" s="248"/>
      <c r="B182" s="175"/>
      <c r="C182" s="249"/>
      <c r="D182" s="249"/>
      <c r="E182" s="249"/>
      <c r="F182" s="249"/>
      <c r="G182" s="248"/>
      <c r="H182" s="250"/>
      <c r="I182" s="250"/>
      <c r="J182" s="250"/>
      <c r="K182" s="250"/>
      <c r="L182" s="250"/>
      <c r="M182" s="250"/>
      <c r="N182" s="250"/>
      <c r="O182" s="250"/>
      <c r="P182" s="250"/>
    </row>
    <row r="183" ht="15.75" customHeight="1">
      <c r="A183" s="248"/>
      <c r="B183" s="175"/>
      <c r="C183" s="249"/>
      <c r="D183" s="249"/>
      <c r="E183" s="249"/>
      <c r="F183" s="249"/>
      <c r="G183" s="248"/>
      <c r="H183" s="250"/>
      <c r="I183" s="250"/>
      <c r="J183" s="250"/>
      <c r="K183" s="250"/>
      <c r="L183" s="250"/>
      <c r="M183" s="250"/>
      <c r="N183" s="250"/>
      <c r="O183" s="250"/>
      <c r="P183" s="250"/>
    </row>
    <row r="184" ht="15.75" customHeight="1">
      <c r="A184" s="248"/>
      <c r="B184" s="175"/>
      <c r="C184" s="249"/>
      <c r="D184" s="249"/>
      <c r="E184" s="249"/>
      <c r="F184" s="249"/>
      <c r="G184" s="248"/>
      <c r="H184" s="250"/>
      <c r="I184" s="250"/>
      <c r="J184" s="250"/>
      <c r="K184" s="250"/>
      <c r="L184" s="250"/>
      <c r="M184" s="250"/>
      <c r="N184" s="250"/>
      <c r="O184" s="250"/>
      <c r="P184" s="250"/>
    </row>
    <row r="185" ht="15.75" customHeight="1">
      <c r="A185" s="248"/>
      <c r="B185" s="175"/>
      <c r="C185" s="249"/>
      <c r="D185" s="249"/>
      <c r="E185" s="249"/>
      <c r="F185" s="249"/>
      <c r="G185" s="248"/>
      <c r="H185" s="250"/>
      <c r="I185" s="250"/>
      <c r="J185" s="250"/>
      <c r="K185" s="250"/>
      <c r="L185" s="250"/>
      <c r="M185" s="250"/>
      <c r="N185" s="250"/>
      <c r="O185" s="250"/>
      <c r="P185" s="250"/>
    </row>
    <row r="186" ht="15.75" customHeight="1">
      <c r="A186" s="248"/>
      <c r="B186" s="175"/>
      <c r="C186" s="249"/>
      <c r="D186" s="249"/>
      <c r="E186" s="249"/>
      <c r="F186" s="249"/>
      <c r="G186" s="248"/>
      <c r="H186" s="250"/>
      <c r="I186" s="250"/>
      <c r="J186" s="250"/>
      <c r="K186" s="250"/>
      <c r="L186" s="250"/>
      <c r="M186" s="250"/>
      <c r="N186" s="250"/>
      <c r="O186" s="250"/>
      <c r="P186" s="250"/>
    </row>
    <row r="187" ht="15.75" customHeight="1">
      <c r="A187" s="248"/>
      <c r="B187" s="175"/>
      <c r="C187" s="249"/>
      <c r="D187" s="249"/>
      <c r="E187" s="249"/>
      <c r="F187" s="249"/>
      <c r="G187" s="248"/>
      <c r="H187" s="250"/>
      <c r="I187" s="250"/>
      <c r="J187" s="250"/>
      <c r="K187" s="250"/>
      <c r="L187" s="250"/>
      <c r="M187" s="250"/>
      <c r="N187" s="250"/>
      <c r="O187" s="250"/>
      <c r="P187" s="250"/>
    </row>
    <row r="188" ht="15.75" customHeight="1">
      <c r="A188" s="248"/>
      <c r="B188" s="175"/>
      <c r="C188" s="249"/>
      <c r="D188" s="249"/>
      <c r="E188" s="249"/>
      <c r="F188" s="249"/>
      <c r="G188" s="248"/>
      <c r="H188" s="250"/>
      <c r="I188" s="250"/>
      <c r="J188" s="250"/>
      <c r="K188" s="250"/>
      <c r="L188" s="250"/>
      <c r="M188" s="250"/>
      <c r="N188" s="250"/>
      <c r="O188" s="250"/>
      <c r="P188" s="250"/>
    </row>
    <row r="189" ht="15.75" customHeight="1">
      <c r="A189" s="248"/>
      <c r="B189" s="175"/>
      <c r="C189" s="249"/>
      <c r="D189" s="249"/>
      <c r="E189" s="249"/>
      <c r="F189" s="249"/>
      <c r="G189" s="248"/>
      <c r="H189" s="250"/>
      <c r="I189" s="250"/>
      <c r="J189" s="250"/>
      <c r="K189" s="250"/>
      <c r="L189" s="250"/>
      <c r="M189" s="250"/>
      <c r="N189" s="250"/>
      <c r="O189" s="250"/>
      <c r="P189" s="250"/>
    </row>
    <row r="190" ht="15.75" customHeight="1">
      <c r="A190" s="248"/>
      <c r="B190" s="175"/>
      <c r="C190" s="249"/>
      <c r="D190" s="249"/>
      <c r="E190" s="249"/>
      <c r="F190" s="249"/>
      <c r="G190" s="248"/>
      <c r="H190" s="250"/>
      <c r="I190" s="250"/>
      <c r="J190" s="250"/>
      <c r="K190" s="250"/>
      <c r="L190" s="250"/>
      <c r="M190" s="250"/>
      <c r="N190" s="250"/>
      <c r="O190" s="250"/>
      <c r="P190" s="250"/>
    </row>
    <row r="191" ht="15.75" customHeight="1">
      <c r="A191" s="248"/>
      <c r="B191" s="175"/>
      <c r="C191" s="249"/>
      <c r="D191" s="249"/>
      <c r="E191" s="249"/>
      <c r="F191" s="249"/>
      <c r="G191" s="248"/>
      <c r="H191" s="250"/>
      <c r="I191" s="250"/>
      <c r="J191" s="250"/>
      <c r="K191" s="250"/>
      <c r="L191" s="250"/>
      <c r="M191" s="250"/>
      <c r="N191" s="250"/>
      <c r="O191" s="250"/>
      <c r="P191" s="250"/>
    </row>
    <row r="192" ht="15.75" customHeight="1">
      <c r="A192" s="248"/>
      <c r="B192" s="175"/>
      <c r="C192" s="249"/>
      <c r="D192" s="249"/>
      <c r="E192" s="249"/>
      <c r="F192" s="249"/>
      <c r="G192" s="248"/>
      <c r="H192" s="250"/>
      <c r="I192" s="250"/>
      <c r="J192" s="250"/>
      <c r="K192" s="250"/>
      <c r="L192" s="250"/>
      <c r="M192" s="250"/>
      <c r="N192" s="250"/>
      <c r="O192" s="250"/>
      <c r="P192" s="250"/>
    </row>
    <row r="193" ht="15.75" customHeight="1">
      <c r="A193" s="248"/>
      <c r="B193" s="175"/>
      <c r="C193" s="249"/>
      <c r="D193" s="249"/>
      <c r="E193" s="249"/>
      <c r="F193" s="249"/>
      <c r="G193" s="248"/>
      <c r="H193" s="250"/>
      <c r="I193" s="250"/>
      <c r="J193" s="250"/>
      <c r="K193" s="250"/>
      <c r="L193" s="250"/>
      <c r="M193" s="250"/>
      <c r="N193" s="250"/>
      <c r="O193" s="250"/>
      <c r="P193" s="250"/>
    </row>
    <row r="194" ht="15.75" customHeight="1">
      <c r="A194" s="248"/>
      <c r="B194" s="175"/>
      <c r="C194" s="249"/>
      <c r="D194" s="249"/>
      <c r="E194" s="249"/>
      <c r="F194" s="249"/>
      <c r="G194" s="248"/>
      <c r="H194" s="250"/>
      <c r="I194" s="250"/>
      <c r="J194" s="250"/>
      <c r="K194" s="250"/>
      <c r="L194" s="250"/>
      <c r="M194" s="250"/>
      <c r="N194" s="250"/>
      <c r="O194" s="250"/>
      <c r="P194" s="250"/>
    </row>
    <row r="195" ht="15.75" customHeight="1">
      <c r="A195" s="248"/>
      <c r="B195" s="175"/>
      <c r="C195" s="249"/>
      <c r="D195" s="249"/>
      <c r="E195" s="249"/>
      <c r="F195" s="249"/>
      <c r="G195" s="248"/>
      <c r="H195" s="250"/>
      <c r="I195" s="250"/>
      <c r="J195" s="250"/>
      <c r="K195" s="250"/>
      <c r="L195" s="250"/>
      <c r="M195" s="250"/>
      <c r="N195" s="250"/>
      <c r="O195" s="250"/>
      <c r="P195" s="250"/>
    </row>
    <row r="196" ht="15.75" customHeight="1">
      <c r="A196" s="248"/>
      <c r="B196" s="175"/>
      <c r="C196" s="249"/>
      <c r="D196" s="249"/>
      <c r="E196" s="249"/>
      <c r="F196" s="249"/>
      <c r="G196" s="248"/>
      <c r="H196" s="250"/>
      <c r="I196" s="250"/>
      <c r="J196" s="250"/>
      <c r="K196" s="250"/>
      <c r="L196" s="250"/>
      <c r="M196" s="250"/>
      <c r="N196" s="250"/>
      <c r="O196" s="250"/>
      <c r="P196" s="250"/>
    </row>
    <row r="197" ht="15.75" customHeight="1">
      <c r="A197" s="248"/>
      <c r="B197" s="175"/>
      <c r="C197" s="249"/>
      <c r="D197" s="249"/>
      <c r="E197" s="249"/>
      <c r="F197" s="249"/>
      <c r="G197" s="248"/>
      <c r="H197" s="250"/>
      <c r="I197" s="250"/>
      <c r="J197" s="250"/>
      <c r="K197" s="250"/>
      <c r="L197" s="250"/>
      <c r="M197" s="250"/>
      <c r="N197" s="250"/>
      <c r="O197" s="250"/>
      <c r="P197" s="250"/>
    </row>
    <row r="198" ht="15.75" customHeight="1">
      <c r="A198" s="248"/>
      <c r="B198" s="175"/>
      <c r="C198" s="249"/>
      <c r="D198" s="249"/>
      <c r="E198" s="249"/>
      <c r="F198" s="249"/>
      <c r="G198" s="248"/>
      <c r="H198" s="250"/>
      <c r="I198" s="250"/>
      <c r="J198" s="250"/>
      <c r="K198" s="250"/>
      <c r="L198" s="250"/>
      <c r="M198" s="250"/>
      <c r="N198" s="250"/>
      <c r="O198" s="250"/>
      <c r="P198" s="250"/>
    </row>
    <row r="199" ht="15.75" customHeight="1">
      <c r="A199" s="248"/>
      <c r="B199" s="175"/>
      <c r="C199" s="249"/>
      <c r="D199" s="249"/>
      <c r="E199" s="249"/>
      <c r="F199" s="249"/>
      <c r="G199" s="248"/>
      <c r="H199" s="250"/>
      <c r="I199" s="250"/>
      <c r="J199" s="250"/>
      <c r="K199" s="250"/>
      <c r="L199" s="250"/>
      <c r="M199" s="250"/>
      <c r="N199" s="250"/>
      <c r="O199" s="250"/>
      <c r="P199" s="250"/>
    </row>
    <row r="200" ht="15.75" customHeight="1">
      <c r="A200" s="248"/>
      <c r="B200" s="175"/>
      <c r="C200" s="249"/>
      <c r="D200" s="249"/>
      <c r="E200" s="249"/>
      <c r="F200" s="249"/>
      <c r="G200" s="248"/>
      <c r="H200" s="250"/>
      <c r="I200" s="250"/>
      <c r="J200" s="250"/>
      <c r="K200" s="250"/>
      <c r="L200" s="250"/>
      <c r="M200" s="250"/>
      <c r="N200" s="250"/>
      <c r="O200" s="250"/>
      <c r="P200" s="250"/>
    </row>
    <row r="201" ht="15.75" customHeight="1">
      <c r="A201" s="248"/>
      <c r="B201" s="175"/>
      <c r="C201" s="249"/>
      <c r="D201" s="249"/>
      <c r="E201" s="249"/>
      <c r="F201" s="249"/>
      <c r="G201" s="248"/>
      <c r="H201" s="250"/>
      <c r="I201" s="250"/>
      <c r="J201" s="250"/>
      <c r="K201" s="250"/>
      <c r="L201" s="250"/>
      <c r="M201" s="250"/>
      <c r="N201" s="250"/>
      <c r="O201" s="250"/>
      <c r="P201" s="250"/>
    </row>
    <row r="202" ht="15.75" customHeight="1">
      <c r="A202" s="248"/>
      <c r="B202" s="175"/>
      <c r="C202" s="249"/>
      <c r="D202" s="249"/>
      <c r="E202" s="249"/>
      <c r="F202" s="249"/>
      <c r="G202" s="248"/>
      <c r="H202" s="250"/>
      <c r="I202" s="250"/>
      <c r="J202" s="250"/>
      <c r="K202" s="250"/>
      <c r="L202" s="250"/>
      <c r="M202" s="250"/>
      <c r="N202" s="250"/>
      <c r="O202" s="250"/>
      <c r="P202" s="250"/>
    </row>
    <row r="203" ht="15.75" customHeight="1">
      <c r="A203" s="248"/>
      <c r="B203" s="175"/>
      <c r="C203" s="249"/>
      <c r="D203" s="249"/>
      <c r="E203" s="249"/>
      <c r="F203" s="249"/>
      <c r="G203" s="248"/>
      <c r="H203" s="250"/>
      <c r="I203" s="250"/>
      <c r="J203" s="250"/>
      <c r="K203" s="250"/>
      <c r="L203" s="250"/>
      <c r="M203" s="250"/>
      <c r="N203" s="250"/>
      <c r="O203" s="250"/>
      <c r="P203" s="250"/>
    </row>
    <row r="204" ht="15.75" customHeight="1">
      <c r="A204" s="248"/>
      <c r="B204" s="175"/>
      <c r="C204" s="249"/>
      <c r="D204" s="249"/>
      <c r="E204" s="249"/>
      <c r="F204" s="249"/>
      <c r="G204" s="248"/>
      <c r="H204" s="250"/>
      <c r="I204" s="250"/>
      <c r="J204" s="250"/>
      <c r="K204" s="250"/>
      <c r="L204" s="250"/>
      <c r="M204" s="250"/>
      <c r="N204" s="250"/>
      <c r="O204" s="250"/>
      <c r="P204" s="250"/>
    </row>
    <row r="205" ht="15.75" customHeight="1">
      <c r="A205" s="248"/>
      <c r="B205" s="175"/>
      <c r="C205" s="249"/>
      <c r="D205" s="249"/>
      <c r="E205" s="249"/>
      <c r="F205" s="249"/>
      <c r="G205" s="248"/>
      <c r="H205" s="250"/>
      <c r="I205" s="250"/>
      <c r="J205" s="250"/>
      <c r="K205" s="250"/>
      <c r="L205" s="250"/>
      <c r="M205" s="250"/>
      <c r="N205" s="250"/>
      <c r="O205" s="250"/>
      <c r="P205" s="250"/>
    </row>
    <row r="206" ht="15.75" customHeight="1">
      <c r="A206" s="248"/>
      <c r="B206" s="175"/>
      <c r="C206" s="249"/>
      <c r="D206" s="249"/>
      <c r="E206" s="249"/>
      <c r="F206" s="249"/>
      <c r="G206" s="248"/>
      <c r="H206" s="250"/>
      <c r="I206" s="250"/>
      <c r="J206" s="250"/>
      <c r="K206" s="250"/>
      <c r="L206" s="250"/>
      <c r="M206" s="250"/>
      <c r="N206" s="250"/>
      <c r="O206" s="250"/>
      <c r="P206" s="250"/>
    </row>
    <row r="207" ht="15.75" customHeight="1">
      <c r="A207" s="248"/>
      <c r="B207" s="175"/>
      <c r="C207" s="249"/>
      <c r="D207" s="249"/>
      <c r="E207" s="249"/>
      <c r="F207" s="249"/>
      <c r="G207" s="248"/>
      <c r="H207" s="250"/>
      <c r="I207" s="250"/>
      <c r="J207" s="250"/>
      <c r="K207" s="250"/>
      <c r="L207" s="250"/>
      <c r="M207" s="250"/>
      <c r="N207" s="250"/>
      <c r="O207" s="250"/>
      <c r="P207" s="250"/>
    </row>
    <row r="208" ht="15.75" customHeight="1">
      <c r="A208" s="248"/>
      <c r="B208" s="175"/>
      <c r="C208" s="249"/>
      <c r="D208" s="249"/>
      <c r="E208" s="249"/>
      <c r="F208" s="249"/>
      <c r="G208" s="248"/>
      <c r="H208" s="250"/>
      <c r="I208" s="250"/>
      <c r="J208" s="250"/>
      <c r="K208" s="250"/>
      <c r="L208" s="250"/>
      <c r="M208" s="250"/>
      <c r="N208" s="250"/>
      <c r="O208" s="250"/>
      <c r="P208" s="250"/>
    </row>
    <row r="209" ht="15.75" customHeight="1">
      <c r="A209" s="248"/>
      <c r="B209" s="175"/>
      <c r="C209" s="249"/>
      <c r="D209" s="249"/>
      <c r="E209" s="249"/>
      <c r="F209" s="249"/>
      <c r="G209" s="248"/>
      <c r="H209" s="250"/>
      <c r="I209" s="250"/>
      <c r="J209" s="250"/>
      <c r="K209" s="250"/>
      <c r="L209" s="250"/>
      <c r="M209" s="250"/>
      <c r="N209" s="250"/>
      <c r="O209" s="250"/>
      <c r="P209" s="250"/>
    </row>
    <row r="210" ht="15.75" customHeight="1">
      <c r="A210" s="248"/>
      <c r="B210" s="175"/>
      <c r="C210" s="249"/>
      <c r="D210" s="249"/>
      <c r="E210" s="249"/>
      <c r="F210" s="249"/>
      <c r="G210" s="248"/>
      <c r="H210" s="250"/>
      <c r="I210" s="250"/>
      <c r="J210" s="250"/>
      <c r="K210" s="250"/>
      <c r="L210" s="250"/>
      <c r="M210" s="250"/>
      <c r="N210" s="250"/>
      <c r="O210" s="250"/>
      <c r="P210" s="250"/>
    </row>
    <row r="211" ht="15.75" customHeight="1">
      <c r="A211" s="248"/>
      <c r="B211" s="175"/>
      <c r="C211" s="249"/>
      <c r="D211" s="249"/>
      <c r="E211" s="249"/>
      <c r="F211" s="249"/>
      <c r="G211" s="248"/>
      <c r="H211" s="250"/>
      <c r="I211" s="250"/>
      <c r="J211" s="250"/>
      <c r="K211" s="250"/>
      <c r="L211" s="250"/>
      <c r="M211" s="250"/>
      <c r="N211" s="250"/>
      <c r="O211" s="250"/>
      <c r="P211" s="250"/>
    </row>
    <row r="212" ht="15.75" customHeight="1">
      <c r="A212" s="248"/>
      <c r="B212" s="175"/>
      <c r="C212" s="249"/>
      <c r="D212" s="249"/>
      <c r="E212" s="249"/>
      <c r="F212" s="249"/>
      <c r="G212" s="248"/>
      <c r="H212" s="250"/>
      <c r="I212" s="250"/>
      <c r="J212" s="250"/>
      <c r="K212" s="250"/>
      <c r="L212" s="250"/>
      <c r="M212" s="250"/>
      <c r="N212" s="250"/>
      <c r="O212" s="250"/>
      <c r="P212" s="250"/>
    </row>
    <row r="213" ht="15.75" customHeight="1">
      <c r="A213" s="248"/>
      <c r="B213" s="175"/>
      <c r="C213" s="249"/>
      <c r="D213" s="249"/>
      <c r="E213" s="249"/>
      <c r="F213" s="249"/>
      <c r="G213" s="248"/>
      <c r="H213" s="250"/>
      <c r="I213" s="250"/>
      <c r="J213" s="250"/>
      <c r="K213" s="250"/>
      <c r="L213" s="250"/>
      <c r="M213" s="250"/>
      <c r="N213" s="250"/>
      <c r="O213" s="250"/>
      <c r="P213" s="250"/>
    </row>
    <row r="214" ht="15.75" customHeight="1">
      <c r="A214" s="248"/>
      <c r="B214" s="175"/>
      <c r="C214" s="249"/>
      <c r="D214" s="249"/>
      <c r="E214" s="249"/>
      <c r="F214" s="249"/>
      <c r="G214" s="248"/>
      <c r="H214" s="250"/>
      <c r="I214" s="250"/>
      <c r="J214" s="250"/>
      <c r="K214" s="250"/>
      <c r="L214" s="250"/>
      <c r="M214" s="250"/>
      <c r="N214" s="250"/>
      <c r="O214" s="250"/>
      <c r="P214" s="250"/>
    </row>
    <row r="215" ht="15.75" customHeight="1">
      <c r="A215" s="248"/>
      <c r="B215" s="175"/>
      <c r="C215" s="249"/>
      <c r="D215" s="249"/>
      <c r="E215" s="249"/>
      <c r="F215" s="249"/>
      <c r="G215" s="248"/>
      <c r="H215" s="250"/>
      <c r="I215" s="250"/>
      <c r="J215" s="250"/>
      <c r="K215" s="250"/>
      <c r="L215" s="250"/>
      <c r="M215" s="250"/>
      <c r="N215" s="250"/>
      <c r="O215" s="250"/>
      <c r="P215" s="250"/>
    </row>
    <row r="216" ht="15.75" customHeight="1">
      <c r="A216" s="248"/>
      <c r="B216" s="175"/>
      <c r="C216" s="249"/>
      <c r="D216" s="249"/>
      <c r="E216" s="249"/>
      <c r="F216" s="249"/>
      <c r="G216" s="248"/>
      <c r="H216" s="250"/>
      <c r="I216" s="250"/>
      <c r="J216" s="250"/>
      <c r="K216" s="250"/>
      <c r="L216" s="250"/>
      <c r="M216" s="250"/>
      <c r="N216" s="250"/>
      <c r="O216" s="250"/>
      <c r="P216" s="250"/>
    </row>
    <row r="217" ht="15.75" customHeight="1">
      <c r="A217" s="248"/>
      <c r="B217" s="175"/>
      <c r="C217" s="249"/>
      <c r="D217" s="249"/>
      <c r="E217" s="249"/>
      <c r="F217" s="249"/>
      <c r="G217" s="248"/>
      <c r="H217" s="250"/>
      <c r="I217" s="250"/>
      <c r="J217" s="250"/>
      <c r="K217" s="250"/>
      <c r="L217" s="250"/>
      <c r="M217" s="250"/>
      <c r="N217" s="250"/>
      <c r="O217" s="250"/>
      <c r="P217" s="250"/>
    </row>
    <row r="218" ht="15.75" customHeight="1">
      <c r="A218" s="248"/>
      <c r="B218" s="175"/>
      <c r="C218" s="249"/>
      <c r="D218" s="249"/>
      <c r="E218" s="249"/>
      <c r="F218" s="249"/>
      <c r="G218" s="248"/>
      <c r="H218" s="250"/>
      <c r="I218" s="250"/>
      <c r="J218" s="250"/>
      <c r="K218" s="250"/>
      <c r="L218" s="250"/>
      <c r="M218" s="250"/>
      <c r="N218" s="250"/>
      <c r="O218" s="250"/>
      <c r="P218" s="250"/>
    </row>
    <row r="219" ht="15.75" customHeight="1">
      <c r="A219" s="248"/>
      <c r="B219" s="175"/>
      <c r="C219" s="249"/>
      <c r="D219" s="249"/>
      <c r="E219" s="249"/>
      <c r="F219" s="249"/>
      <c r="G219" s="248"/>
      <c r="H219" s="250"/>
      <c r="I219" s="250"/>
      <c r="J219" s="250"/>
      <c r="K219" s="250"/>
      <c r="L219" s="250"/>
      <c r="M219" s="250"/>
      <c r="N219" s="250"/>
      <c r="O219" s="250"/>
      <c r="P219" s="250"/>
    </row>
    <row r="220" ht="15.75" customHeight="1">
      <c r="A220" s="248"/>
      <c r="B220" s="175"/>
      <c r="C220" s="249"/>
      <c r="D220" s="249"/>
      <c r="E220" s="249"/>
      <c r="F220" s="249"/>
      <c r="G220" s="248"/>
      <c r="H220" s="250"/>
      <c r="I220" s="250"/>
      <c r="J220" s="250"/>
      <c r="K220" s="250"/>
      <c r="L220" s="250"/>
      <c r="M220" s="250"/>
      <c r="N220" s="250"/>
      <c r="O220" s="250"/>
      <c r="P220" s="250"/>
    </row>
    <row r="221" ht="15.75" customHeight="1">
      <c r="A221" s="248"/>
      <c r="B221" s="175"/>
      <c r="C221" s="249"/>
      <c r="D221" s="249"/>
      <c r="E221" s="249"/>
      <c r="F221" s="249"/>
      <c r="G221" s="248"/>
      <c r="H221" s="250"/>
      <c r="I221" s="250"/>
      <c r="J221" s="250"/>
      <c r="K221" s="250"/>
      <c r="L221" s="250"/>
      <c r="M221" s="250"/>
      <c r="N221" s="250"/>
      <c r="O221" s="250"/>
      <c r="P221" s="250"/>
    </row>
    <row r="222" ht="15.75" customHeight="1">
      <c r="A222" s="248"/>
      <c r="B222" s="175"/>
      <c r="C222" s="249"/>
      <c r="D222" s="249"/>
      <c r="E222" s="249"/>
      <c r="F222" s="249"/>
      <c r="G222" s="248"/>
      <c r="H222" s="250"/>
      <c r="I222" s="250"/>
      <c r="J222" s="250"/>
      <c r="K222" s="250"/>
      <c r="L222" s="250"/>
      <c r="M222" s="250"/>
      <c r="N222" s="250"/>
      <c r="O222" s="250"/>
      <c r="P222" s="250"/>
    </row>
    <row r="223" ht="15.75" customHeight="1">
      <c r="A223" s="248"/>
      <c r="B223" s="175"/>
      <c r="C223" s="249"/>
      <c r="D223" s="249"/>
      <c r="E223" s="249"/>
      <c r="F223" s="249"/>
      <c r="G223" s="248"/>
      <c r="H223" s="250"/>
      <c r="I223" s="250"/>
      <c r="J223" s="250"/>
      <c r="K223" s="250"/>
      <c r="L223" s="250"/>
      <c r="M223" s="250"/>
      <c r="N223" s="250"/>
      <c r="O223" s="250"/>
      <c r="P223" s="250"/>
    </row>
    <row r="224" ht="15.75" customHeight="1">
      <c r="A224" s="248"/>
      <c r="B224" s="175"/>
      <c r="C224" s="249"/>
      <c r="D224" s="249"/>
      <c r="E224" s="249"/>
      <c r="F224" s="249"/>
      <c r="G224" s="248"/>
      <c r="H224" s="250"/>
      <c r="I224" s="250"/>
      <c r="J224" s="250"/>
      <c r="K224" s="250"/>
      <c r="L224" s="250"/>
      <c r="M224" s="250"/>
      <c r="N224" s="250"/>
      <c r="O224" s="250"/>
      <c r="P224" s="250"/>
    </row>
    <row r="225" ht="15.75" customHeight="1">
      <c r="A225" s="248"/>
      <c r="B225" s="175"/>
      <c r="C225" s="249"/>
      <c r="D225" s="249"/>
      <c r="E225" s="249"/>
      <c r="F225" s="249"/>
      <c r="G225" s="248"/>
      <c r="H225" s="250"/>
      <c r="I225" s="250"/>
      <c r="J225" s="250"/>
      <c r="K225" s="250"/>
      <c r="L225" s="250"/>
      <c r="M225" s="250"/>
      <c r="N225" s="250"/>
      <c r="O225" s="250"/>
      <c r="P225" s="250"/>
    </row>
    <row r="226" ht="15.75" customHeight="1">
      <c r="A226" s="248"/>
      <c r="B226" s="175"/>
      <c r="C226" s="249"/>
      <c r="D226" s="249"/>
      <c r="E226" s="249"/>
      <c r="F226" s="249"/>
      <c r="G226" s="248"/>
      <c r="H226" s="250"/>
      <c r="I226" s="250"/>
      <c r="J226" s="250"/>
      <c r="K226" s="250"/>
      <c r="L226" s="250"/>
      <c r="M226" s="250"/>
      <c r="N226" s="250"/>
      <c r="O226" s="250"/>
      <c r="P226" s="250"/>
    </row>
    <row r="227" ht="15.75" customHeight="1">
      <c r="A227" s="248"/>
      <c r="B227" s="175"/>
      <c r="C227" s="249"/>
      <c r="D227" s="249"/>
      <c r="E227" s="249"/>
      <c r="F227" s="249"/>
      <c r="G227" s="248"/>
      <c r="H227" s="250"/>
      <c r="I227" s="250"/>
      <c r="J227" s="250"/>
      <c r="K227" s="250"/>
      <c r="L227" s="250"/>
      <c r="M227" s="250"/>
      <c r="N227" s="250"/>
      <c r="O227" s="250"/>
      <c r="P227" s="250"/>
    </row>
    <row r="228" ht="15.75" customHeight="1">
      <c r="A228" s="248"/>
      <c r="B228" s="175"/>
      <c r="C228" s="249"/>
      <c r="D228" s="249"/>
      <c r="E228" s="249"/>
      <c r="F228" s="249"/>
      <c r="G228" s="248"/>
      <c r="H228" s="250"/>
      <c r="I228" s="250"/>
      <c r="J228" s="250"/>
      <c r="K228" s="250"/>
      <c r="L228" s="250"/>
      <c r="M228" s="250"/>
      <c r="N228" s="250"/>
      <c r="O228" s="250"/>
      <c r="P228" s="250"/>
    </row>
    <row r="229" ht="15.75" customHeight="1">
      <c r="A229" s="248"/>
      <c r="B229" s="175"/>
      <c r="C229" s="249"/>
      <c r="D229" s="249"/>
      <c r="E229" s="249"/>
      <c r="F229" s="249"/>
      <c r="G229" s="248"/>
      <c r="H229" s="250"/>
      <c r="I229" s="250"/>
      <c r="J229" s="250"/>
      <c r="K229" s="250"/>
      <c r="L229" s="250"/>
      <c r="M229" s="250"/>
      <c r="N229" s="250"/>
      <c r="O229" s="250"/>
      <c r="P229" s="250"/>
    </row>
    <row r="230" ht="15.75" customHeight="1">
      <c r="A230" s="248"/>
      <c r="B230" s="175"/>
      <c r="C230" s="249"/>
      <c r="D230" s="249"/>
      <c r="E230" s="249"/>
      <c r="F230" s="249"/>
      <c r="G230" s="248"/>
      <c r="H230" s="250"/>
      <c r="I230" s="250"/>
      <c r="J230" s="250"/>
      <c r="K230" s="250"/>
      <c r="L230" s="250"/>
      <c r="M230" s="250"/>
      <c r="N230" s="250"/>
      <c r="O230" s="250"/>
      <c r="P230" s="250"/>
    </row>
    <row r="231" ht="15.75" customHeight="1">
      <c r="A231" s="248"/>
      <c r="B231" s="175"/>
      <c r="C231" s="249"/>
      <c r="D231" s="249"/>
      <c r="E231" s="249"/>
      <c r="F231" s="249"/>
      <c r="G231" s="248"/>
      <c r="H231" s="250"/>
      <c r="I231" s="250"/>
      <c r="J231" s="250"/>
      <c r="K231" s="250"/>
      <c r="L231" s="250"/>
      <c r="M231" s="250"/>
      <c r="N231" s="250"/>
      <c r="O231" s="250"/>
      <c r="P231" s="250"/>
    </row>
    <row r="232" ht="15.75" customHeight="1">
      <c r="A232" s="248"/>
      <c r="B232" s="175"/>
      <c r="C232" s="249"/>
      <c r="D232" s="249"/>
      <c r="E232" s="249"/>
      <c r="F232" s="249"/>
      <c r="G232" s="248"/>
      <c r="H232" s="250"/>
      <c r="I232" s="250"/>
      <c r="J232" s="250"/>
      <c r="K232" s="250"/>
      <c r="L232" s="250"/>
      <c r="M232" s="250"/>
      <c r="N232" s="250"/>
      <c r="O232" s="250"/>
      <c r="P232" s="250"/>
    </row>
    <row r="233" ht="15.75" customHeight="1">
      <c r="A233" s="248"/>
      <c r="B233" s="175"/>
      <c r="C233" s="249"/>
      <c r="D233" s="249"/>
      <c r="E233" s="249"/>
      <c r="F233" s="249"/>
      <c r="G233" s="248"/>
      <c r="H233" s="250"/>
      <c r="I233" s="250"/>
      <c r="J233" s="250"/>
      <c r="K233" s="250"/>
      <c r="L233" s="250"/>
      <c r="M233" s="250"/>
      <c r="N233" s="250"/>
      <c r="O233" s="250"/>
      <c r="P233" s="250"/>
    </row>
    <row r="234" ht="15.75" customHeight="1">
      <c r="A234" s="248"/>
      <c r="B234" s="175"/>
      <c r="C234" s="249"/>
      <c r="D234" s="249"/>
      <c r="E234" s="249"/>
      <c r="F234" s="249"/>
      <c r="G234" s="248"/>
      <c r="H234" s="250"/>
      <c r="I234" s="250"/>
      <c r="J234" s="250"/>
      <c r="K234" s="250"/>
      <c r="L234" s="250"/>
      <c r="M234" s="250"/>
      <c r="N234" s="250"/>
      <c r="O234" s="250"/>
      <c r="P234" s="250"/>
    </row>
    <row r="235" ht="15.75" customHeight="1">
      <c r="A235" s="248"/>
      <c r="B235" s="175"/>
      <c r="C235" s="249"/>
      <c r="D235" s="249"/>
      <c r="E235" s="249"/>
      <c r="F235" s="249"/>
      <c r="G235" s="248"/>
      <c r="H235" s="250"/>
      <c r="I235" s="250"/>
      <c r="J235" s="250"/>
      <c r="K235" s="250"/>
      <c r="L235" s="250"/>
      <c r="M235" s="250"/>
      <c r="N235" s="250"/>
      <c r="O235" s="250"/>
      <c r="P235" s="250"/>
    </row>
    <row r="236" ht="15.75" customHeight="1">
      <c r="A236" s="248"/>
      <c r="B236" s="175"/>
      <c r="C236" s="249"/>
      <c r="D236" s="249"/>
      <c r="E236" s="249"/>
      <c r="F236" s="249"/>
      <c r="G236" s="248"/>
      <c r="H236" s="250"/>
      <c r="I236" s="250"/>
      <c r="J236" s="250"/>
      <c r="K236" s="250"/>
      <c r="L236" s="250"/>
      <c r="M236" s="250"/>
      <c r="N236" s="250"/>
      <c r="O236" s="250"/>
      <c r="P236" s="250"/>
    </row>
    <row r="237" ht="15.75" customHeight="1">
      <c r="A237" s="248"/>
      <c r="B237" s="175"/>
      <c r="C237" s="249"/>
      <c r="D237" s="249"/>
      <c r="E237" s="249"/>
      <c r="F237" s="249"/>
      <c r="G237" s="248"/>
      <c r="H237" s="250"/>
      <c r="I237" s="250"/>
      <c r="J237" s="250"/>
      <c r="K237" s="250"/>
      <c r="L237" s="250"/>
      <c r="M237" s="250"/>
      <c r="N237" s="250"/>
      <c r="O237" s="250"/>
      <c r="P237" s="250"/>
    </row>
    <row r="238" ht="15.75" customHeight="1">
      <c r="A238" s="248"/>
      <c r="B238" s="175"/>
      <c r="C238" s="249"/>
      <c r="D238" s="249"/>
      <c r="E238" s="249"/>
      <c r="F238" s="249"/>
      <c r="G238" s="248"/>
      <c r="H238" s="250"/>
      <c r="I238" s="250"/>
      <c r="J238" s="250"/>
      <c r="K238" s="250"/>
      <c r="L238" s="250"/>
      <c r="M238" s="250"/>
      <c r="N238" s="250"/>
      <c r="O238" s="250"/>
      <c r="P238" s="250"/>
    </row>
    <row r="239" ht="15.75" customHeight="1">
      <c r="A239" s="248"/>
      <c r="B239" s="175"/>
      <c r="C239" s="249"/>
      <c r="D239" s="249"/>
      <c r="E239" s="249"/>
      <c r="F239" s="249"/>
      <c r="G239" s="248"/>
      <c r="H239" s="250"/>
      <c r="I239" s="250"/>
      <c r="J239" s="250"/>
      <c r="K239" s="250"/>
      <c r="L239" s="250"/>
      <c r="M239" s="250"/>
      <c r="N239" s="250"/>
      <c r="O239" s="250"/>
      <c r="P239" s="250"/>
    </row>
    <row r="240" ht="15.75" customHeight="1">
      <c r="A240" s="248"/>
      <c r="B240" s="175"/>
      <c r="C240" s="249"/>
      <c r="D240" s="249"/>
      <c r="E240" s="249"/>
      <c r="F240" s="249"/>
      <c r="G240" s="248"/>
      <c r="H240" s="250"/>
      <c r="I240" s="250"/>
      <c r="J240" s="250"/>
      <c r="K240" s="250"/>
      <c r="L240" s="250"/>
      <c r="M240" s="250"/>
      <c r="N240" s="250"/>
      <c r="O240" s="250"/>
      <c r="P240" s="250"/>
    </row>
    <row r="241" ht="15.75" customHeight="1">
      <c r="A241" s="248"/>
      <c r="B241" s="175"/>
      <c r="C241" s="249"/>
      <c r="D241" s="249"/>
      <c r="E241" s="249"/>
      <c r="F241" s="249"/>
      <c r="G241" s="248"/>
      <c r="H241" s="250"/>
      <c r="I241" s="250"/>
      <c r="J241" s="250"/>
      <c r="K241" s="250"/>
      <c r="L241" s="250"/>
      <c r="M241" s="250"/>
      <c r="N241" s="250"/>
      <c r="O241" s="250"/>
      <c r="P241" s="250"/>
    </row>
    <row r="242" ht="15.75" customHeight="1">
      <c r="A242" s="248"/>
      <c r="B242" s="175"/>
      <c r="C242" s="249"/>
      <c r="D242" s="249"/>
      <c r="E242" s="249"/>
      <c r="F242" s="249"/>
      <c r="G242" s="248"/>
      <c r="H242" s="250"/>
      <c r="I242" s="250"/>
      <c r="J242" s="250"/>
      <c r="K242" s="250"/>
      <c r="L242" s="250"/>
      <c r="M242" s="250"/>
      <c r="N242" s="250"/>
      <c r="O242" s="250"/>
      <c r="P242" s="250"/>
    </row>
    <row r="243" ht="15.75" customHeight="1">
      <c r="A243" s="248"/>
      <c r="B243" s="175"/>
      <c r="C243" s="249"/>
      <c r="D243" s="249"/>
      <c r="E243" s="249"/>
      <c r="F243" s="249"/>
      <c r="G243" s="248"/>
      <c r="H243" s="250"/>
      <c r="I243" s="250"/>
      <c r="J243" s="250"/>
      <c r="K243" s="250"/>
      <c r="L243" s="250"/>
      <c r="M243" s="250"/>
      <c r="N243" s="250"/>
      <c r="O243" s="250"/>
      <c r="P243" s="250"/>
    </row>
    <row r="244" ht="15.75" customHeight="1">
      <c r="A244" s="248"/>
      <c r="B244" s="175"/>
      <c r="C244" s="249"/>
      <c r="D244" s="249"/>
      <c r="E244" s="249"/>
      <c r="F244" s="249"/>
      <c r="G244" s="248"/>
      <c r="H244" s="250"/>
      <c r="I244" s="250"/>
      <c r="J244" s="250"/>
      <c r="K244" s="250"/>
      <c r="L244" s="250"/>
      <c r="M244" s="250"/>
      <c r="N244" s="250"/>
      <c r="O244" s="250"/>
      <c r="P244" s="250"/>
    </row>
    <row r="245" ht="15.75" customHeight="1">
      <c r="A245" s="248"/>
      <c r="B245" s="175"/>
      <c r="C245" s="249"/>
      <c r="D245" s="249"/>
      <c r="E245" s="249"/>
      <c r="F245" s="249"/>
      <c r="G245" s="248"/>
      <c r="H245" s="250"/>
      <c r="I245" s="250"/>
      <c r="J245" s="250"/>
      <c r="K245" s="250"/>
      <c r="L245" s="250"/>
      <c r="M245" s="250"/>
      <c r="N245" s="250"/>
      <c r="O245" s="250"/>
      <c r="P245" s="250"/>
    </row>
    <row r="246" ht="15.75" customHeight="1">
      <c r="A246" s="248"/>
      <c r="B246" s="175"/>
      <c r="C246" s="249"/>
      <c r="D246" s="249"/>
      <c r="E246" s="249"/>
      <c r="F246" s="249"/>
      <c r="G246" s="248"/>
      <c r="H246" s="250"/>
      <c r="I246" s="250"/>
      <c r="J246" s="250"/>
      <c r="K246" s="250"/>
      <c r="L246" s="250"/>
      <c r="M246" s="250"/>
      <c r="N246" s="250"/>
      <c r="O246" s="250"/>
      <c r="P246" s="250"/>
    </row>
    <row r="247" ht="15.75" customHeight="1">
      <c r="A247" s="248"/>
      <c r="B247" s="175"/>
      <c r="C247" s="249"/>
      <c r="D247" s="249"/>
      <c r="E247" s="249"/>
      <c r="F247" s="249"/>
      <c r="G247" s="248"/>
      <c r="H247" s="250"/>
      <c r="I247" s="250"/>
      <c r="J247" s="250"/>
      <c r="K247" s="250"/>
      <c r="L247" s="250"/>
      <c r="M247" s="250"/>
      <c r="N247" s="250"/>
      <c r="O247" s="250"/>
      <c r="P247" s="250"/>
    </row>
    <row r="248" ht="15.75" customHeight="1">
      <c r="A248" s="248"/>
      <c r="B248" s="175"/>
      <c r="C248" s="249"/>
      <c r="D248" s="249"/>
      <c r="E248" s="249"/>
      <c r="F248" s="249"/>
      <c r="G248" s="248"/>
      <c r="H248" s="250"/>
      <c r="I248" s="250"/>
      <c r="J248" s="250"/>
      <c r="K248" s="250"/>
      <c r="L248" s="250"/>
      <c r="M248" s="250"/>
      <c r="N248" s="250"/>
      <c r="O248" s="250"/>
      <c r="P248" s="250"/>
    </row>
    <row r="249" ht="15.75" customHeight="1">
      <c r="A249" s="248"/>
      <c r="B249" s="175"/>
      <c r="C249" s="249"/>
      <c r="D249" s="249"/>
      <c r="E249" s="249"/>
      <c r="F249" s="249"/>
      <c r="G249" s="248"/>
      <c r="H249" s="250"/>
      <c r="I249" s="250"/>
      <c r="J249" s="250"/>
      <c r="K249" s="250"/>
      <c r="L249" s="250"/>
      <c r="M249" s="250"/>
      <c r="N249" s="250"/>
      <c r="O249" s="250"/>
      <c r="P249" s="250"/>
    </row>
    <row r="250" ht="15.75" customHeight="1">
      <c r="A250" s="248"/>
      <c r="B250" s="175"/>
      <c r="C250" s="249"/>
      <c r="D250" s="249"/>
      <c r="E250" s="249"/>
      <c r="F250" s="249"/>
      <c r="G250" s="248"/>
      <c r="H250" s="250"/>
      <c r="I250" s="250"/>
      <c r="J250" s="250"/>
      <c r="K250" s="250"/>
      <c r="L250" s="250"/>
      <c r="M250" s="250"/>
      <c r="N250" s="250"/>
      <c r="O250" s="250"/>
      <c r="P250" s="250"/>
    </row>
    <row r="251" ht="15.75" customHeight="1">
      <c r="A251" s="248"/>
      <c r="B251" s="175"/>
      <c r="C251" s="249"/>
      <c r="D251" s="249"/>
      <c r="E251" s="249"/>
      <c r="F251" s="249"/>
      <c r="G251" s="248"/>
      <c r="H251" s="250"/>
      <c r="I251" s="250"/>
      <c r="J251" s="250"/>
      <c r="K251" s="250"/>
      <c r="L251" s="250"/>
      <c r="M251" s="250"/>
      <c r="N251" s="250"/>
      <c r="O251" s="250"/>
      <c r="P251" s="250"/>
    </row>
    <row r="252" ht="15.75" customHeight="1">
      <c r="A252" s="248"/>
      <c r="B252" s="175"/>
      <c r="C252" s="249"/>
      <c r="D252" s="249"/>
      <c r="E252" s="249"/>
      <c r="F252" s="249"/>
      <c r="G252" s="248"/>
      <c r="H252" s="250"/>
      <c r="I252" s="250"/>
      <c r="J252" s="250"/>
      <c r="K252" s="250"/>
      <c r="L252" s="250"/>
      <c r="M252" s="250"/>
      <c r="N252" s="250"/>
      <c r="O252" s="250"/>
      <c r="P252" s="250"/>
    </row>
    <row r="253" ht="15.75" customHeight="1">
      <c r="A253" s="248"/>
      <c r="B253" s="175"/>
      <c r="C253" s="249"/>
      <c r="D253" s="249"/>
      <c r="E253" s="249"/>
      <c r="F253" s="249"/>
      <c r="G253" s="248"/>
      <c r="H253" s="250"/>
      <c r="I253" s="250"/>
      <c r="J253" s="250"/>
      <c r="K253" s="250"/>
      <c r="L253" s="250"/>
      <c r="M253" s="250"/>
      <c r="N253" s="250"/>
      <c r="O253" s="250"/>
      <c r="P253" s="250"/>
    </row>
    <row r="254" ht="15.75" customHeight="1">
      <c r="A254" s="248"/>
      <c r="B254" s="175"/>
      <c r="C254" s="249"/>
      <c r="D254" s="249"/>
      <c r="E254" s="249"/>
      <c r="F254" s="249"/>
      <c r="G254" s="248"/>
      <c r="H254" s="250"/>
      <c r="I254" s="250"/>
      <c r="J254" s="250"/>
      <c r="K254" s="250"/>
      <c r="L254" s="250"/>
      <c r="M254" s="250"/>
      <c r="N254" s="250"/>
      <c r="O254" s="250"/>
      <c r="P254" s="250"/>
    </row>
    <row r="255" ht="15.75" customHeight="1">
      <c r="A255" s="248"/>
      <c r="B255" s="175"/>
      <c r="C255" s="249"/>
      <c r="D255" s="249"/>
      <c r="E255" s="249"/>
      <c r="F255" s="249"/>
      <c r="G255" s="248"/>
      <c r="H255" s="250"/>
      <c r="I255" s="250"/>
      <c r="J255" s="250"/>
      <c r="K255" s="250"/>
      <c r="L255" s="250"/>
      <c r="M255" s="250"/>
      <c r="N255" s="250"/>
      <c r="O255" s="250"/>
      <c r="P255" s="250"/>
    </row>
    <row r="256" ht="15.75" customHeight="1">
      <c r="A256" s="248"/>
      <c r="B256" s="175"/>
      <c r="C256" s="249"/>
      <c r="D256" s="249"/>
      <c r="E256" s="249"/>
      <c r="F256" s="249"/>
      <c r="G256" s="248"/>
      <c r="H256" s="250"/>
      <c r="I256" s="250"/>
      <c r="J256" s="250"/>
      <c r="K256" s="250"/>
      <c r="L256" s="250"/>
      <c r="M256" s="250"/>
      <c r="N256" s="250"/>
      <c r="O256" s="250"/>
      <c r="P256" s="250"/>
    </row>
    <row r="257" ht="15.75" customHeight="1">
      <c r="A257" s="248"/>
      <c r="B257" s="175"/>
      <c r="C257" s="249"/>
      <c r="D257" s="249"/>
      <c r="E257" s="249"/>
      <c r="F257" s="249"/>
      <c r="G257" s="248"/>
      <c r="H257" s="250"/>
      <c r="I257" s="250"/>
      <c r="J257" s="250"/>
      <c r="K257" s="250"/>
      <c r="L257" s="250"/>
      <c r="M257" s="250"/>
      <c r="N257" s="250"/>
      <c r="O257" s="250"/>
      <c r="P257" s="250"/>
    </row>
    <row r="258" ht="15.75" customHeight="1">
      <c r="A258" s="248"/>
      <c r="B258" s="175"/>
      <c r="C258" s="249"/>
      <c r="D258" s="249"/>
      <c r="E258" s="249"/>
      <c r="F258" s="249"/>
      <c r="G258" s="248"/>
      <c r="H258" s="250"/>
      <c r="I258" s="250"/>
      <c r="J258" s="250"/>
      <c r="K258" s="250"/>
      <c r="L258" s="250"/>
      <c r="M258" s="250"/>
      <c r="N258" s="250"/>
      <c r="O258" s="250"/>
      <c r="P258" s="250"/>
    </row>
    <row r="259" ht="15.75" customHeight="1">
      <c r="A259" s="248"/>
      <c r="B259" s="175"/>
      <c r="C259" s="249"/>
      <c r="D259" s="249"/>
      <c r="E259" s="249"/>
      <c r="F259" s="249"/>
      <c r="G259" s="248"/>
      <c r="H259" s="250"/>
      <c r="I259" s="250"/>
      <c r="J259" s="250"/>
      <c r="K259" s="250"/>
      <c r="L259" s="250"/>
      <c r="M259" s="250"/>
      <c r="N259" s="250"/>
      <c r="O259" s="250"/>
      <c r="P259" s="250"/>
    </row>
    <row r="260" ht="15.75" customHeight="1">
      <c r="A260" s="248"/>
      <c r="B260" s="175"/>
      <c r="C260" s="249"/>
      <c r="D260" s="249"/>
      <c r="E260" s="249"/>
      <c r="F260" s="249"/>
      <c r="G260" s="248"/>
      <c r="H260" s="250"/>
      <c r="I260" s="250"/>
      <c r="J260" s="250"/>
      <c r="K260" s="250"/>
      <c r="L260" s="250"/>
      <c r="M260" s="250"/>
      <c r="N260" s="250"/>
      <c r="O260" s="250"/>
      <c r="P260" s="250"/>
    </row>
    <row r="261" ht="15.75" customHeight="1">
      <c r="A261" s="248"/>
      <c r="B261" s="175"/>
      <c r="C261" s="249"/>
      <c r="D261" s="249"/>
      <c r="E261" s="249"/>
      <c r="F261" s="249"/>
      <c r="G261" s="248"/>
      <c r="H261" s="250"/>
      <c r="I261" s="250"/>
      <c r="J261" s="250"/>
      <c r="K261" s="250"/>
      <c r="L261" s="250"/>
      <c r="M261" s="250"/>
      <c r="N261" s="250"/>
      <c r="O261" s="250"/>
      <c r="P261" s="250"/>
    </row>
    <row r="262" ht="15.75" customHeight="1">
      <c r="A262" s="248"/>
      <c r="B262" s="175"/>
      <c r="C262" s="249"/>
      <c r="D262" s="249"/>
      <c r="E262" s="249"/>
      <c r="F262" s="249"/>
      <c r="G262" s="248"/>
      <c r="H262" s="250"/>
      <c r="I262" s="250"/>
      <c r="J262" s="250"/>
      <c r="K262" s="250"/>
      <c r="L262" s="250"/>
      <c r="M262" s="250"/>
      <c r="N262" s="250"/>
      <c r="O262" s="250"/>
      <c r="P262" s="250"/>
    </row>
    <row r="263" ht="15.75" customHeight="1">
      <c r="A263" s="248"/>
      <c r="B263" s="175"/>
      <c r="C263" s="249"/>
      <c r="D263" s="249"/>
      <c r="E263" s="249"/>
      <c r="F263" s="249"/>
      <c r="G263" s="248"/>
      <c r="H263" s="250"/>
      <c r="I263" s="250"/>
      <c r="J263" s="250"/>
      <c r="K263" s="250"/>
      <c r="L263" s="250"/>
      <c r="M263" s="250"/>
      <c r="N263" s="250"/>
      <c r="O263" s="250"/>
      <c r="P263" s="250"/>
    </row>
    <row r="264" ht="15.75" customHeight="1">
      <c r="A264" s="248"/>
      <c r="B264" s="175"/>
      <c r="C264" s="249"/>
      <c r="D264" s="249"/>
      <c r="E264" s="249"/>
      <c r="F264" s="249"/>
      <c r="G264" s="248"/>
      <c r="H264" s="250"/>
      <c r="I264" s="250"/>
      <c r="J264" s="250"/>
      <c r="K264" s="250"/>
      <c r="L264" s="250"/>
      <c r="M264" s="250"/>
      <c r="N264" s="250"/>
      <c r="O264" s="250"/>
      <c r="P264" s="250"/>
    </row>
    <row r="265" ht="15.75" customHeight="1">
      <c r="A265" s="248"/>
      <c r="B265" s="175"/>
      <c r="C265" s="249"/>
      <c r="D265" s="249"/>
      <c r="E265" s="249"/>
      <c r="F265" s="249"/>
      <c r="G265" s="248"/>
      <c r="H265" s="250"/>
      <c r="I265" s="250"/>
      <c r="J265" s="250"/>
      <c r="K265" s="250"/>
      <c r="L265" s="250"/>
      <c r="M265" s="250"/>
      <c r="N265" s="250"/>
      <c r="O265" s="250"/>
      <c r="P265" s="250"/>
    </row>
    <row r="266" ht="15.75" customHeight="1">
      <c r="A266" s="248"/>
      <c r="B266" s="175"/>
      <c r="C266" s="249"/>
      <c r="D266" s="249"/>
      <c r="E266" s="249"/>
      <c r="F266" s="249"/>
      <c r="G266" s="248"/>
      <c r="H266" s="250"/>
      <c r="I266" s="250"/>
      <c r="J266" s="250"/>
      <c r="K266" s="250"/>
      <c r="L266" s="250"/>
      <c r="M266" s="250"/>
      <c r="N266" s="250"/>
      <c r="O266" s="250"/>
      <c r="P266" s="250"/>
    </row>
    <row r="267" ht="15.75" customHeight="1">
      <c r="A267" s="248"/>
      <c r="B267" s="175"/>
      <c r="C267" s="249"/>
      <c r="D267" s="249"/>
      <c r="E267" s="249"/>
      <c r="F267" s="249"/>
      <c r="G267" s="248"/>
      <c r="H267" s="250"/>
      <c r="I267" s="250"/>
      <c r="J267" s="250"/>
      <c r="K267" s="250"/>
      <c r="L267" s="250"/>
      <c r="M267" s="250"/>
      <c r="N267" s="250"/>
      <c r="O267" s="250"/>
      <c r="P267" s="250"/>
    </row>
    <row r="268" ht="15.75" customHeight="1">
      <c r="A268" s="248"/>
      <c r="B268" s="175"/>
      <c r="C268" s="249"/>
      <c r="D268" s="249"/>
      <c r="E268" s="249"/>
      <c r="F268" s="249"/>
      <c r="G268" s="248"/>
      <c r="H268" s="250"/>
      <c r="I268" s="250"/>
      <c r="J268" s="250"/>
      <c r="K268" s="250"/>
      <c r="L268" s="250"/>
      <c r="M268" s="250"/>
      <c r="N268" s="250"/>
      <c r="O268" s="250"/>
      <c r="P268" s="250"/>
    </row>
    <row r="269" ht="15.75" customHeight="1">
      <c r="A269" s="248"/>
      <c r="B269" s="175"/>
      <c r="C269" s="249"/>
      <c r="D269" s="249"/>
      <c r="E269" s="249"/>
      <c r="F269" s="249"/>
      <c r="G269" s="248"/>
      <c r="H269" s="250"/>
      <c r="I269" s="250"/>
      <c r="J269" s="250"/>
      <c r="K269" s="250"/>
      <c r="L269" s="250"/>
      <c r="M269" s="250"/>
      <c r="N269" s="250"/>
      <c r="O269" s="250"/>
      <c r="P269" s="250"/>
    </row>
    <row r="270" ht="15.75" customHeight="1">
      <c r="A270" s="248"/>
      <c r="B270" s="175"/>
      <c r="C270" s="249"/>
      <c r="D270" s="249"/>
      <c r="E270" s="249"/>
      <c r="F270" s="249"/>
      <c r="G270" s="248"/>
      <c r="H270" s="250"/>
      <c r="I270" s="250"/>
      <c r="J270" s="250"/>
      <c r="K270" s="250"/>
      <c r="L270" s="250"/>
      <c r="M270" s="250"/>
      <c r="N270" s="250"/>
      <c r="O270" s="250"/>
      <c r="P270" s="250"/>
    </row>
    <row r="271" ht="15.75" customHeight="1">
      <c r="A271" s="248"/>
      <c r="B271" s="175"/>
      <c r="C271" s="249"/>
      <c r="D271" s="249"/>
      <c r="E271" s="249"/>
      <c r="F271" s="249"/>
      <c r="G271" s="248"/>
      <c r="H271" s="250"/>
      <c r="I271" s="250"/>
      <c r="J271" s="250"/>
      <c r="K271" s="250"/>
      <c r="L271" s="250"/>
      <c r="M271" s="250"/>
      <c r="N271" s="250"/>
      <c r="O271" s="250"/>
      <c r="P271" s="250"/>
    </row>
    <row r="272" ht="15.75" customHeight="1">
      <c r="A272" s="248"/>
      <c r="B272" s="175"/>
      <c r="C272" s="249"/>
      <c r="D272" s="249"/>
      <c r="E272" s="249"/>
      <c r="F272" s="249"/>
      <c r="G272" s="248"/>
      <c r="H272" s="250"/>
      <c r="I272" s="250"/>
      <c r="J272" s="250"/>
      <c r="K272" s="250"/>
      <c r="L272" s="250"/>
      <c r="M272" s="250"/>
      <c r="N272" s="250"/>
      <c r="O272" s="250"/>
      <c r="P272" s="250"/>
    </row>
    <row r="273" ht="15.75" customHeight="1">
      <c r="A273" s="248"/>
      <c r="B273" s="175"/>
      <c r="C273" s="249"/>
      <c r="D273" s="249"/>
      <c r="E273" s="249"/>
      <c r="F273" s="249"/>
      <c r="G273" s="248"/>
      <c r="H273" s="250"/>
      <c r="I273" s="250"/>
      <c r="J273" s="250"/>
      <c r="K273" s="250"/>
      <c r="L273" s="250"/>
      <c r="M273" s="250"/>
      <c r="N273" s="250"/>
      <c r="O273" s="250"/>
      <c r="P273" s="250"/>
    </row>
    <row r="274" ht="15.75" customHeight="1">
      <c r="A274" s="248"/>
      <c r="B274" s="175"/>
      <c r="C274" s="249"/>
      <c r="D274" s="249"/>
      <c r="E274" s="249"/>
      <c r="F274" s="249"/>
      <c r="G274" s="248"/>
      <c r="H274" s="250"/>
      <c r="I274" s="250"/>
      <c r="J274" s="250"/>
      <c r="K274" s="250"/>
      <c r="L274" s="250"/>
      <c r="M274" s="250"/>
      <c r="N274" s="250"/>
      <c r="O274" s="250"/>
      <c r="P274" s="250"/>
    </row>
    <row r="275" ht="15.75" customHeight="1">
      <c r="A275" s="248"/>
      <c r="B275" s="175"/>
      <c r="C275" s="249"/>
      <c r="D275" s="249"/>
      <c r="E275" s="249"/>
      <c r="F275" s="249"/>
      <c r="G275" s="248"/>
      <c r="H275" s="250"/>
      <c r="I275" s="250"/>
      <c r="J275" s="250"/>
      <c r="K275" s="250"/>
      <c r="L275" s="250"/>
      <c r="M275" s="250"/>
      <c r="N275" s="250"/>
      <c r="O275" s="250"/>
      <c r="P275" s="250"/>
    </row>
    <row r="276" ht="15.75" customHeight="1">
      <c r="A276" s="248"/>
      <c r="B276" s="175"/>
      <c r="C276" s="249"/>
      <c r="D276" s="249"/>
      <c r="E276" s="249"/>
      <c r="F276" s="249"/>
      <c r="G276" s="248"/>
      <c r="H276" s="250"/>
      <c r="I276" s="250"/>
      <c r="J276" s="250"/>
      <c r="K276" s="250"/>
      <c r="L276" s="250"/>
      <c r="M276" s="250"/>
      <c r="N276" s="250"/>
      <c r="O276" s="250"/>
      <c r="P276" s="250"/>
    </row>
    <row r="277" ht="15.75" customHeight="1">
      <c r="A277" s="248"/>
      <c r="B277" s="175"/>
      <c r="C277" s="249"/>
      <c r="D277" s="249"/>
      <c r="E277" s="249"/>
      <c r="F277" s="249"/>
      <c r="G277" s="248"/>
      <c r="H277" s="250"/>
      <c r="I277" s="250"/>
      <c r="J277" s="250"/>
      <c r="K277" s="250"/>
      <c r="L277" s="250"/>
      <c r="M277" s="250"/>
      <c r="N277" s="250"/>
      <c r="O277" s="250"/>
      <c r="P277" s="250"/>
    </row>
    <row r="278" ht="15.75" customHeight="1">
      <c r="A278" s="248"/>
      <c r="B278" s="175"/>
      <c r="C278" s="249"/>
      <c r="D278" s="249"/>
      <c r="E278" s="249"/>
      <c r="F278" s="249"/>
      <c r="G278" s="248"/>
      <c r="H278" s="250"/>
      <c r="I278" s="250"/>
      <c r="J278" s="250"/>
      <c r="K278" s="250"/>
      <c r="L278" s="250"/>
      <c r="M278" s="250"/>
      <c r="N278" s="250"/>
      <c r="O278" s="250"/>
      <c r="P278" s="250"/>
    </row>
    <row r="279" ht="15.75" customHeight="1">
      <c r="A279" s="248"/>
      <c r="B279" s="175"/>
      <c r="C279" s="249"/>
      <c r="D279" s="249"/>
      <c r="E279" s="249"/>
      <c r="F279" s="249"/>
      <c r="G279" s="248"/>
      <c r="H279" s="250"/>
      <c r="I279" s="250"/>
      <c r="J279" s="250"/>
      <c r="K279" s="250"/>
      <c r="L279" s="250"/>
      <c r="M279" s="250"/>
      <c r="N279" s="250"/>
      <c r="O279" s="250"/>
      <c r="P279" s="250"/>
    </row>
    <row r="280" ht="15.75" customHeight="1">
      <c r="A280" s="248"/>
      <c r="B280" s="175"/>
      <c r="C280" s="249"/>
      <c r="D280" s="249"/>
      <c r="E280" s="249"/>
      <c r="F280" s="249"/>
      <c r="G280" s="248"/>
      <c r="H280" s="250"/>
      <c r="I280" s="250"/>
      <c r="J280" s="250"/>
      <c r="K280" s="250"/>
      <c r="L280" s="250"/>
      <c r="M280" s="250"/>
      <c r="N280" s="250"/>
      <c r="O280" s="250"/>
      <c r="P280" s="250"/>
    </row>
    <row r="281" ht="15.75" customHeight="1">
      <c r="A281" s="248"/>
      <c r="B281" s="175"/>
      <c r="C281" s="249"/>
      <c r="D281" s="249"/>
      <c r="E281" s="249"/>
      <c r="F281" s="249"/>
      <c r="G281" s="248"/>
      <c r="H281" s="250"/>
      <c r="I281" s="250"/>
      <c r="J281" s="250"/>
      <c r="K281" s="250"/>
      <c r="L281" s="250"/>
      <c r="M281" s="250"/>
      <c r="N281" s="250"/>
      <c r="O281" s="250"/>
      <c r="P281" s="250"/>
    </row>
    <row r="282" ht="15.75" customHeight="1">
      <c r="A282" s="248"/>
      <c r="B282" s="175"/>
      <c r="C282" s="249"/>
      <c r="D282" s="249"/>
      <c r="E282" s="249"/>
      <c r="F282" s="249"/>
      <c r="G282" s="248"/>
      <c r="H282" s="250"/>
      <c r="I282" s="250"/>
      <c r="J282" s="250"/>
      <c r="K282" s="250"/>
      <c r="L282" s="250"/>
      <c r="M282" s="250"/>
      <c r="N282" s="250"/>
      <c r="O282" s="250"/>
      <c r="P282" s="250"/>
    </row>
    <row r="283" ht="15.75" customHeight="1">
      <c r="A283" s="248"/>
      <c r="B283" s="175"/>
      <c r="C283" s="249"/>
      <c r="D283" s="249"/>
      <c r="E283" s="249"/>
      <c r="F283" s="249"/>
      <c r="G283" s="248"/>
      <c r="H283" s="250"/>
      <c r="I283" s="250"/>
      <c r="J283" s="250"/>
      <c r="K283" s="250"/>
      <c r="L283" s="250"/>
      <c r="M283" s="250"/>
      <c r="N283" s="250"/>
      <c r="O283" s="250"/>
      <c r="P283" s="250"/>
    </row>
    <row r="284" ht="15.75" customHeight="1">
      <c r="A284" s="248"/>
      <c r="B284" s="175"/>
      <c r="C284" s="249"/>
      <c r="D284" s="249"/>
      <c r="E284" s="249"/>
      <c r="F284" s="249"/>
      <c r="G284" s="248"/>
      <c r="H284" s="250"/>
      <c r="I284" s="250"/>
      <c r="J284" s="250"/>
      <c r="K284" s="250"/>
      <c r="L284" s="250"/>
      <c r="M284" s="250"/>
      <c r="N284" s="250"/>
      <c r="O284" s="250"/>
      <c r="P284" s="250"/>
    </row>
    <row r="285" ht="15.75" customHeight="1">
      <c r="A285" s="248"/>
      <c r="B285" s="175"/>
      <c r="C285" s="249"/>
      <c r="D285" s="249"/>
      <c r="E285" s="249"/>
      <c r="F285" s="249"/>
      <c r="G285" s="248"/>
      <c r="H285" s="250"/>
      <c r="I285" s="250"/>
      <c r="J285" s="250"/>
      <c r="K285" s="250"/>
      <c r="L285" s="250"/>
      <c r="M285" s="250"/>
      <c r="N285" s="250"/>
      <c r="O285" s="250"/>
      <c r="P285" s="250"/>
    </row>
    <row r="286" ht="15.75" customHeight="1">
      <c r="A286" s="248"/>
      <c r="B286" s="175"/>
      <c r="C286" s="249"/>
      <c r="D286" s="249"/>
      <c r="E286" s="249"/>
      <c r="F286" s="249"/>
      <c r="G286" s="248"/>
      <c r="H286" s="250"/>
      <c r="I286" s="250"/>
      <c r="J286" s="250"/>
      <c r="K286" s="250"/>
      <c r="L286" s="250"/>
      <c r="M286" s="250"/>
      <c r="N286" s="250"/>
      <c r="O286" s="250"/>
      <c r="P286" s="250"/>
    </row>
    <row r="287" ht="15.75" customHeight="1">
      <c r="A287" s="248"/>
      <c r="B287" s="175"/>
      <c r="C287" s="249"/>
      <c r="D287" s="249"/>
      <c r="E287" s="249"/>
      <c r="F287" s="249"/>
      <c r="G287" s="248"/>
      <c r="H287" s="250"/>
      <c r="I287" s="250"/>
      <c r="J287" s="250"/>
      <c r="K287" s="250"/>
      <c r="L287" s="250"/>
      <c r="M287" s="250"/>
      <c r="N287" s="250"/>
      <c r="O287" s="250"/>
      <c r="P287" s="250"/>
    </row>
    <row r="288" ht="15.75" customHeight="1">
      <c r="A288" s="248"/>
      <c r="B288" s="175"/>
      <c r="C288" s="249"/>
      <c r="D288" s="249"/>
      <c r="E288" s="249"/>
      <c r="F288" s="249"/>
      <c r="G288" s="248"/>
      <c r="H288" s="250"/>
      <c r="I288" s="250"/>
      <c r="J288" s="250"/>
      <c r="K288" s="250"/>
      <c r="L288" s="250"/>
      <c r="M288" s="250"/>
      <c r="N288" s="250"/>
      <c r="O288" s="250"/>
      <c r="P288" s="250"/>
    </row>
    <row r="289" ht="15.75" customHeight="1">
      <c r="A289" s="248"/>
      <c r="B289" s="175"/>
      <c r="C289" s="249"/>
      <c r="D289" s="249"/>
      <c r="E289" s="249"/>
      <c r="F289" s="249"/>
      <c r="G289" s="248"/>
      <c r="H289" s="250"/>
      <c r="I289" s="250"/>
      <c r="J289" s="250"/>
      <c r="K289" s="250"/>
      <c r="L289" s="250"/>
      <c r="M289" s="250"/>
      <c r="N289" s="250"/>
      <c r="O289" s="250"/>
      <c r="P289" s="250"/>
    </row>
    <row r="290" ht="15.75" customHeight="1">
      <c r="A290" s="248"/>
      <c r="B290" s="175"/>
      <c r="C290" s="249"/>
      <c r="D290" s="249"/>
      <c r="E290" s="249"/>
      <c r="F290" s="249"/>
      <c r="G290" s="248"/>
      <c r="H290" s="250"/>
      <c r="I290" s="250"/>
      <c r="J290" s="250"/>
      <c r="K290" s="250"/>
      <c r="L290" s="250"/>
      <c r="M290" s="250"/>
      <c r="N290" s="250"/>
      <c r="O290" s="250"/>
      <c r="P290" s="250"/>
    </row>
    <row r="291" ht="15.75" customHeight="1">
      <c r="A291" s="248"/>
      <c r="B291" s="175"/>
      <c r="C291" s="249"/>
      <c r="D291" s="249"/>
      <c r="E291" s="249"/>
      <c r="F291" s="249"/>
      <c r="G291" s="248"/>
      <c r="H291" s="250"/>
      <c r="I291" s="250"/>
      <c r="J291" s="250"/>
      <c r="K291" s="250"/>
      <c r="L291" s="250"/>
      <c r="M291" s="250"/>
      <c r="N291" s="250"/>
      <c r="O291" s="250"/>
      <c r="P291" s="250"/>
    </row>
    <row r="292" ht="15.75" customHeight="1">
      <c r="A292" s="248"/>
      <c r="B292" s="175"/>
      <c r="C292" s="249"/>
      <c r="D292" s="249"/>
      <c r="E292" s="249"/>
      <c r="F292" s="249"/>
      <c r="G292" s="248"/>
      <c r="H292" s="250"/>
      <c r="I292" s="250"/>
      <c r="J292" s="250"/>
      <c r="K292" s="250"/>
      <c r="L292" s="250"/>
      <c r="M292" s="250"/>
      <c r="N292" s="250"/>
      <c r="O292" s="250"/>
      <c r="P292" s="250"/>
    </row>
    <row r="293" ht="15.75" customHeight="1">
      <c r="A293" s="248"/>
      <c r="B293" s="175"/>
      <c r="C293" s="249"/>
      <c r="D293" s="249"/>
      <c r="E293" s="249"/>
      <c r="F293" s="249"/>
      <c r="G293" s="248"/>
      <c r="H293" s="250"/>
      <c r="I293" s="250"/>
      <c r="J293" s="250"/>
      <c r="K293" s="250"/>
      <c r="L293" s="250"/>
      <c r="M293" s="250"/>
      <c r="N293" s="250"/>
      <c r="O293" s="250"/>
      <c r="P293" s="250"/>
    </row>
    <row r="294" ht="15.75" customHeight="1">
      <c r="A294" s="248"/>
      <c r="B294" s="175"/>
      <c r="C294" s="249"/>
      <c r="D294" s="249"/>
      <c r="E294" s="249"/>
      <c r="F294" s="249"/>
      <c r="G294" s="248"/>
      <c r="H294" s="250"/>
      <c r="I294" s="250"/>
      <c r="J294" s="250"/>
      <c r="K294" s="250"/>
      <c r="L294" s="250"/>
      <c r="M294" s="250"/>
      <c r="N294" s="250"/>
      <c r="O294" s="250"/>
      <c r="P294" s="250"/>
    </row>
    <row r="295" ht="15.75" customHeight="1">
      <c r="A295" s="248"/>
      <c r="B295" s="175"/>
      <c r="C295" s="249"/>
      <c r="D295" s="249"/>
      <c r="E295" s="249"/>
      <c r="F295" s="249"/>
      <c r="G295" s="248"/>
      <c r="H295" s="250"/>
      <c r="I295" s="250"/>
      <c r="J295" s="250"/>
      <c r="K295" s="250"/>
      <c r="L295" s="250"/>
      <c r="M295" s="250"/>
      <c r="N295" s="250"/>
      <c r="O295" s="250"/>
      <c r="P295" s="250"/>
    </row>
    <row r="296" ht="15.75" customHeight="1">
      <c r="A296" s="248"/>
      <c r="B296" s="175"/>
      <c r="C296" s="249"/>
      <c r="D296" s="249"/>
      <c r="E296" s="249"/>
      <c r="F296" s="249"/>
      <c r="G296" s="248"/>
      <c r="H296" s="250"/>
      <c r="I296" s="250"/>
      <c r="J296" s="250"/>
      <c r="K296" s="250"/>
      <c r="L296" s="250"/>
      <c r="M296" s="250"/>
      <c r="N296" s="250"/>
      <c r="O296" s="250"/>
      <c r="P296" s="250"/>
    </row>
    <row r="297" ht="15.75" customHeight="1">
      <c r="A297" s="248"/>
      <c r="B297" s="175"/>
      <c r="C297" s="249"/>
      <c r="D297" s="249"/>
      <c r="E297" s="249"/>
      <c r="F297" s="249"/>
      <c r="G297" s="248"/>
      <c r="H297" s="250"/>
      <c r="I297" s="250"/>
      <c r="J297" s="250"/>
      <c r="K297" s="250"/>
      <c r="L297" s="250"/>
      <c r="M297" s="250"/>
      <c r="N297" s="250"/>
      <c r="O297" s="250"/>
      <c r="P297" s="250"/>
    </row>
    <row r="298" ht="15.75" customHeight="1">
      <c r="A298" s="248"/>
      <c r="B298" s="175"/>
      <c r="C298" s="249"/>
      <c r="D298" s="249"/>
      <c r="E298" s="249"/>
      <c r="F298" s="249"/>
      <c r="G298" s="248"/>
      <c r="H298" s="250"/>
      <c r="I298" s="250"/>
      <c r="J298" s="250"/>
      <c r="K298" s="250"/>
      <c r="L298" s="250"/>
      <c r="M298" s="250"/>
      <c r="N298" s="250"/>
      <c r="O298" s="250"/>
      <c r="P298" s="250"/>
    </row>
    <row r="299" ht="15.75" customHeight="1">
      <c r="A299" s="248"/>
      <c r="B299" s="175"/>
      <c r="C299" s="249"/>
      <c r="D299" s="249"/>
      <c r="E299" s="249"/>
      <c r="F299" s="249"/>
      <c r="G299" s="248"/>
      <c r="H299" s="250"/>
      <c r="I299" s="250"/>
      <c r="J299" s="250"/>
      <c r="K299" s="250"/>
      <c r="L299" s="250"/>
      <c r="M299" s="250"/>
      <c r="N299" s="250"/>
      <c r="O299" s="250"/>
      <c r="P299" s="250"/>
    </row>
    <row r="300" ht="15.75" customHeight="1">
      <c r="A300" s="248"/>
      <c r="B300" s="175"/>
      <c r="C300" s="249"/>
      <c r="D300" s="249"/>
      <c r="E300" s="249"/>
      <c r="F300" s="249"/>
      <c r="G300" s="248"/>
      <c r="H300" s="250"/>
      <c r="I300" s="250"/>
      <c r="J300" s="250"/>
      <c r="K300" s="250"/>
      <c r="L300" s="250"/>
      <c r="M300" s="250"/>
      <c r="N300" s="250"/>
      <c r="O300" s="250"/>
      <c r="P300" s="250"/>
    </row>
    <row r="301" ht="15.75" customHeight="1">
      <c r="A301" s="248"/>
      <c r="B301" s="175"/>
      <c r="C301" s="249"/>
      <c r="D301" s="249"/>
      <c r="E301" s="249"/>
      <c r="F301" s="249"/>
      <c r="G301" s="248"/>
      <c r="H301" s="250"/>
      <c r="I301" s="250"/>
      <c r="J301" s="250"/>
      <c r="K301" s="250"/>
      <c r="L301" s="250"/>
      <c r="M301" s="250"/>
      <c r="N301" s="250"/>
      <c r="O301" s="250"/>
      <c r="P301" s="250"/>
    </row>
    <row r="302" ht="15.75" customHeight="1">
      <c r="A302" s="248"/>
      <c r="B302" s="175"/>
      <c r="C302" s="249"/>
      <c r="D302" s="249"/>
      <c r="E302" s="249"/>
      <c r="F302" s="249"/>
      <c r="G302" s="248"/>
      <c r="H302" s="250"/>
      <c r="I302" s="250"/>
      <c r="J302" s="250"/>
      <c r="K302" s="250"/>
      <c r="L302" s="250"/>
      <c r="M302" s="250"/>
      <c r="N302" s="250"/>
      <c r="O302" s="250"/>
      <c r="P302" s="250"/>
    </row>
    <row r="303" ht="15.75" customHeight="1">
      <c r="A303" s="248"/>
      <c r="B303" s="175"/>
      <c r="C303" s="249"/>
      <c r="D303" s="249"/>
      <c r="E303" s="249"/>
      <c r="F303" s="249"/>
      <c r="G303" s="248"/>
      <c r="H303" s="250"/>
      <c r="I303" s="250"/>
      <c r="J303" s="250"/>
      <c r="K303" s="250"/>
      <c r="L303" s="250"/>
      <c r="M303" s="250"/>
      <c r="N303" s="250"/>
      <c r="O303" s="250"/>
      <c r="P303" s="250"/>
    </row>
    <row r="304" ht="15.75" customHeight="1">
      <c r="A304" s="248"/>
      <c r="B304" s="175"/>
      <c r="C304" s="249"/>
      <c r="D304" s="249"/>
      <c r="E304" s="249"/>
      <c r="F304" s="249"/>
      <c r="G304" s="248"/>
      <c r="H304" s="250"/>
      <c r="I304" s="250"/>
      <c r="J304" s="250"/>
      <c r="K304" s="250"/>
      <c r="L304" s="250"/>
      <c r="M304" s="250"/>
      <c r="N304" s="250"/>
      <c r="O304" s="250"/>
      <c r="P304" s="250"/>
    </row>
    <row r="305" ht="15.75" customHeight="1">
      <c r="A305" s="248"/>
      <c r="B305" s="175"/>
      <c r="C305" s="249"/>
      <c r="D305" s="249"/>
      <c r="E305" s="249"/>
      <c r="F305" s="249"/>
      <c r="G305" s="248"/>
      <c r="H305" s="250"/>
      <c r="I305" s="250"/>
      <c r="J305" s="250"/>
      <c r="K305" s="250"/>
      <c r="L305" s="250"/>
      <c r="M305" s="250"/>
      <c r="N305" s="250"/>
      <c r="O305" s="250"/>
      <c r="P305" s="250"/>
    </row>
    <row r="306" ht="15.75" customHeight="1">
      <c r="A306" s="248"/>
      <c r="B306" s="175"/>
      <c r="C306" s="249"/>
      <c r="D306" s="249"/>
      <c r="E306" s="249"/>
      <c r="F306" s="249"/>
      <c r="G306" s="248"/>
      <c r="H306" s="250"/>
      <c r="I306" s="250"/>
      <c r="J306" s="250"/>
      <c r="K306" s="250"/>
      <c r="L306" s="250"/>
      <c r="M306" s="250"/>
      <c r="N306" s="250"/>
      <c r="O306" s="250"/>
      <c r="P306" s="250"/>
    </row>
    <row r="307" ht="15.75" customHeight="1">
      <c r="A307" s="248"/>
      <c r="B307" s="175"/>
      <c r="C307" s="249"/>
      <c r="D307" s="249"/>
      <c r="E307" s="249"/>
      <c r="F307" s="249"/>
      <c r="G307" s="248"/>
      <c r="H307" s="250"/>
      <c r="I307" s="250"/>
      <c r="J307" s="250"/>
      <c r="K307" s="250"/>
      <c r="L307" s="250"/>
      <c r="M307" s="250"/>
      <c r="N307" s="250"/>
      <c r="O307" s="250"/>
      <c r="P307" s="250"/>
    </row>
    <row r="308" ht="15.75" customHeight="1">
      <c r="A308" s="248"/>
      <c r="B308" s="175"/>
      <c r="C308" s="249"/>
      <c r="D308" s="249"/>
      <c r="E308" s="249"/>
      <c r="F308" s="249"/>
      <c r="G308" s="248"/>
      <c r="H308" s="250"/>
      <c r="I308" s="250"/>
      <c r="J308" s="250"/>
      <c r="K308" s="250"/>
      <c r="L308" s="250"/>
      <c r="M308" s="250"/>
      <c r="N308" s="250"/>
      <c r="O308" s="250"/>
      <c r="P308" s="250"/>
    </row>
    <row r="309" ht="15.75" customHeight="1">
      <c r="A309" s="248"/>
      <c r="B309" s="175"/>
      <c r="C309" s="249"/>
      <c r="D309" s="249"/>
      <c r="E309" s="249"/>
      <c r="F309" s="249"/>
      <c r="G309" s="248"/>
      <c r="H309" s="250"/>
      <c r="I309" s="250"/>
      <c r="J309" s="250"/>
      <c r="K309" s="250"/>
      <c r="L309" s="250"/>
      <c r="M309" s="250"/>
      <c r="N309" s="250"/>
      <c r="O309" s="250"/>
      <c r="P309" s="250"/>
    </row>
    <row r="310" ht="15.75" customHeight="1">
      <c r="A310" s="248"/>
      <c r="B310" s="175"/>
      <c r="C310" s="249"/>
      <c r="D310" s="249"/>
      <c r="E310" s="249"/>
      <c r="F310" s="249"/>
      <c r="G310" s="248"/>
      <c r="H310" s="250"/>
      <c r="I310" s="250"/>
      <c r="J310" s="250"/>
      <c r="K310" s="250"/>
      <c r="L310" s="250"/>
      <c r="M310" s="250"/>
      <c r="N310" s="250"/>
      <c r="O310" s="250"/>
      <c r="P310" s="250"/>
    </row>
    <row r="311" ht="15.75" customHeight="1">
      <c r="A311" s="248"/>
      <c r="B311" s="175"/>
      <c r="C311" s="249"/>
      <c r="D311" s="249"/>
      <c r="E311" s="249"/>
      <c r="F311" s="249"/>
      <c r="G311" s="248"/>
      <c r="H311" s="250"/>
      <c r="I311" s="250"/>
      <c r="J311" s="250"/>
      <c r="K311" s="250"/>
      <c r="L311" s="250"/>
      <c r="M311" s="250"/>
      <c r="N311" s="250"/>
      <c r="O311" s="250"/>
      <c r="P311" s="250"/>
    </row>
    <row r="312" ht="15.75" customHeight="1">
      <c r="A312" s="248"/>
      <c r="B312" s="175"/>
      <c r="C312" s="249"/>
      <c r="D312" s="249"/>
      <c r="E312" s="249"/>
      <c r="F312" s="249"/>
      <c r="G312" s="248"/>
      <c r="H312" s="250"/>
      <c r="I312" s="250"/>
      <c r="J312" s="250"/>
      <c r="K312" s="250"/>
      <c r="L312" s="250"/>
      <c r="M312" s="250"/>
      <c r="N312" s="250"/>
      <c r="O312" s="250"/>
      <c r="P312" s="250"/>
    </row>
    <row r="313" ht="15.75" customHeight="1">
      <c r="A313" s="248"/>
      <c r="B313" s="175"/>
      <c r="C313" s="249"/>
      <c r="D313" s="249"/>
      <c r="E313" s="249"/>
      <c r="F313" s="249"/>
      <c r="G313" s="248"/>
      <c r="H313" s="250"/>
      <c r="I313" s="250"/>
      <c r="J313" s="250"/>
      <c r="K313" s="250"/>
      <c r="L313" s="250"/>
      <c r="M313" s="250"/>
      <c r="N313" s="250"/>
      <c r="O313" s="250"/>
      <c r="P313" s="250"/>
    </row>
    <row r="314" ht="15.75" customHeight="1">
      <c r="A314" s="248"/>
      <c r="B314" s="175"/>
      <c r="C314" s="249"/>
      <c r="D314" s="249"/>
      <c r="E314" s="249"/>
      <c r="F314" s="249"/>
      <c r="G314" s="248"/>
      <c r="H314" s="250"/>
      <c r="I314" s="250"/>
      <c r="J314" s="250"/>
      <c r="K314" s="250"/>
      <c r="L314" s="250"/>
      <c r="M314" s="250"/>
      <c r="N314" s="250"/>
      <c r="O314" s="250"/>
      <c r="P314" s="250"/>
    </row>
    <row r="315" ht="15.75" customHeight="1">
      <c r="A315" s="248"/>
      <c r="B315" s="175"/>
      <c r="C315" s="249"/>
      <c r="D315" s="249"/>
      <c r="E315" s="249"/>
      <c r="F315" s="249"/>
      <c r="G315" s="248"/>
      <c r="H315" s="250"/>
      <c r="I315" s="250"/>
      <c r="J315" s="250"/>
      <c r="K315" s="250"/>
      <c r="L315" s="250"/>
      <c r="M315" s="250"/>
      <c r="N315" s="250"/>
      <c r="O315" s="250"/>
      <c r="P315" s="250"/>
    </row>
    <row r="316" ht="15.75" customHeight="1">
      <c r="A316" s="248"/>
      <c r="B316" s="175"/>
      <c r="C316" s="249"/>
      <c r="D316" s="249"/>
      <c r="E316" s="249"/>
      <c r="F316" s="249"/>
      <c r="G316" s="248"/>
      <c r="H316" s="250"/>
      <c r="I316" s="250"/>
      <c r="J316" s="250"/>
      <c r="K316" s="250"/>
      <c r="L316" s="250"/>
      <c r="M316" s="250"/>
      <c r="N316" s="250"/>
      <c r="O316" s="250"/>
      <c r="P316" s="250"/>
    </row>
    <row r="317" ht="15.75" customHeight="1">
      <c r="A317" s="248"/>
      <c r="B317" s="175"/>
      <c r="C317" s="249"/>
      <c r="D317" s="249"/>
      <c r="E317" s="249"/>
      <c r="F317" s="249"/>
      <c r="G317" s="248"/>
      <c r="H317" s="250"/>
      <c r="I317" s="250"/>
      <c r="J317" s="250"/>
      <c r="K317" s="250"/>
      <c r="L317" s="250"/>
      <c r="M317" s="250"/>
      <c r="N317" s="250"/>
      <c r="O317" s="250"/>
      <c r="P317" s="250"/>
    </row>
    <row r="318" ht="15.75" customHeight="1">
      <c r="A318" s="248"/>
      <c r="B318" s="175"/>
      <c r="C318" s="249"/>
      <c r="D318" s="249"/>
      <c r="E318" s="249"/>
      <c r="F318" s="249"/>
      <c r="G318" s="248"/>
      <c r="H318" s="250"/>
      <c r="I318" s="250"/>
      <c r="J318" s="250"/>
      <c r="K318" s="250"/>
      <c r="L318" s="250"/>
      <c r="M318" s="250"/>
      <c r="N318" s="250"/>
      <c r="O318" s="250"/>
      <c r="P318" s="250"/>
    </row>
    <row r="319" ht="15.75" customHeight="1">
      <c r="A319" s="248"/>
      <c r="B319" s="175"/>
      <c r="C319" s="249"/>
      <c r="D319" s="249"/>
      <c r="E319" s="249"/>
      <c r="F319" s="249"/>
      <c r="G319" s="248"/>
      <c r="H319" s="250"/>
      <c r="I319" s="250"/>
      <c r="J319" s="250"/>
      <c r="K319" s="250"/>
      <c r="L319" s="250"/>
      <c r="M319" s="250"/>
      <c r="N319" s="250"/>
      <c r="O319" s="250"/>
      <c r="P319" s="250"/>
    </row>
    <row r="320" ht="15.75" customHeight="1">
      <c r="A320" s="248"/>
      <c r="B320" s="175"/>
      <c r="C320" s="249"/>
      <c r="D320" s="249"/>
      <c r="E320" s="249"/>
      <c r="F320" s="249"/>
      <c r="G320" s="248"/>
      <c r="H320" s="250"/>
      <c r="I320" s="250"/>
      <c r="J320" s="250"/>
      <c r="K320" s="250"/>
      <c r="L320" s="250"/>
      <c r="M320" s="250"/>
      <c r="N320" s="250"/>
      <c r="O320" s="250"/>
      <c r="P320" s="250"/>
    </row>
    <row r="321" ht="15.75" customHeight="1">
      <c r="A321" s="248"/>
      <c r="B321" s="175"/>
      <c r="C321" s="249"/>
      <c r="D321" s="249"/>
      <c r="E321" s="249"/>
      <c r="F321" s="249"/>
      <c r="G321" s="248"/>
      <c r="H321" s="250"/>
      <c r="I321" s="250"/>
      <c r="J321" s="250"/>
      <c r="K321" s="250"/>
      <c r="L321" s="250"/>
      <c r="M321" s="250"/>
      <c r="N321" s="250"/>
      <c r="O321" s="250"/>
      <c r="P321" s="250"/>
    </row>
    <row r="322" ht="15.75" customHeight="1">
      <c r="A322" s="248"/>
      <c r="B322" s="175"/>
      <c r="C322" s="249"/>
      <c r="D322" s="249"/>
      <c r="E322" s="249"/>
      <c r="F322" s="249"/>
      <c r="G322" s="248"/>
      <c r="H322" s="250"/>
      <c r="I322" s="250"/>
      <c r="J322" s="250"/>
      <c r="K322" s="250"/>
      <c r="L322" s="250"/>
      <c r="M322" s="250"/>
      <c r="N322" s="250"/>
      <c r="O322" s="250"/>
      <c r="P322" s="250"/>
    </row>
    <row r="323" ht="15.75" customHeight="1">
      <c r="A323" s="248"/>
      <c r="B323" s="175"/>
      <c r="C323" s="249"/>
      <c r="D323" s="249"/>
      <c r="E323" s="249"/>
      <c r="F323" s="249"/>
      <c r="G323" s="248"/>
      <c r="H323" s="250"/>
      <c r="I323" s="250"/>
      <c r="J323" s="250"/>
      <c r="K323" s="250"/>
      <c r="L323" s="250"/>
      <c r="M323" s="250"/>
      <c r="N323" s="250"/>
      <c r="O323" s="250"/>
      <c r="P323" s="250"/>
    </row>
    <row r="324" ht="15.75" customHeight="1">
      <c r="A324" s="248"/>
      <c r="B324" s="175"/>
      <c r="C324" s="249"/>
      <c r="D324" s="249"/>
      <c r="E324" s="249"/>
      <c r="F324" s="249"/>
      <c r="G324" s="248"/>
      <c r="H324" s="250"/>
      <c r="I324" s="250"/>
      <c r="J324" s="250"/>
      <c r="K324" s="250"/>
      <c r="L324" s="250"/>
      <c r="M324" s="250"/>
      <c r="N324" s="250"/>
      <c r="O324" s="250"/>
      <c r="P324" s="250"/>
    </row>
    <row r="325" ht="15.75" customHeight="1">
      <c r="A325" s="248"/>
      <c r="B325" s="175"/>
      <c r="C325" s="249"/>
      <c r="D325" s="249"/>
      <c r="E325" s="249"/>
      <c r="F325" s="249"/>
      <c r="G325" s="248"/>
      <c r="H325" s="250"/>
      <c r="I325" s="250"/>
      <c r="J325" s="250"/>
      <c r="K325" s="250"/>
      <c r="L325" s="250"/>
      <c r="M325" s="250"/>
      <c r="N325" s="250"/>
      <c r="O325" s="250"/>
      <c r="P325" s="250"/>
    </row>
    <row r="326" ht="15.75" customHeight="1">
      <c r="A326" s="248"/>
      <c r="B326" s="175"/>
      <c r="C326" s="249"/>
      <c r="D326" s="249"/>
      <c r="E326" s="249"/>
      <c r="F326" s="249"/>
      <c r="G326" s="248"/>
      <c r="H326" s="250"/>
      <c r="I326" s="250"/>
      <c r="J326" s="250"/>
      <c r="K326" s="250"/>
      <c r="L326" s="250"/>
      <c r="M326" s="250"/>
      <c r="N326" s="250"/>
      <c r="O326" s="250"/>
      <c r="P326" s="250"/>
    </row>
    <row r="327" ht="15.75" customHeight="1">
      <c r="A327" s="248"/>
      <c r="B327" s="175"/>
      <c r="C327" s="249"/>
      <c r="D327" s="249"/>
      <c r="E327" s="249"/>
      <c r="F327" s="249"/>
      <c r="G327" s="248"/>
      <c r="H327" s="250"/>
      <c r="I327" s="250"/>
      <c r="J327" s="250"/>
      <c r="K327" s="250"/>
      <c r="L327" s="250"/>
      <c r="M327" s="250"/>
      <c r="N327" s="250"/>
      <c r="O327" s="250"/>
      <c r="P327" s="250"/>
    </row>
    <row r="328" ht="15.75" customHeight="1">
      <c r="A328" s="248"/>
      <c r="B328" s="175"/>
      <c r="C328" s="249"/>
      <c r="D328" s="249"/>
      <c r="E328" s="249"/>
      <c r="F328" s="249"/>
      <c r="G328" s="248"/>
      <c r="H328" s="250"/>
      <c r="I328" s="250"/>
      <c r="J328" s="250"/>
      <c r="K328" s="250"/>
      <c r="L328" s="250"/>
      <c r="M328" s="250"/>
      <c r="N328" s="250"/>
      <c r="O328" s="250"/>
      <c r="P328" s="250"/>
    </row>
    <row r="329" ht="15.75" customHeight="1">
      <c r="A329" s="248"/>
      <c r="B329" s="175"/>
      <c r="C329" s="249"/>
      <c r="D329" s="249"/>
      <c r="E329" s="249"/>
      <c r="F329" s="249"/>
      <c r="G329" s="248"/>
      <c r="H329" s="250"/>
      <c r="I329" s="250"/>
      <c r="J329" s="250"/>
      <c r="K329" s="250"/>
      <c r="L329" s="250"/>
      <c r="M329" s="250"/>
      <c r="N329" s="250"/>
      <c r="O329" s="250"/>
      <c r="P329" s="250"/>
    </row>
    <row r="330" ht="15.75" customHeight="1">
      <c r="A330" s="248"/>
      <c r="B330" s="175"/>
      <c r="C330" s="249"/>
      <c r="D330" s="249"/>
      <c r="E330" s="249"/>
      <c r="F330" s="249"/>
      <c r="G330" s="248"/>
      <c r="H330" s="250"/>
      <c r="I330" s="250"/>
      <c r="J330" s="250"/>
      <c r="K330" s="250"/>
      <c r="L330" s="250"/>
      <c r="M330" s="250"/>
      <c r="N330" s="250"/>
      <c r="O330" s="250"/>
      <c r="P330" s="250"/>
    </row>
    <row r="331" ht="15.75" customHeight="1">
      <c r="A331" s="248"/>
      <c r="B331" s="175"/>
      <c r="C331" s="249"/>
      <c r="D331" s="249"/>
      <c r="E331" s="249"/>
      <c r="F331" s="249"/>
      <c r="G331" s="248"/>
      <c r="H331" s="250"/>
      <c r="I331" s="250"/>
      <c r="J331" s="250"/>
      <c r="K331" s="250"/>
      <c r="L331" s="250"/>
      <c r="M331" s="250"/>
      <c r="N331" s="250"/>
      <c r="O331" s="250"/>
      <c r="P331" s="250"/>
    </row>
    <row r="332" ht="15.75" customHeight="1">
      <c r="A332" s="248"/>
      <c r="B332" s="175"/>
      <c r="C332" s="249"/>
      <c r="D332" s="249"/>
      <c r="E332" s="249"/>
      <c r="F332" s="249"/>
      <c r="G332" s="248"/>
      <c r="H332" s="250"/>
      <c r="I332" s="250"/>
      <c r="J332" s="250"/>
      <c r="K332" s="250"/>
      <c r="L332" s="250"/>
      <c r="M332" s="250"/>
      <c r="N332" s="250"/>
      <c r="O332" s="250"/>
      <c r="P332" s="250"/>
    </row>
    <row r="333" ht="15.75" customHeight="1">
      <c r="A333" s="248"/>
      <c r="B333" s="175"/>
      <c r="C333" s="249"/>
      <c r="D333" s="249"/>
      <c r="E333" s="249"/>
      <c r="F333" s="249"/>
      <c r="G333" s="248"/>
      <c r="H333" s="250"/>
      <c r="I333" s="250"/>
      <c r="J333" s="250"/>
      <c r="K333" s="250"/>
      <c r="L333" s="250"/>
      <c r="M333" s="250"/>
      <c r="N333" s="250"/>
      <c r="O333" s="250"/>
      <c r="P333" s="250"/>
    </row>
    <row r="334" ht="15.75" customHeight="1">
      <c r="A334" s="248"/>
      <c r="B334" s="175"/>
      <c r="C334" s="249"/>
      <c r="D334" s="249"/>
      <c r="E334" s="249"/>
      <c r="F334" s="249"/>
      <c r="G334" s="248"/>
      <c r="H334" s="250"/>
      <c r="I334" s="250"/>
      <c r="J334" s="250"/>
      <c r="K334" s="250"/>
      <c r="L334" s="250"/>
      <c r="M334" s="250"/>
      <c r="N334" s="250"/>
      <c r="O334" s="250"/>
      <c r="P334" s="250"/>
    </row>
    <row r="335" ht="15.75" customHeight="1">
      <c r="A335" s="248"/>
      <c r="B335" s="175"/>
      <c r="C335" s="249"/>
      <c r="D335" s="249"/>
      <c r="E335" s="249"/>
      <c r="F335" s="249"/>
      <c r="G335" s="248"/>
      <c r="H335" s="250"/>
      <c r="I335" s="250"/>
      <c r="J335" s="250"/>
      <c r="K335" s="250"/>
      <c r="L335" s="250"/>
      <c r="M335" s="250"/>
      <c r="N335" s="250"/>
      <c r="O335" s="250"/>
      <c r="P335" s="250"/>
    </row>
    <row r="336" ht="15.75" customHeight="1">
      <c r="A336" s="248"/>
      <c r="B336" s="175"/>
      <c r="C336" s="249"/>
      <c r="D336" s="249"/>
      <c r="E336" s="249"/>
      <c r="F336" s="249"/>
      <c r="G336" s="248"/>
      <c r="H336" s="250"/>
      <c r="I336" s="250"/>
      <c r="J336" s="250"/>
      <c r="K336" s="250"/>
      <c r="L336" s="250"/>
      <c r="M336" s="250"/>
      <c r="N336" s="250"/>
      <c r="O336" s="250"/>
      <c r="P336" s="250"/>
    </row>
    <row r="337" ht="15.75" customHeight="1">
      <c r="A337" s="248"/>
      <c r="B337" s="175"/>
      <c r="C337" s="249"/>
      <c r="D337" s="249"/>
      <c r="E337" s="249"/>
      <c r="F337" s="249"/>
      <c r="G337" s="248"/>
      <c r="H337" s="250"/>
      <c r="I337" s="250"/>
      <c r="J337" s="250"/>
      <c r="K337" s="250"/>
      <c r="L337" s="250"/>
      <c r="M337" s="250"/>
      <c r="N337" s="250"/>
      <c r="O337" s="250"/>
      <c r="P337" s="250"/>
    </row>
    <row r="338" ht="15.75" customHeight="1">
      <c r="A338" s="248"/>
      <c r="B338" s="175"/>
      <c r="C338" s="249"/>
      <c r="D338" s="249"/>
      <c r="E338" s="249"/>
      <c r="F338" s="249"/>
      <c r="G338" s="248"/>
      <c r="H338" s="250"/>
      <c r="I338" s="250"/>
      <c r="J338" s="250"/>
      <c r="K338" s="250"/>
      <c r="L338" s="250"/>
      <c r="M338" s="250"/>
      <c r="N338" s="250"/>
      <c r="O338" s="250"/>
      <c r="P338" s="250"/>
    </row>
    <row r="339" ht="15.75" customHeight="1">
      <c r="A339" s="248"/>
      <c r="B339" s="175"/>
      <c r="C339" s="249"/>
      <c r="D339" s="249"/>
      <c r="E339" s="249"/>
      <c r="F339" s="249"/>
      <c r="G339" s="248"/>
      <c r="H339" s="250"/>
      <c r="I339" s="250"/>
      <c r="J339" s="250"/>
      <c r="K339" s="250"/>
      <c r="L339" s="250"/>
      <c r="M339" s="250"/>
      <c r="N339" s="250"/>
      <c r="O339" s="250"/>
      <c r="P339" s="250"/>
    </row>
    <row r="340" ht="15.75" customHeight="1">
      <c r="A340" s="248"/>
      <c r="B340" s="175"/>
      <c r="C340" s="249"/>
      <c r="D340" s="249"/>
      <c r="E340" s="249"/>
      <c r="F340" s="249"/>
      <c r="G340" s="248"/>
      <c r="H340" s="250"/>
      <c r="I340" s="250"/>
      <c r="J340" s="250"/>
      <c r="K340" s="250"/>
      <c r="L340" s="250"/>
      <c r="M340" s="250"/>
      <c r="N340" s="250"/>
      <c r="O340" s="250"/>
      <c r="P340" s="250"/>
    </row>
    <row r="341" ht="15.75" customHeight="1">
      <c r="A341" s="248"/>
      <c r="B341" s="175"/>
      <c r="C341" s="249"/>
      <c r="D341" s="249"/>
      <c r="E341" s="249"/>
      <c r="F341" s="249"/>
      <c r="G341" s="248"/>
      <c r="H341" s="250"/>
      <c r="I341" s="250"/>
      <c r="J341" s="250"/>
      <c r="K341" s="250"/>
      <c r="L341" s="250"/>
      <c r="M341" s="250"/>
      <c r="N341" s="250"/>
      <c r="O341" s="250"/>
      <c r="P341" s="250"/>
    </row>
    <row r="342" ht="15.75" customHeight="1">
      <c r="A342" s="248"/>
      <c r="B342" s="175"/>
      <c r="C342" s="249"/>
      <c r="D342" s="249"/>
      <c r="E342" s="249"/>
      <c r="F342" s="249"/>
      <c r="G342" s="248"/>
      <c r="H342" s="250"/>
      <c r="I342" s="250"/>
      <c r="J342" s="250"/>
      <c r="K342" s="250"/>
      <c r="L342" s="250"/>
      <c r="M342" s="250"/>
      <c r="N342" s="250"/>
      <c r="O342" s="250"/>
      <c r="P342" s="250"/>
    </row>
    <row r="343" ht="15.75" customHeight="1">
      <c r="A343" s="248"/>
      <c r="B343" s="175"/>
      <c r="C343" s="249"/>
      <c r="D343" s="249"/>
      <c r="E343" s="249"/>
      <c r="F343" s="249"/>
      <c r="G343" s="248"/>
      <c r="H343" s="250"/>
      <c r="I343" s="250"/>
      <c r="J343" s="250"/>
      <c r="K343" s="250"/>
      <c r="L343" s="250"/>
      <c r="M343" s="250"/>
      <c r="N343" s="250"/>
      <c r="O343" s="250"/>
      <c r="P343" s="250"/>
    </row>
    <row r="344" ht="15.75" customHeight="1">
      <c r="A344" s="248"/>
      <c r="B344" s="175"/>
      <c r="C344" s="249"/>
      <c r="D344" s="249"/>
      <c r="E344" s="249"/>
      <c r="F344" s="249"/>
      <c r="G344" s="248"/>
      <c r="H344" s="250"/>
      <c r="I344" s="250"/>
      <c r="J344" s="250"/>
      <c r="K344" s="250"/>
      <c r="L344" s="250"/>
      <c r="M344" s="250"/>
      <c r="N344" s="250"/>
      <c r="O344" s="250"/>
      <c r="P344" s="250"/>
    </row>
    <row r="345" ht="15.75" customHeight="1">
      <c r="A345" s="248"/>
      <c r="B345" s="175"/>
      <c r="C345" s="249"/>
      <c r="D345" s="249"/>
      <c r="E345" s="249"/>
      <c r="F345" s="249"/>
      <c r="G345" s="248"/>
      <c r="H345" s="250"/>
      <c r="I345" s="250"/>
      <c r="J345" s="250"/>
      <c r="K345" s="250"/>
      <c r="L345" s="250"/>
      <c r="M345" s="250"/>
      <c r="N345" s="250"/>
      <c r="O345" s="250"/>
      <c r="P345" s="250"/>
    </row>
    <row r="346" ht="15.75" customHeight="1">
      <c r="A346" s="248"/>
      <c r="B346" s="175"/>
      <c r="C346" s="249"/>
      <c r="D346" s="249"/>
      <c r="E346" s="249"/>
      <c r="F346" s="249"/>
      <c r="G346" s="248"/>
      <c r="H346" s="250"/>
      <c r="I346" s="250"/>
      <c r="J346" s="250"/>
      <c r="K346" s="250"/>
      <c r="L346" s="250"/>
      <c r="M346" s="250"/>
      <c r="N346" s="250"/>
      <c r="O346" s="250"/>
      <c r="P346" s="250"/>
    </row>
    <row r="347" ht="15.75" customHeight="1">
      <c r="A347" s="248"/>
      <c r="B347" s="175"/>
      <c r="C347" s="249"/>
      <c r="D347" s="249"/>
      <c r="E347" s="249"/>
      <c r="F347" s="249"/>
      <c r="G347" s="248"/>
      <c r="H347" s="250"/>
      <c r="I347" s="250"/>
      <c r="J347" s="250"/>
      <c r="K347" s="250"/>
      <c r="L347" s="250"/>
      <c r="M347" s="250"/>
      <c r="N347" s="250"/>
      <c r="O347" s="250"/>
      <c r="P347" s="250"/>
    </row>
    <row r="348" ht="15.75" customHeight="1">
      <c r="A348" s="248"/>
      <c r="B348" s="175"/>
      <c r="C348" s="249"/>
      <c r="D348" s="249"/>
      <c r="E348" s="249"/>
      <c r="F348" s="249"/>
      <c r="G348" s="248"/>
      <c r="H348" s="250"/>
      <c r="I348" s="250"/>
      <c r="J348" s="250"/>
      <c r="K348" s="250"/>
      <c r="L348" s="250"/>
      <c r="M348" s="250"/>
      <c r="N348" s="250"/>
      <c r="O348" s="250"/>
      <c r="P348" s="250"/>
    </row>
    <row r="349" ht="15.75" customHeight="1">
      <c r="A349" s="248"/>
      <c r="B349" s="175"/>
      <c r="C349" s="249"/>
      <c r="D349" s="249"/>
      <c r="E349" s="249"/>
      <c r="F349" s="249"/>
      <c r="G349" s="248"/>
      <c r="H349" s="250"/>
      <c r="I349" s="250"/>
      <c r="J349" s="250"/>
      <c r="K349" s="250"/>
      <c r="L349" s="250"/>
      <c r="M349" s="250"/>
      <c r="N349" s="250"/>
      <c r="O349" s="250"/>
      <c r="P349" s="250"/>
    </row>
    <row r="350" ht="15.75" customHeight="1">
      <c r="A350" s="248"/>
      <c r="B350" s="175"/>
      <c r="C350" s="249"/>
      <c r="D350" s="249"/>
      <c r="E350" s="249"/>
      <c r="F350" s="249"/>
      <c r="G350" s="248"/>
      <c r="H350" s="250"/>
      <c r="I350" s="250"/>
      <c r="J350" s="250"/>
      <c r="K350" s="250"/>
      <c r="L350" s="250"/>
      <c r="M350" s="250"/>
      <c r="N350" s="250"/>
      <c r="O350" s="250"/>
      <c r="P350" s="250"/>
    </row>
    <row r="351" ht="15.75" customHeight="1">
      <c r="A351" s="248"/>
      <c r="B351" s="175"/>
      <c r="C351" s="249"/>
      <c r="D351" s="249"/>
      <c r="E351" s="249"/>
      <c r="F351" s="249"/>
      <c r="G351" s="248"/>
      <c r="H351" s="250"/>
      <c r="I351" s="250"/>
      <c r="J351" s="250"/>
      <c r="K351" s="250"/>
      <c r="L351" s="250"/>
      <c r="M351" s="250"/>
      <c r="N351" s="250"/>
      <c r="O351" s="250"/>
      <c r="P351" s="250"/>
    </row>
    <row r="352" ht="15.75" customHeight="1">
      <c r="A352" s="248"/>
      <c r="B352" s="175"/>
      <c r="C352" s="249"/>
      <c r="D352" s="249"/>
      <c r="E352" s="249"/>
      <c r="F352" s="249"/>
      <c r="G352" s="248"/>
      <c r="H352" s="250"/>
      <c r="I352" s="250"/>
      <c r="J352" s="250"/>
      <c r="K352" s="250"/>
      <c r="L352" s="250"/>
      <c r="M352" s="250"/>
      <c r="N352" s="250"/>
      <c r="O352" s="250"/>
      <c r="P352" s="250"/>
    </row>
    <row r="353" ht="15.75" customHeight="1">
      <c r="A353" s="248"/>
      <c r="B353" s="175"/>
      <c r="C353" s="249"/>
      <c r="D353" s="249"/>
      <c r="E353" s="249"/>
      <c r="F353" s="249"/>
      <c r="G353" s="248"/>
      <c r="H353" s="250"/>
      <c r="I353" s="250"/>
      <c r="J353" s="250"/>
      <c r="K353" s="250"/>
      <c r="L353" s="250"/>
      <c r="M353" s="250"/>
      <c r="N353" s="250"/>
      <c r="O353" s="250"/>
      <c r="P353" s="250"/>
    </row>
    <row r="354" ht="15.75" customHeight="1">
      <c r="A354" s="248"/>
      <c r="B354" s="175"/>
      <c r="C354" s="249"/>
      <c r="D354" s="249"/>
      <c r="E354" s="249"/>
      <c r="F354" s="249"/>
      <c r="G354" s="248"/>
      <c r="H354" s="250"/>
      <c r="I354" s="250"/>
      <c r="J354" s="250"/>
      <c r="K354" s="250"/>
      <c r="L354" s="250"/>
      <c r="M354" s="250"/>
      <c r="N354" s="250"/>
      <c r="O354" s="250"/>
      <c r="P354" s="250"/>
    </row>
    <row r="355" ht="15.75" customHeight="1">
      <c r="A355" s="248"/>
      <c r="B355" s="175"/>
      <c r="C355" s="249"/>
      <c r="D355" s="249"/>
      <c r="E355" s="249"/>
      <c r="F355" s="249"/>
      <c r="G355" s="248"/>
      <c r="H355" s="250"/>
      <c r="I355" s="250"/>
      <c r="J355" s="250"/>
      <c r="K355" s="250"/>
      <c r="L355" s="250"/>
      <c r="M355" s="250"/>
      <c r="N355" s="250"/>
      <c r="O355" s="250"/>
      <c r="P355" s="250"/>
    </row>
    <row r="356" ht="15.75" customHeight="1">
      <c r="A356" s="248"/>
      <c r="B356" s="175"/>
      <c r="C356" s="249"/>
      <c r="D356" s="249"/>
      <c r="E356" s="249"/>
      <c r="F356" s="249"/>
      <c r="G356" s="248"/>
      <c r="H356" s="250"/>
      <c r="I356" s="250"/>
      <c r="J356" s="250"/>
      <c r="K356" s="250"/>
      <c r="L356" s="250"/>
      <c r="M356" s="250"/>
      <c r="N356" s="250"/>
      <c r="O356" s="250"/>
      <c r="P356" s="250"/>
    </row>
    <row r="357" ht="15.75" customHeight="1">
      <c r="A357" s="248"/>
      <c r="B357" s="175"/>
      <c r="C357" s="249"/>
      <c r="D357" s="249"/>
      <c r="E357" s="249"/>
      <c r="F357" s="249"/>
      <c r="G357" s="248"/>
      <c r="H357" s="250"/>
      <c r="I357" s="250"/>
      <c r="J357" s="250"/>
      <c r="K357" s="250"/>
      <c r="L357" s="250"/>
      <c r="M357" s="250"/>
      <c r="N357" s="250"/>
      <c r="O357" s="250"/>
      <c r="P357" s="250"/>
    </row>
    <row r="358" ht="15.75" customHeight="1">
      <c r="A358" s="248"/>
      <c r="B358" s="175"/>
      <c r="C358" s="249"/>
      <c r="D358" s="249"/>
      <c r="E358" s="249"/>
      <c r="F358" s="249"/>
      <c r="G358" s="248"/>
      <c r="H358" s="250"/>
      <c r="I358" s="250"/>
      <c r="J358" s="250"/>
      <c r="K358" s="250"/>
      <c r="L358" s="250"/>
      <c r="M358" s="250"/>
      <c r="N358" s="250"/>
      <c r="O358" s="250"/>
      <c r="P358" s="250"/>
    </row>
    <row r="359" ht="15.75" customHeight="1">
      <c r="A359" s="248"/>
      <c r="B359" s="175"/>
      <c r="C359" s="249"/>
      <c r="D359" s="249"/>
      <c r="E359" s="249"/>
      <c r="F359" s="249"/>
      <c r="G359" s="248"/>
      <c r="H359" s="250"/>
      <c r="I359" s="250"/>
      <c r="J359" s="250"/>
      <c r="K359" s="250"/>
      <c r="L359" s="250"/>
      <c r="M359" s="250"/>
      <c r="N359" s="250"/>
      <c r="O359" s="250"/>
      <c r="P359" s="250"/>
    </row>
    <row r="360" ht="15.75" customHeight="1">
      <c r="A360" s="248"/>
      <c r="B360" s="175"/>
      <c r="C360" s="249"/>
      <c r="D360" s="249"/>
      <c r="E360" s="249"/>
      <c r="F360" s="249"/>
      <c r="G360" s="248"/>
      <c r="H360" s="250"/>
      <c r="I360" s="250"/>
      <c r="J360" s="250"/>
      <c r="K360" s="250"/>
      <c r="L360" s="250"/>
      <c r="M360" s="250"/>
      <c r="N360" s="250"/>
      <c r="O360" s="250"/>
      <c r="P360" s="250"/>
    </row>
    <row r="361" ht="15.75" customHeight="1">
      <c r="A361" s="248"/>
      <c r="B361" s="175"/>
      <c r="C361" s="249"/>
      <c r="D361" s="249"/>
      <c r="E361" s="249"/>
      <c r="F361" s="249"/>
      <c r="G361" s="248"/>
      <c r="H361" s="250"/>
      <c r="I361" s="250"/>
      <c r="J361" s="250"/>
      <c r="K361" s="250"/>
      <c r="L361" s="250"/>
      <c r="M361" s="250"/>
      <c r="N361" s="250"/>
      <c r="O361" s="250"/>
      <c r="P361" s="250"/>
    </row>
    <row r="362" ht="15.75" customHeight="1">
      <c r="A362" s="248"/>
      <c r="B362" s="175"/>
      <c r="C362" s="249"/>
      <c r="D362" s="249"/>
      <c r="E362" s="249"/>
      <c r="F362" s="249"/>
      <c r="G362" s="248"/>
      <c r="H362" s="250"/>
      <c r="I362" s="250"/>
      <c r="J362" s="250"/>
      <c r="K362" s="250"/>
      <c r="L362" s="250"/>
      <c r="M362" s="250"/>
      <c r="N362" s="250"/>
      <c r="O362" s="250"/>
      <c r="P362" s="250"/>
    </row>
    <row r="363" ht="15.75" customHeight="1">
      <c r="A363" s="248"/>
      <c r="B363" s="175"/>
      <c r="C363" s="249"/>
      <c r="D363" s="249"/>
      <c r="E363" s="249"/>
      <c r="F363" s="249"/>
      <c r="G363" s="248"/>
      <c r="H363" s="250"/>
      <c r="I363" s="250"/>
      <c r="J363" s="250"/>
      <c r="K363" s="250"/>
      <c r="L363" s="250"/>
      <c r="M363" s="250"/>
      <c r="N363" s="250"/>
      <c r="O363" s="250"/>
      <c r="P363" s="250"/>
    </row>
    <row r="364" ht="15.75" customHeight="1">
      <c r="A364" s="248"/>
      <c r="B364" s="175"/>
      <c r="C364" s="249"/>
      <c r="D364" s="249"/>
      <c r="E364" s="249"/>
      <c r="F364" s="249"/>
      <c r="G364" s="248"/>
      <c r="H364" s="250"/>
      <c r="I364" s="250"/>
      <c r="J364" s="250"/>
      <c r="K364" s="250"/>
      <c r="L364" s="250"/>
      <c r="M364" s="250"/>
      <c r="N364" s="250"/>
      <c r="O364" s="250"/>
      <c r="P364" s="250"/>
    </row>
    <row r="365" ht="15.75" customHeight="1">
      <c r="A365" s="248"/>
      <c r="B365" s="175"/>
      <c r="C365" s="249"/>
      <c r="D365" s="249"/>
      <c r="E365" s="249"/>
      <c r="F365" s="249"/>
      <c r="G365" s="248"/>
      <c r="H365" s="250"/>
      <c r="I365" s="250"/>
      <c r="J365" s="250"/>
      <c r="K365" s="250"/>
      <c r="L365" s="250"/>
      <c r="M365" s="250"/>
      <c r="N365" s="250"/>
      <c r="O365" s="250"/>
      <c r="P365" s="250"/>
    </row>
    <row r="366" ht="15.75" customHeight="1">
      <c r="A366" s="248"/>
      <c r="B366" s="175"/>
      <c r="C366" s="249"/>
      <c r="D366" s="249"/>
      <c r="E366" s="249"/>
      <c r="F366" s="249"/>
      <c r="G366" s="248"/>
      <c r="H366" s="250"/>
      <c r="I366" s="250"/>
      <c r="J366" s="250"/>
      <c r="K366" s="250"/>
      <c r="L366" s="250"/>
      <c r="M366" s="250"/>
      <c r="N366" s="250"/>
      <c r="O366" s="250"/>
      <c r="P366" s="250"/>
    </row>
    <row r="367" ht="15.75" customHeight="1">
      <c r="A367" s="248"/>
      <c r="B367" s="175"/>
      <c r="C367" s="249"/>
      <c r="D367" s="249"/>
      <c r="E367" s="249"/>
      <c r="F367" s="249"/>
      <c r="G367" s="248"/>
      <c r="H367" s="250"/>
      <c r="I367" s="250"/>
      <c r="J367" s="250"/>
      <c r="K367" s="250"/>
      <c r="L367" s="250"/>
      <c r="M367" s="250"/>
      <c r="N367" s="250"/>
      <c r="O367" s="250"/>
      <c r="P367" s="250"/>
    </row>
    <row r="368" ht="15.75" customHeight="1">
      <c r="A368" s="248"/>
      <c r="B368" s="175"/>
      <c r="C368" s="249"/>
      <c r="D368" s="249"/>
      <c r="E368" s="249"/>
      <c r="F368" s="249"/>
      <c r="G368" s="248"/>
      <c r="H368" s="250"/>
      <c r="I368" s="250"/>
      <c r="J368" s="250"/>
      <c r="K368" s="250"/>
      <c r="L368" s="250"/>
      <c r="M368" s="250"/>
      <c r="N368" s="250"/>
      <c r="O368" s="250"/>
      <c r="P368" s="250"/>
    </row>
    <row r="369" ht="15.75" customHeight="1">
      <c r="A369" s="248"/>
      <c r="B369" s="175"/>
      <c r="C369" s="249"/>
      <c r="D369" s="249"/>
      <c r="E369" s="249"/>
      <c r="F369" s="249"/>
      <c r="G369" s="248"/>
      <c r="H369" s="250"/>
      <c r="I369" s="250"/>
      <c r="J369" s="250"/>
      <c r="K369" s="250"/>
      <c r="L369" s="250"/>
      <c r="M369" s="250"/>
      <c r="N369" s="250"/>
      <c r="O369" s="250"/>
      <c r="P369" s="250"/>
    </row>
    <row r="370" ht="15.75" customHeight="1">
      <c r="A370" s="248"/>
      <c r="B370" s="175"/>
      <c r="C370" s="249"/>
      <c r="D370" s="249"/>
      <c r="E370" s="249"/>
      <c r="F370" s="249"/>
      <c r="G370" s="248"/>
      <c r="H370" s="250"/>
      <c r="I370" s="250"/>
      <c r="J370" s="250"/>
      <c r="K370" s="250"/>
      <c r="L370" s="250"/>
      <c r="M370" s="250"/>
      <c r="N370" s="250"/>
      <c r="O370" s="250"/>
      <c r="P370" s="250"/>
    </row>
    <row r="371" ht="15.75" customHeight="1">
      <c r="A371" s="248"/>
      <c r="B371" s="175"/>
      <c r="C371" s="249"/>
      <c r="D371" s="249"/>
      <c r="E371" s="249"/>
      <c r="F371" s="249"/>
      <c r="G371" s="248"/>
      <c r="H371" s="250"/>
      <c r="I371" s="250"/>
      <c r="J371" s="250"/>
      <c r="K371" s="250"/>
      <c r="L371" s="250"/>
      <c r="M371" s="250"/>
      <c r="N371" s="250"/>
      <c r="O371" s="250"/>
      <c r="P371" s="250"/>
    </row>
    <row r="372" ht="15.75" customHeight="1">
      <c r="A372" s="248"/>
      <c r="B372" s="175"/>
      <c r="C372" s="249"/>
      <c r="D372" s="249"/>
      <c r="E372" s="249"/>
      <c r="F372" s="249"/>
      <c r="G372" s="248"/>
      <c r="H372" s="250"/>
      <c r="I372" s="250"/>
      <c r="J372" s="250"/>
      <c r="K372" s="250"/>
      <c r="L372" s="250"/>
      <c r="M372" s="250"/>
      <c r="N372" s="250"/>
      <c r="O372" s="250"/>
      <c r="P372" s="250"/>
    </row>
    <row r="373" ht="15.75" customHeight="1">
      <c r="A373" s="248"/>
      <c r="B373" s="175"/>
      <c r="C373" s="249"/>
      <c r="D373" s="249"/>
      <c r="E373" s="249"/>
      <c r="F373" s="249"/>
      <c r="G373" s="248"/>
      <c r="H373" s="250"/>
      <c r="I373" s="250"/>
      <c r="J373" s="250"/>
      <c r="K373" s="250"/>
      <c r="L373" s="250"/>
      <c r="M373" s="250"/>
      <c r="N373" s="250"/>
      <c r="O373" s="250"/>
      <c r="P373" s="250"/>
    </row>
    <row r="374" ht="15.75" customHeight="1">
      <c r="A374" s="248"/>
      <c r="B374" s="175"/>
      <c r="C374" s="249"/>
      <c r="D374" s="249"/>
      <c r="E374" s="249"/>
      <c r="F374" s="249"/>
      <c r="G374" s="248"/>
      <c r="H374" s="250"/>
      <c r="I374" s="250"/>
      <c r="J374" s="250"/>
      <c r="K374" s="250"/>
      <c r="L374" s="250"/>
      <c r="M374" s="250"/>
      <c r="N374" s="250"/>
      <c r="O374" s="250"/>
      <c r="P374" s="250"/>
    </row>
    <row r="375" ht="15.75" customHeight="1">
      <c r="A375" s="248"/>
      <c r="B375" s="175"/>
      <c r="C375" s="249"/>
      <c r="D375" s="249"/>
      <c r="E375" s="249"/>
      <c r="F375" s="249"/>
      <c r="G375" s="248"/>
      <c r="H375" s="250"/>
      <c r="I375" s="250"/>
      <c r="J375" s="250"/>
      <c r="K375" s="250"/>
      <c r="L375" s="250"/>
      <c r="M375" s="250"/>
      <c r="N375" s="250"/>
      <c r="O375" s="250"/>
      <c r="P375" s="250"/>
    </row>
    <row r="376" ht="15.75" customHeight="1">
      <c r="A376" s="248"/>
      <c r="B376" s="175"/>
      <c r="C376" s="249"/>
      <c r="D376" s="249"/>
      <c r="E376" s="249"/>
      <c r="F376" s="249"/>
      <c r="G376" s="248"/>
      <c r="H376" s="250"/>
      <c r="I376" s="250"/>
      <c r="J376" s="250"/>
      <c r="K376" s="250"/>
      <c r="L376" s="250"/>
      <c r="M376" s="250"/>
      <c r="N376" s="250"/>
      <c r="O376" s="250"/>
      <c r="P376" s="250"/>
    </row>
    <row r="377" ht="15.75" customHeight="1">
      <c r="A377" s="248"/>
      <c r="B377" s="175"/>
      <c r="C377" s="249"/>
      <c r="D377" s="249"/>
      <c r="E377" s="249"/>
      <c r="F377" s="249"/>
      <c r="G377" s="248"/>
      <c r="H377" s="250"/>
      <c r="I377" s="250"/>
      <c r="J377" s="250"/>
      <c r="K377" s="250"/>
      <c r="L377" s="250"/>
      <c r="M377" s="250"/>
      <c r="N377" s="250"/>
      <c r="O377" s="250"/>
      <c r="P377" s="250"/>
    </row>
    <row r="378" ht="15.75" customHeight="1">
      <c r="A378" s="248"/>
      <c r="B378" s="175"/>
      <c r="C378" s="249"/>
      <c r="D378" s="249"/>
      <c r="E378" s="249"/>
      <c r="F378" s="249"/>
      <c r="G378" s="248"/>
      <c r="H378" s="250"/>
      <c r="I378" s="250"/>
      <c r="J378" s="250"/>
      <c r="K378" s="250"/>
      <c r="L378" s="250"/>
      <c r="M378" s="250"/>
      <c r="N378" s="250"/>
      <c r="O378" s="250"/>
      <c r="P378" s="250"/>
    </row>
    <row r="379" ht="15.75" customHeight="1">
      <c r="A379" s="248"/>
      <c r="B379" s="175"/>
      <c r="C379" s="249"/>
      <c r="D379" s="249"/>
      <c r="E379" s="249"/>
      <c r="F379" s="249"/>
      <c r="G379" s="248"/>
      <c r="H379" s="250"/>
      <c r="I379" s="250"/>
      <c r="J379" s="250"/>
      <c r="K379" s="250"/>
      <c r="L379" s="250"/>
      <c r="M379" s="250"/>
      <c r="N379" s="250"/>
      <c r="O379" s="250"/>
      <c r="P379" s="250"/>
    </row>
    <row r="380" ht="15.75" customHeight="1">
      <c r="A380" s="248"/>
      <c r="B380" s="175"/>
      <c r="C380" s="249"/>
      <c r="D380" s="249"/>
      <c r="E380" s="249"/>
      <c r="F380" s="249"/>
      <c r="G380" s="248"/>
      <c r="H380" s="250"/>
      <c r="I380" s="250"/>
      <c r="J380" s="250"/>
      <c r="K380" s="250"/>
      <c r="L380" s="250"/>
      <c r="M380" s="250"/>
      <c r="N380" s="250"/>
      <c r="O380" s="250"/>
      <c r="P380" s="250"/>
    </row>
    <row r="381" ht="15.75" customHeight="1">
      <c r="A381" s="248"/>
      <c r="B381" s="175"/>
      <c r="C381" s="249"/>
      <c r="D381" s="249"/>
      <c r="E381" s="249"/>
      <c r="F381" s="249"/>
      <c r="G381" s="248"/>
      <c r="H381" s="250"/>
      <c r="I381" s="250"/>
      <c r="J381" s="250"/>
      <c r="K381" s="250"/>
      <c r="L381" s="250"/>
      <c r="M381" s="250"/>
      <c r="N381" s="250"/>
      <c r="O381" s="250"/>
      <c r="P381" s="250"/>
    </row>
    <row r="382" ht="15.75" customHeight="1">
      <c r="A382" s="248"/>
      <c r="B382" s="175"/>
      <c r="C382" s="249"/>
      <c r="D382" s="249"/>
      <c r="E382" s="249"/>
      <c r="F382" s="249"/>
      <c r="G382" s="248"/>
      <c r="H382" s="250"/>
      <c r="I382" s="250"/>
      <c r="J382" s="250"/>
      <c r="K382" s="250"/>
      <c r="L382" s="250"/>
      <c r="M382" s="250"/>
      <c r="N382" s="250"/>
      <c r="O382" s="250"/>
      <c r="P382" s="250"/>
    </row>
    <row r="383" ht="15.75" customHeight="1">
      <c r="A383" s="248"/>
      <c r="B383" s="175"/>
      <c r="C383" s="249"/>
      <c r="D383" s="249"/>
      <c r="E383" s="249"/>
      <c r="F383" s="249"/>
      <c r="G383" s="248"/>
      <c r="H383" s="250"/>
      <c r="I383" s="250"/>
      <c r="J383" s="250"/>
      <c r="K383" s="250"/>
      <c r="L383" s="250"/>
      <c r="M383" s="250"/>
      <c r="N383" s="250"/>
      <c r="O383" s="250"/>
      <c r="P383" s="250"/>
    </row>
    <row r="384" ht="15.75" customHeight="1">
      <c r="A384" s="248"/>
      <c r="B384" s="175"/>
      <c r="C384" s="249"/>
      <c r="D384" s="249"/>
      <c r="E384" s="249"/>
      <c r="F384" s="249"/>
      <c r="G384" s="248"/>
      <c r="H384" s="250"/>
      <c r="I384" s="250"/>
      <c r="J384" s="250"/>
      <c r="K384" s="250"/>
      <c r="L384" s="250"/>
      <c r="M384" s="250"/>
      <c r="N384" s="250"/>
      <c r="O384" s="250"/>
      <c r="P384" s="250"/>
    </row>
    <row r="385" ht="15.75" customHeight="1">
      <c r="A385" s="248"/>
      <c r="B385" s="175"/>
      <c r="C385" s="249"/>
      <c r="D385" s="249"/>
      <c r="E385" s="249"/>
      <c r="F385" s="249"/>
      <c r="G385" s="248"/>
      <c r="H385" s="250"/>
      <c r="I385" s="250"/>
      <c r="J385" s="250"/>
      <c r="K385" s="250"/>
      <c r="L385" s="250"/>
      <c r="M385" s="250"/>
      <c r="N385" s="250"/>
      <c r="O385" s="250"/>
      <c r="P385" s="250"/>
    </row>
    <row r="386" ht="15.75" customHeight="1">
      <c r="A386" s="248"/>
      <c r="B386" s="175"/>
      <c r="C386" s="249"/>
      <c r="D386" s="249"/>
      <c r="E386" s="249"/>
      <c r="F386" s="249"/>
      <c r="G386" s="248"/>
      <c r="H386" s="250"/>
      <c r="I386" s="250"/>
      <c r="J386" s="250"/>
      <c r="K386" s="250"/>
      <c r="L386" s="250"/>
      <c r="M386" s="250"/>
      <c r="N386" s="250"/>
      <c r="O386" s="250"/>
      <c r="P386" s="250"/>
    </row>
    <row r="387" ht="15.75" customHeight="1">
      <c r="A387" s="248"/>
      <c r="B387" s="175"/>
      <c r="C387" s="249"/>
      <c r="D387" s="249"/>
      <c r="E387" s="249"/>
      <c r="F387" s="249"/>
      <c r="G387" s="248"/>
      <c r="H387" s="250"/>
      <c r="I387" s="250"/>
      <c r="J387" s="250"/>
      <c r="K387" s="250"/>
      <c r="L387" s="250"/>
      <c r="M387" s="250"/>
      <c r="N387" s="250"/>
      <c r="O387" s="250"/>
      <c r="P387" s="250"/>
    </row>
    <row r="388" ht="15.75" customHeight="1">
      <c r="A388" s="248"/>
      <c r="B388" s="175"/>
      <c r="C388" s="249"/>
      <c r="D388" s="249"/>
      <c r="E388" s="249"/>
      <c r="F388" s="249"/>
      <c r="G388" s="248"/>
      <c r="H388" s="250"/>
      <c r="I388" s="250"/>
      <c r="J388" s="250"/>
      <c r="K388" s="250"/>
      <c r="L388" s="250"/>
      <c r="M388" s="250"/>
      <c r="N388" s="250"/>
      <c r="O388" s="250"/>
      <c r="P388" s="250"/>
    </row>
    <row r="389" ht="15.75" customHeight="1">
      <c r="A389" s="248"/>
      <c r="B389" s="175"/>
      <c r="C389" s="249"/>
      <c r="D389" s="249"/>
      <c r="E389" s="249"/>
      <c r="F389" s="249"/>
      <c r="G389" s="248"/>
      <c r="H389" s="250"/>
      <c r="I389" s="250"/>
      <c r="J389" s="250"/>
      <c r="K389" s="250"/>
      <c r="L389" s="250"/>
      <c r="M389" s="250"/>
      <c r="N389" s="250"/>
      <c r="O389" s="250"/>
      <c r="P389" s="250"/>
    </row>
    <row r="390" ht="15.75" customHeight="1">
      <c r="A390" s="248"/>
      <c r="B390" s="175"/>
      <c r="C390" s="249"/>
      <c r="D390" s="249"/>
      <c r="E390" s="249"/>
      <c r="F390" s="249"/>
      <c r="G390" s="248"/>
      <c r="H390" s="250"/>
      <c r="I390" s="250"/>
      <c r="J390" s="250"/>
      <c r="K390" s="250"/>
      <c r="L390" s="250"/>
      <c r="M390" s="250"/>
      <c r="N390" s="250"/>
      <c r="O390" s="250"/>
      <c r="P390" s="250"/>
    </row>
    <row r="391" ht="15.75" customHeight="1">
      <c r="A391" s="248"/>
      <c r="B391" s="175"/>
      <c r="C391" s="249"/>
      <c r="D391" s="249"/>
      <c r="E391" s="249"/>
      <c r="F391" s="249"/>
      <c r="G391" s="248"/>
      <c r="H391" s="250"/>
      <c r="I391" s="250"/>
      <c r="J391" s="250"/>
      <c r="K391" s="250"/>
      <c r="L391" s="250"/>
      <c r="M391" s="250"/>
      <c r="N391" s="250"/>
      <c r="O391" s="250"/>
      <c r="P391" s="250"/>
    </row>
    <row r="392" ht="15.75" customHeight="1">
      <c r="A392" s="248"/>
      <c r="B392" s="175"/>
      <c r="C392" s="249"/>
      <c r="D392" s="249"/>
      <c r="E392" s="249"/>
      <c r="F392" s="249"/>
      <c r="G392" s="248"/>
      <c r="H392" s="250"/>
      <c r="I392" s="250"/>
      <c r="J392" s="250"/>
      <c r="K392" s="250"/>
      <c r="L392" s="250"/>
      <c r="M392" s="250"/>
      <c r="N392" s="250"/>
      <c r="O392" s="250"/>
      <c r="P392" s="250"/>
    </row>
    <row r="393" ht="15.75" customHeight="1">
      <c r="A393" s="248"/>
      <c r="B393" s="175"/>
      <c r="C393" s="249"/>
      <c r="D393" s="249"/>
      <c r="E393" s="249"/>
      <c r="F393" s="249"/>
      <c r="G393" s="248"/>
      <c r="H393" s="250"/>
      <c r="I393" s="250"/>
      <c r="J393" s="250"/>
      <c r="K393" s="250"/>
      <c r="L393" s="250"/>
      <c r="M393" s="250"/>
      <c r="N393" s="250"/>
      <c r="O393" s="250"/>
      <c r="P393" s="250"/>
    </row>
    <row r="394" ht="15.75" customHeight="1">
      <c r="A394" s="248"/>
      <c r="B394" s="175"/>
      <c r="C394" s="249"/>
      <c r="D394" s="249"/>
      <c r="E394" s="249"/>
      <c r="F394" s="249"/>
      <c r="G394" s="248"/>
      <c r="H394" s="250"/>
      <c r="I394" s="250"/>
      <c r="J394" s="250"/>
      <c r="K394" s="250"/>
      <c r="L394" s="250"/>
      <c r="M394" s="250"/>
      <c r="N394" s="250"/>
      <c r="O394" s="250"/>
      <c r="P394" s="250"/>
    </row>
    <row r="395" ht="15.75" customHeight="1">
      <c r="A395" s="248"/>
      <c r="B395" s="175"/>
      <c r="C395" s="249"/>
      <c r="D395" s="249"/>
      <c r="E395" s="249"/>
      <c r="F395" s="249"/>
      <c r="G395" s="248"/>
      <c r="H395" s="250"/>
      <c r="I395" s="250"/>
      <c r="J395" s="250"/>
      <c r="K395" s="250"/>
      <c r="L395" s="250"/>
      <c r="M395" s="250"/>
      <c r="N395" s="250"/>
      <c r="O395" s="250"/>
      <c r="P395" s="250"/>
    </row>
    <row r="396" ht="15.75" customHeight="1">
      <c r="A396" s="248"/>
      <c r="B396" s="175"/>
      <c r="C396" s="249"/>
      <c r="D396" s="249"/>
      <c r="E396" s="249"/>
      <c r="F396" s="249"/>
      <c r="G396" s="248"/>
      <c r="H396" s="250"/>
      <c r="I396" s="250"/>
      <c r="J396" s="250"/>
      <c r="K396" s="250"/>
      <c r="L396" s="250"/>
      <c r="M396" s="250"/>
      <c r="N396" s="250"/>
      <c r="O396" s="250"/>
      <c r="P396" s="250"/>
    </row>
    <row r="397" ht="15.75" customHeight="1">
      <c r="A397" s="248"/>
      <c r="B397" s="175"/>
      <c r="C397" s="249"/>
      <c r="D397" s="249"/>
      <c r="E397" s="249"/>
      <c r="F397" s="249"/>
      <c r="G397" s="248"/>
      <c r="H397" s="250"/>
      <c r="I397" s="250"/>
      <c r="J397" s="250"/>
      <c r="K397" s="250"/>
      <c r="L397" s="250"/>
      <c r="M397" s="250"/>
      <c r="N397" s="250"/>
      <c r="O397" s="250"/>
      <c r="P397" s="250"/>
    </row>
    <row r="398" ht="15.75" customHeight="1">
      <c r="A398" s="248"/>
      <c r="B398" s="175"/>
      <c r="C398" s="249"/>
      <c r="D398" s="249"/>
      <c r="E398" s="249"/>
      <c r="F398" s="249"/>
      <c r="G398" s="248"/>
      <c r="H398" s="250"/>
      <c r="I398" s="250"/>
      <c r="J398" s="250"/>
      <c r="K398" s="250"/>
      <c r="L398" s="250"/>
      <c r="M398" s="250"/>
      <c r="N398" s="250"/>
      <c r="O398" s="250"/>
      <c r="P398" s="250"/>
    </row>
    <row r="399" ht="15.75" customHeight="1">
      <c r="A399" s="248"/>
      <c r="B399" s="175"/>
      <c r="C399" s="249"/>
      <c r="D399" s="249"/>
      <c r="E399" s="249"/>
      <c r="F399" s="249"/>
      <c r="G399" s="248"/>
      <c r="H399" s="250"/>
      <c r="I399" s="250"/>
      <c r="J399" s="250"/>
      <c r="K399" s="250"/>
      <c r="L399" s="250"/>
      <c r="M399" s="250"/>
      <c r="N399" s="250"/>
      <c r="O399" s="250"/>
      <c r="P399" s="250"/>
    </row>
    <row r="400" ht="15.75" customHeight="1">
      <c r="A400" s="248"/>
      <c r="B400" s="175"/>
      <c r="C400" s="249"/>
      <c r="D400" s="249"/>
      <c r="E400" s="249"/>
      <c r="F400" s="249"/>
      <c r="G400" s="248"/>
      <c r="H400" s="250"/>
      <c r="I400" s="250"/>
      <c r="J400" s="250"/>
      <c r="K400" s="250"/>
      <c r="L400" s="250"/>
      <c r="M400" s="250"/>
      <c r="N400" s="250"/>
      <c r="O400" s="250"/>
      <c r="P400" s="250"/>
    </row>
    <row r="401" ht="15.75" customHeight="1">
      <c r="A401" s="248"/>
      <c r="B401" s="175"/>
      <c r="C401" s="249"/>
      <c r="D401" s="249"/>
      <c r="E401" s="249"/>
      <c r="F401" s="249"/>
      <c r="G401" s="248"/>
      <c r="H401" s="250"/>
      <c r="I401" s="250"/>
      <c r="J401" s="250"/>
      <c r="K401" s="250"/>
      <c r="L401" s="250"/>
      <c r="M401" s="250"/>
      <c r="N401" s="250"/>
      <c r="O401" s="250"/>
      <c r="P401" s="250"/>
    </row>
    <row r="402" ht="15.75" customHeight="1">
      <c r="A402" s="248"/>
      <c r="B402" s="175"/>
      <c r="C402" s="249"/>
      <c r="D402" s="249"/>
      <c r="E402" s="249"/>
      <c r="F402" s="249"/>
      <c r="G402" s="248"/>
      <c r="H402" s="250"/>
      <c r="I402" s="250"/>
      <c r="J402" s="250"/>
      <c r="K402" s="250"/>
      <c r="L402" s="250"/>
      <c r="M402" s="250"/>
      <c r="N402" s="250"/>
      <c r="O402" s="250"/>
      <c r="P402" s="250"/>
    </row>
    <row r="403" ht="15.75" customHeight="1">
      <c r="A403" s="248"/>
      <c r="B403" s="175"/>
      <c r="C403" s="249"/>
      <c r="D403" s="249"/>
      <c r="E403" s="249"/>
      <c r="F403" s="249"/>
      <c r="G403" s="248"/>
      <c r="H403" s="250"/>
      <c r="I403" s="250"/>
      <c r="J403" s="250"/>
      <c r="K403" s="250"/>
      <c r="L403" s="250"/>
      <c r="M403" s="250"/>
      <c r="N403" s="250"/>
      <c r="O403" s="250"/>
      <c r="P403" s="250"/>
    </row>
    <row r="404" ht="15.75" customHeight="1">
      <c r="A404" s="248"/>
      <c r="B404" s="175"/>
      <c r="C404" s="249"/>
      <c r="D404" s="249"/>
      <c r="E404" s="249"/>
      <c r="F404" s="249"/>
      <c r="G404" s="248"/>
      <c r="H404" s="250"/>
      <c r="I404" s="250"/>
      <c r="J404" s="250"/>
      <c r="K404" s="250"/>
      <c r="L404" s="250"/>
      <c r="M404" s="250"/>
      <c r="N404" s="250"/>
      <c r="O404" s="250"/>
      <c r="P404" s="250"/>
    </row>
    <row r="405" ht="15.75" customHeight="1">
      <c r="A405" s="248"/>
      <c r="B405" s="175"/>
      <c r="C405" s="249"/>
      <c r="D405" s="249"/>
      <c r="E405" s="249"/>
      <c r="F405" s="249"/>
      <c r="G405" s="248"/>
      <c r="H405" s="250"/>
      <c r="I405" s="250"/>
      <c r="J405" s="250"/>
      <c r="K405" s="250"/>
      <c r="L405" s="250"/>
      <c r="M405" s="250"/>
      <c r="N405" s="250"/>
      <c r="O405" s="250"/>
      <c r="P405" s="250"/>
    </row>
    <row r="406" ht="15.75" customHeight="1">
      <c r="A406" s="248"/>
      <c r="B406" s="175"/>
      <c r="C406" s="249"/>
      <c r="D406" s="249"/>
      <c r="E406" s="249"/>
      <c r="F406" s="249"/>
      <c r="G406" s="248"/>
      <c r="H406" s="250"/>
      <c r="I406" s="250"/>
      <c r="J406" s="250"/>
      <c r="K406" s="250"/>
      <c r="L406" s="250"/>
      <c r="M406" s="250"/>
      <c r="N406" s="250"/>
      <c r="O406" s="250"/>
      <c r="P406" s="250"/>
    </row>
    <row r="407" ht="15.75" customHeight="1">
      <c r="A407" s="248"/>
      <c r="B407" s="175"/>
      <c r="C407" s="249"/>
      <c r="D407" s="249"/>
      <c r="E407" s="249"/>
      <c r="F407" s="249"/>
      <c r="G407" s="248"/>
      <c r="H407" s="250"/>
      <c r="I407" s="250"/>
      <c r="J407" s="250"/>
      <c r="K407" s="250"/>
      <c r="L407" s="250"/>
      <c r="M407" s="250"/>
      <c r="N407" s="250"/>
      <c r="O407" s="250"/>
      <c r="P407" s="250"/>
    </row>
    <row r="408" ht="15.75" customHeight="1">
      <c r="A408" s="248"/>
      <c r="B408" s="175"/>
      <c r="C408" s="249"/>
      <c r="D408" s="249"/>
      <c r="E408" s="249"/>
      <c r="F408" s="249"/>
      <c r="G408" s="248"/>
      <c r="H408" s="250"/>
      <c r="I408" s="250"/>
      <c r="J408" s="250"/>
      <c r="K408" s="250"/>
      <c r="L408" s="250"/>
      <c r="M408" s="250"/>
      <c r="N408" s="250"/>
      <c r="O408" s="250"/>
      <c r="P408" s="250"/>
    </row>
    <row r="409" ht="15.75" customHeight="1">
      <c r="A409" s="248"/>
      <c r="B409" s="175"/>
      <c r="C409" s="249"/>
      <c r="D409" s="249"/>
      <c r="E409" s="249"/>
      <c r="F409" s="249"/>
      <c r="G409" s="248"/>
      <c r="H409" s="250"/>
      <c r="I409" s="250"/>
      <c r="J409" s="250"/>
      <c r="K409" s="250"/>
      <c r="L409" s="250"/>
      <c r="M409" s="250"/>
      <c r="N409" s="250"/>
      <c r="O409" s="250"/>
      <c r="P409" s="250"/>
    </row>
    <row r="410" ht="15.75" customHeight="1">
      <c r="A410" s="248"/>
      <c r="B410" s="175"/>
      <c r="C410" s="249"/>
      <c r="D410" s="249"/>
      <c r="E410" s="249"/>
      <c r="F410" s="249"/>
      <c r="G410" s="248"/>
      <c r="H410" s="250"/>
      <c r="I410" s="250"/>
      <c r="J410" s="250"/>
      <c r="K410" s="250"/>
      <c r="L410" s="250"/>
      <c r="M410" s="250"/>
      <c r="N410" s="250"/>
      <c r="O410" s="250"/>
      <c r="P410" s="250"/>
    </row>
    <row r="411" ht="15.75" customHeight="1">
      <c r="A411" s="248"/>
      <c r="B411" s="175"/>
      <c r="C411" s="249"/>
      <c r="D411" s="249"/>
      <c r="E411" s="249"/>
      <c r="F411" s="249"/>
      <c r="G411" s="248"/>
      <c r="H411" s="250"/>
      <c r="I411" s="250"/>
      <c r="J411" s="250"/>
      <c r="K411" s="250"/>
      <c r="L411" s="250"/>
      <c r="M411" s="250"/>
      <c r="N411" s="250"/>
      <c r="O411" s="250"/>
      <c r="P411" s="250"/>
    </row>
    <row r="412" ht="15.75" customHeight="1">
      <c r="A412" s="248"/>
      <c r="B412" s="175"/>
      <c r="C412" s="249"/>
      <c r="D412" s="249"/>
      <c r="E412" s="249"/>
      <c r="F412" s="249"/>
      <c r="G412" s="248"/>
      <c r="H412" s="250"/>
      <c r="I412" s="250"/>
      <c r="J412" s="250"/>
      <c r="K412" s="250"/>
      <c r="L412" s="250"/>
      <c r="M412" s="250"/>
      <c r="N412" s="250"/>
      <c r="O412" s="250"/>
      <c r="P412" s="250"/>
    </row>
    <row r="413" ht="15.75" customHeight="1">
      <c r="A413" s="248"/>
      <c r="B413" s="175"/>
      <c r="C413" s="249"/>
      <c r="D413" s="249"/>
      <c r="E413" s="249"/>
      <c r="F413" s="249"/>
      <c r="G413" s="248"/>
      <c r="H413" s="250"/>
      <c r="I413" s="250"/>
      <c r="J413" s="250"/>
      <c r="K413" s="250"/>
      <c r="L413" s="250"/>
      <c r="M413" s="250"/>
      <c r="N413" s="250"/>
      <c r="O413" s="250"/>
      <c r="P413" s="250"/>
    </row>
    <row r="414" ht="15.75" customHeight="1">
      <c r="A414" s="248"/>
      <c r="B414" s="175"/>
      <c r="C414" s="249"/>
      <c r="D414" s="249"/>
      <c r="E414" s="249"/>
      <c r="F414" s="249"/>
      <c r="G414" s="248"/>
      <c r="H414" s="250"/>
      <c r="I414" s="250"/>
      <c r="J414" s="250"/>
      <c r="K414" s="250"/>
      <c r="L414" s="250"/>
      <c r="M414" s="250"/>
      <c r="N414" s="250"/>
      <c r="O414" s="250"/>
      <c r="P414" s="250"/>
    </row>
    <row r="415" ht="15.75" customHeight="1">
      <c r="A415" s="248"/>
      <c r="B415" s="175"/>
      <c r="C415" s="249"/>
      <c r="D415" s="249"/>
      <c r="E415" s="249"/>
      <c r="F415" s="249"/>
      <c r="G415" s="248"/>
      <c r="H415" s="250"/>
      <c r="I415" s="250"/>
      <c r="J415" s="250"/>
      <c r="K415" s="250"/>
      <c r="L415" s="250"/>
      <c r="M415" s="250"/>
      <c r="N415" s="250"/>
      <c r="O415" s="250"/>
      <c r="P415" s="250"/>
    </row>
    <row r="416" ht="15.75" customHeight="1">
      <c r="A416" s="248"/>
      <c r="B416" s="175"/>
      <c r="C416" s="249"/>
      <c r="D416" s="249"/>
      <c r="E416" s="249"/>
      <c r="F416" s="249"/>
      <c r="G416" s="248"/>
      <c r="H416" s="250"/>
      <c r="I416" s="250"/>
      <c r="J416" s="250"/>
      <c r="K416" s="250"/>
      <c r="L416" s="250"/>
      <c r="M416" s="250"/>
      <c r="N416" s="250"/>
      <c r="O416" s="250"/>
      <c r="P416" s="250"/>
    </row>
    <row r="417" ht="15.75" customHeight="1">
      <c r="A417" s="248"/>
      <c r="B417" s="175"/>
      <c r="C417" s="249"/>
      <c r="D417" s="249"/>
      <c r="E417" s="249"/>
      <c r="F417" s="249"/>
      <c r="G417" s="248"/>
      <c r="H417" s="250"/>
      <c r="I417" s="250"/>
      <c r="J417" s="250"/>
      <c r="K417" s="250"/>
      <c r="L417" s="250"/>
      <c r="M417" s="250"/>
      <c r="N417" s="250"/>
      <c r="O417" s="250"/>
      <c r="P417" s="250"/>
    </row>
    <row r="418" ht="15.75" customHeight="1">
      <c r="A418" s="248"/>
      <c r="B418" s="175"/>
      <c r="C418" s="249"/>
      <c r="D418" s="249"/>
      <c r="E418" s="249"/>
      <c r="F418" s="249"/>
      <c r="G418" s="248"/>
      <c r="H418" s="250"/>
      <c r="I418" s="250"/>
      <c r="J418" s="250"/>
      <c r="K418" s="250"/>
      <c r="L418" s="250"/>
      <c r="M418" s="250"/>
      <c r="N418" s="250"/>
      <c r="O418" s="250"/>
      <c r="P418" s="250"/>
    </row>
    <row r="419" ht="15.75" customHeight="1">
      <c r="A419" s="248"/>
      <c r="B419" s="175"/>
      <c r="C419" s="249"/>
      <c r="D419" s="249"/>
      <c r="E419" s="249"/>
      <c r="F419" s="249"/>
      <c r="G419" s="248"/>
      <c r="H419" s="250"/>
      <c r="I419" s="250"/>
      <c r="J419" s="250"/>
      <c r="K419" s="250"/>
      <c r="L419" s="250"/>
      <c r="M419" s="250"/>
      <c r="N419" s="250"/>
      <c r="O419" s="250"/>
      <c r="P419" s="250"/>
    </row>
    <row r="420" ht="15.75" customHeight="1">
      <c r="A420" s="248"/>
      <c r="B420" s="175"/>
      <c r="C420" s="249"/>
      <c r="D420" s="249"/>
      <c r="E420" s="249"/>
      <c r="F420" s="249"/>
      <c r="G420" s="248"/>
      <c r="H420" s="250"/>
      <c r="I420" s="250"/>
      <c r="J420" s="250"/>
      <c r="K420" s="250"/>
      <c r="L420" s="250"/>
      <c r="M420" s="250"/>
      <c r="N420" s="250"/>
      <c r="O420" s="250"/>
      <c r="P420" s="250"/>
    </row>
    <row r="421" ht="15.75" customHeight="1">
      <c r="A421" s="248"/>
      <c r="B421" s="175"/>
      <c r="C421" s="249"/>
      <c r="D421" s="249"/>
      <c r="E421" s="249"/>
      <c r="F421" s="249"/>
      <c r="G421" s="248"/>
      <c r="H421" s="250"/>
      <c r="I421" s="250"/>
      <c r="J421" s="250"/>
      <c r="K421" s="250"/>
      <c r="L421" s="250"/>
      <c r="M421" s="250"/>
      <c r="N421" s="250"/>
      <c r="O421" s="250"/>
      <c r="P421" s="250"/>
    </row>
    <row r="422" ht="15.75" customHeight="1">
      <c r="A422" s="248"/>
      <c r="B422" s="175"/>
      <c r="C422" s="249"/>
      <c r="D422" s="249"/>
      <c r="E422" s="249"/>
      <c r="F422" s="249"/>
      <c r="G422" s="248"/>
      <c r="H422" s="250"/>
      <c r="I422" s="250"/>
      <c r="J422" s="250"/>
      <c r="K422" s="250"/>
      <c r="L422" s="250"/>
      <c r="M422" s="250"/>
      <c r="N422" s="250"/>
      <c r="O422" s="250"/>
      <c r="P422" s="250"/>
    </row>
    <row r="423" ht="15.75" customHeight="1">
      <c r="A423" s="248"/>
      <c r="B423" s="175"/>
      <c r="C423" s="249"/>
      <c r="D423" s="249"/>
      <c r="E423" s="249"/>
      <c r="F423" s="249"/>
      <c r="G423" s="248"/>
      <c r="H423" s="250"/>
      <c r="I423" s="250"/>
      <c r="J423" s="250"/>
      <c r="K423" s="250"/>
      <c r="L423" s="250"/>
      <c r="M423" s="250"/>
      <c r="N423" s="250"/>
      <c r="O423" s="250"/>
      <c r="P423" s="250"/>
    </row>
    <row r="424" ht="15.75" customHeight="1">
      <c r="A424" s="248"/>
      <c r="B424" s="175"/>
      <c r="C424" s="249"/>
      <c r="D424" s="249"/>
      <c r="E424" s="249"/>
      <c r="F424" s="249"/>
      <c r="G424" s="248"/>
      <c r="H424" s="250"/>
      <c r="I424" s="250"/>
      <c r="J424" s="250"/>
      <c r="K424" s="250"/>
      <c r="L424" s="250"/>
      <c r="M424" s="250"/>
      <c r="N424" s="250"/>
      <c r="O424" s="250"/>
      <c r="P424" s="250"/>
    </row>
    <row r="425" ht="15.75" customHeight="1">
      <c r="A425" s="248"/>
      <c r="B425" s="175"/>
      <c r="C425" s="249"/>
      <c r="D425" s="249"/>
      <c r="E425" s="249"/>
      <c r="F425" s="249"/>
      <c r="G425" s="248"/>
      <c r="H425" s="250"/>
      <c r="I425" s="250"/>
      <c r="J425" s="250"/>
      <c r="K425" s="250"/>
      <c r="L425" s="250"/>
      <c r="M425" s="250"/>
      <c r="N425" s="250"/>
      <c r="O425" s="250"/>
      <c r="P425" s="250"/>
    </row>
    <row r="426" ht="15.75" customHeight="1">
      <c r="A426" s="248"/>
      <c r="B426" s="175"/>
      <c r="C426" s="249"/>
      <c r="D426" s="249"/>
      <c r="E426" s="249"/>
      <c r="F426" s="249"/>
      <c r="G426" s="248"/>
      <c r="H426" s="250"/>
      <c r="I426" s="250"/>
      <c r="J426" s="250"/>
      <c r="K426" s="250"/>
      <c r="L426" s="250"/>
      <c r="M426" s="250"/>
      <c r="N426" s="250"/>
      <c r="O426" s="250"/>
      <c r="P426" s="250"/>
    </row>
    <row r="427" ht="15.75" customHeight="1">
      <c r="A427" s="248"/>
      <c r="B427" s="175"/>
      <c r="C427" s="249"/>
      <c r="D427" s="249"/>
      <c r="E427" s="249"/>
      <c r="F427" s="249"/>
      <c r="G427" s="248"/>
      <c r="H427" s="250"/>
      <c r="I427" s="250"/>
      <c r="J427" s="250"/>
      <c r="K427" s="250"/>
      <c r="L427" s="250"/>
      <c r="M427" s="250"/>
      <c r="N427" s="250"/>
      <c r="O427" s="250"/>
      <c r="P427" s="250"/>
    </row>
    <row r="428" ht="15.75" customHeight="1">
      <c r="A428" s="248"/>
      <c r="B428" s="175"/>
      <c r="C428" s="249"/>
      <c r="D428" s="249"/>
      <c r="E428" s="249"/>
      <c r="F428" s="249"/>
      <c r="G428" s="248"/>
      <c r="H428" s="250"/>
      <c r="I428" s="250"/>
      <c r="J428" s="250"/>
      <c r="K428" s="250"/>
      <c r="L428" s="250"/>
      <c r="M428" s="250"/>
      <c r="N428" s="250"/>
      <c r="O428" s="250"/>
      <c r="P428" s="250"/>
    </row>
    <row r="429" ht="15.75" customHeight="1">
      <c r="A429" s="248"/>
      <c r="B429" s="175"/>
      <c r="C429" s="249"/>
      <c r="D429" s="249"/>
      <c r="E429" s="249"/>
      <c r="F429" s="249"/>
      <c r="G429" s="248"/>
      <c r="H429" s="250"/>
      <c r="I429" s="250"/>
      <c r="J429" s="250"/>
      <c r="K429" s="250"/>
      <c r="L429" s="250"/>
      <c r="M429" s="250"/>
      <c r="N429" s="250"/>
      <c r="O429" s="250"/>
      <c r="P429" s="250"/>
    </row>
    <row r="430" ht="15.75" customHeight="1">
      <c r="A430" s="248"/>
      <c r="B430" s="175"/>
      <c r="C430" s="249"/>
      <c r="D430" s="249"/>
      <c r="E430" s="249"/>
      <c r="F430" s="249"/>
      <c r="G430" s="248"/>
      <c r="H430" s="250"/>
      <c r="I430" s="250"/>
      <c r="J430" s="250"/>
      <c r="K430" s="250"/>
      <c r="L430" s="250"/>
      <c r="M430" s="250"/>
      <c r="N430" s="250"/>
      <c r="O430" s="250"/>
      <c r="P430" s="250"/>
    </row>
    <row r="431" ht="15.75" customHeight="1">
      <c r="A431" s="248"/>
      <c r="B431" s="175"/>
      <c r="C431" s="249"/>
      <c r="D431" s="249"/>
      <c r="E431" s="249"/>
      <c r="F431" s="249"/>
      <c r="G431" s="248"/>
      <c r="H431" s="250"/>
      <c r="I431" s="250"/>
      <c r="J431" s="250"/>
      <c r="K431" s="250"/>
      <c r="L431" s="250"/>
      <c r="M431" s="250"/>
      <c r="N431" s="250"/>
      <c r="O431" s="250"/>
      <c r="P431" s="250"/>
    </row>
    <row r="432" ht="15.75" customHeight="1">
      <c r="A432" s="248"/>
      <c r="B432" s="175"/>
      <c r="C432" s="249"/>
      <c r="D432" s="249"/>
      <c r="E432" s="249"/>
      <c r="F432" s="249"/>
      <c r="G432" s="248"/>
      <c r="H432" s="250"/>
      <c r="I432" s="250"/>
      <c r="J432" s="250"/>
      <c r="K432" s="250"/>
      <c r="L432" s="250"/>
      <c r="M432" s="250"/>
      <c r="N432" s="250"/>
      <c r="O432" s="250"/>
      <c r="P432" s="250"/>
    </row>
    <row r="433" ht="15.75" customHeight="1">
      <c r="A433" s="248"/>
      <c r="B433" s="175"/>
      <c r="C433" s="249"/>
      <c r="D433" s="249"/>
      <c r="E433" s="249"/>
      <c r="F433" s="249"/>
      <c r="G433" s="248"/>
      <c r="H433" s="250"/>
      <c r="I433" s="250"/>
      <c r="J433" s="250"/>
      <c r="K433" s="250"/>
      <c r="L433" s="250"/>
      <c r="M433" s="250"/>
      <c r="N433" s="250"/>
      <c r="O433" s="250"/>
      <c r="P433" s="250"/>
    </row>
    <row r="434" ht="15.75" customHeight="1">
      <c r="A434" s="248"/>
      <c r="B434" s="175"/>
      <c r="C434" s="249"/>
      <c r="D434" s="249"/>
      <c r="E434" s="249"/>
      <c r="F434" s="249"/>
      <c r="G434" s="248"/>
      <c r="H434" s="250"/>
      <c r="I434" s="250"/>
      <c r="J434" s="250"/>
      <c r="K434" s="250"/>
      <c r="L434" s="250"/>
      <c r="M434" s="250"/>
      <c r="N434" s="250"/>
      <c r="O434" s="250"/>
      <c r="P434" s="250"/>
    </row>
    <row r="435" ht="15.75" customHeight="1">
      <c r="A435" s="248"/>
      <c r="B435" s="175"/>
      <c r="C435" s="249"/>
      <c r="D435" s="249"/>
      <c r="E435" s="249"/>
      <c r="F435" s="249"/>
      <c r="G435" s="248"/>
      <c r="H435" s="250"/>
      <c r="I435" s="250"/>
      <c r="J435" s="250"/>
      <c r="K435" s="250"/>
      <c r="L435" s="250"/>
      <c r="M435" s="250"/>
      <c r="N435" s="250"/>
      <c r="O435" s="250"/>
      <c r="P435" s="250"/>
    </row>
    <row r="436" ht="15.75" customHeight="1">
      <c r="A436" s="248"/>
      <c r="B436" s="175"/>
      <c r="C436" s="249"/>
      <c r="D436" s="249"/>
      <c r="E436" s="249"/>
      <c r="F436" s="249"/>
      <c r="G436" s="248"/>
      <c r="H436" s="250"/>
      <c r="I436" s="250"/>
      <c r="J436" s="250"/>
      <c r="K436" s="250"/>
      <c r="L436" s="250"/>
      <c r="M436" s="250"/>
      <c r="N436" s="250"/>
      <c r="O436" s="250"/>
      <c r="P436" s="250"/>
    </row>
    <row r="437" ht="15.75" customHeight="1">
      <c r="A437" s="248"/>
      <c r="B437" s="175"/>
      <c r="C437" s="249"/>
      <c r="D437" s="249"/>
      <c r="E437" s="249"/>
      <c r="F437" s="249"/>
      <c r="G437" s="248"/>
      <c r="H437" s="250"/>
      <c r="I437" s="250"/>
      <c r="J437" s="250"/>
      <c r="K437" s="250"/>
      <c r="L437" s="250"/>
      <c r="M437" s="250"/>
      <c r="N437" s="250"/>
      <c r="O437" s="250"/>
      <c r="P437" s="250"/>
    </row>
    <row r="438" ht="15.75" customHeight="1">
      <c r="A438" s="248"/>
      <c r="B438" s="175"/>
      <c r="C438" s="249"/>
      <c r="D438" s="249"/>
      <c r="E438" s="249"/>
      <c r="F438" s="249"/>
      <c r="G438" s="248"/>
      <c r="H438" s="250"/>
      <c r="I438" s="250"/>
      <c r="J438" s="250"/>
      <c r="K438" s="250"/>
      <c r="L438" s="250"/>
      <c r="M438" s="250"/>
      <c r="N438" s="250"/>
      <c r="O438" s="250"/>
      <c r="P438" s="250"/>
    </row>
    <row r="439" ht="15.75" customHeight="1">
      <c r="A439" s="248"/>
      <c r="B439" s="175"/>
      <c r="C439" s="249"/>
      <c r="D439" s="249"/>
      <c r="E439" s="249"/>
      <c r="F439" s="249"/>
      <c r="G439" s="248"/>
      <c r="H439" s="250"/>
      <c r="I439" s="250"/>
      <c r="J439" s="250"/>
      <c r="K439" s="250"/>
      <c r="L439" s="250"/>
      <c r="M439" s="250"/>
      <c r="N439" s="250"/>
      <c r="O439" s="250"/>
      <c r="P439" s="250"/>
    </row>
    <row r="440" ht="15.75" customHeight="1">
      <c r="A440" s="248"/>
      <c r="B440" s="175"/>
      <c r="C440" s="249"/>
      <c r="D440" s="249"/>
      <c r="E440" s="249"/>
      <c r="F440" s="249"/>
      <c r="G440" s="248"/>
      <c r="H440" s="250"/>
      <c r="I440" s="250"/>
      <c r="J440" s="250"/>
      <c r="K440" s="250"/>
      <c r="L440" s="250"/>
      <c r="M440" s="250"/>
      <c r="N440" s="250"/>
      <c r="O440" s="250"/>
      <c r="P440" s="250"/>
    </row>
    <row r="441" ht="15.75" customHeight="1">
      <c r="A441" s="248"/>
      <c r="B441" s="175"/>
      <c r="C441" s="249"/>
      <c r="D441" s="249"/>
      <c r="E441" s="249"/>
      <c r="F441" s="249"/>
      <c r="G441" s="248"/>
      <c r="H441" s="250"/>
      <c r="I441" s="250"/>
      <c r="J441" s="250"/>
      <c r="K441" s="250"/>
      <c r="L441" s="250"/>
      <c r="M441" s="250"/>
      <c r="N441" s="250"/>
      <c r="O441" s="250"/>
      <c r="P441" s="250"/>
    </row>
    <row r="442" ht="15.75" customHeight="1">
      <c r="A442" s="248"/>
      <c r="B442" s="175"/>
      <c r="C442" s="249"/>
      <c r="D442" s="249"/>
      <c r="E442" s="249"/>
      <c r="F442" s="249"/>
      <c r="G442" s="248"/>
      <c r="H442" s="250"/>
      <c r="I442" s="250"/>
      <c r="J442" s="250"/>
      <c r="K442" s="250"/>
      <c r="L442" s="250"/>
      <c r="M442" s="250"/>
      <c r="N442" s="250"/>
      <c r="O442" s="250"/>
      <c r="P442" s="250"/>
    </row>
    <row r="443" ht="15.75" customHeight="1">
      <c r="A443" s="248"/>
      <c r="B443" s="175"/>
      <c r="C443" s="249"/>
      <c r="D443" s="249"/>
      <c r="E443" s="249"/>
      <c r="F443" s="249"/>
      <c r="G443" s="248"/>
      <c r="H443" s="250"/>
      <c r="I443" s="250"/>
      <c r="J443" s="250"/>
      <c r="K443" s="250"/>
      <c r="L443" s="250"/>
      <c r="M443" s="250"/>
      <c r="N443" s="250"/>
      <c r="O443" s="250"/>
      <c r="P443" s="250"/>
    </row>
    <row r="444" ht="15.75" customHeight="1">
      <c r="A444" s="248"/>
      <c r="B444" s="175"/>
      <c r="C444" s="249"/>
      <c r="D444" s="249"/>
      <c r="E444" s="249"/>
      <c r="F444" s="249"/>
      <c r="G444" s="248"/>
      <c r="H444" s="250"/>
      <c r="I444" s="250"/>
      <c r="J444" s="250"/>
      <c r="K444" s="250"/>
      <c r="L444" s="250"/>
      <c r="M444" s="250"/>
      <c r="N444" s="250"/>
      <c r="O444" s="250"/>
      <c r="P444" s="250"/>
    </row>
    <row r="445" ht="15.75" customHeight="1">
      <c r="A445" s="248"/>
      <c r="B445" s="175"/>
      <c r="C445" s="249"/>
      <c r="D445" s="249"/>
      <c r="E445" s="249"/>
      <c r="F445" s="249"/>
      <c r="G445" s="248"/>
      <c r="H445" s="250"/>
      <c r="I445" s="250"/>
      <c r="J445" s="250"/>
      <c r="K445" s="250"/>
      <c r="L445" s="250"/>
      <c r="M445" s="250"/>
      <c r="N445" s="250"/>
      <c r="O445" s="250"/>
      <c r="P445" s="250"/>
    </row>
    <row r="446" ht="15.75" customHeight="1">
      <c r="A446" s="248"/>
      <c r="B446" s="175"/>
      <c r="C446" s="249"/>
      <c r="D446" s="249"/>
      <c r="E446" s="249"/>
      <c r="F446" s="249"/>
      <c r="G446" s="248"/>
      <c r="H446" s="250"/>
      <c r="I446" s="250"/>
      <c r="J446" s="250"/>
      <c r="K446" s="250"/>
      <c r="L446" s="250"/>
      <c r="M446" s="250"/>
      <c r="N446" s="250"/>
      <c r="O446" s="250"/>
      <c r="P446" s="250"/>
    </row>
    <row r="447" ht="15.75" customHeight="1">
      <c r="A447" s="248"/>
      <c r="B447" s="175"/>
      <c r="C447" s="249"/>
      <c r="D447" s="249"/>
      <c r="E447" s="249"/>
      <c r="F447" s="249"/>
      <c r="G447" s="248"/>
      <c r="H447" s="250"/>
      <c r="I447" s="250"/>
      <c r="J447" s="250"/>
      <c r="K447" s="250"/>
      <c r="L447" s="250"/>
      <c r="M447" s="250"/>
      <c r="N447" s="250"/>
      <c r="O447" s="250"/>
      <c r="P447" s="250"/>
    </row>
    <row r="448" ht="15.75" customHeight="1">
      <c r="A448" s="248"/>
      <c r="B448" s="175"/>
      <c r="C448" s="249"/>
      <c r="D448" s="249"/>
      <c r="E448" s="249"/>
      <c r="F448" s="249"/>
      <c r="G448" s="248"/>
      <c r="H448" s="250"/>
      <c r="I448" s="250"/>
      <c r="J448" s="250"/>
      <c r="K448" s="250"/>
      <c r="L448" s="250"/>
      <c r="M448" s="250"/>
      <c r="N448" s="250"/>
      <c r="O448" s="250"/>
      <c r="P448" s="250"/>
    </row>
    <row r="449" ht="15.75" customHeight="1">
      <c r="A449" s="248"/>
      <c r="B449" s="175"/>
      <c r="C449" s="249"/>
      <c r="D449" s="249"/>
      <c r="E449" s="249"/>
      <c r="F449" s="249"/>
      <c r="G449" s="248"/>
      <c r="H449" s="250"/>
      <c r="I449" s="250"/>
      <c r="J449" s="250"/>
      <c r="K449" s="250"/>
      <c r="L449" s="250"/>
      <c r="M449" s="250"/>
      <c r="N449" s="250"/>
      <c r="O449" s="250"/>
      <c r="P449" s="250"/>
    </row>
    <row r="450" ht="15.75" customHeight="1">
      <c r="A450" s="248"/>
      <c r="B450" s="175"/>
      <c r="C450" s="249"/>
      <c r="D450" s="249"/>
      <c r="E450" s="249"/>
      <c r="F450" s="249"/>
      <c r="G450" s="248"/>
      <c r="H450" s="250"/>
      <c r="I450" s="250"/>
      <c r="J450" s="250"/>
      <c r="K450" s="250"/>
      <c r="L450" s="250"/>
      <c r="M450" s="250"/>
      <c r="N450" s="250"/>
      <c r="O450" s="250"/>
      <c r="P450" s="250"/>
    </row>
    <row r="451" ht="15.75" customHeight="1">
      <c r="A451" s="248"/>
      <c r="B451" s="175"/>
      <c r="C451" s="249"/>
      <c r="D451" s="249"/>
      <c r="E451" s="249"/>
      <c r="F451" s="249"/>
      <c r="G451" s="248"/>
      <c r="H451" s="250"/>
      <c r="I451" s="250"/>
      <c r="J451" s="250"/>
      <c r="K451" s="250"/>
      <c r="L451" s="250"/>
      <c r="M451" s="250"/>
      <c r="N451" s="250"/>
      <c r="O451" s="250"/>
      <c r="P451" s="250"/>
    </row>
    <row r="452" ht="15.75" customHeight="1">
      <c r="A452" s="248"/>
      <c r="B452" s="175"/>
      <c r="C452" s="249"/>
      <c r="D452" s="249"/>
      <c r="E452" s="249"/>
      <c r="F452" s="249"/>
      <c r="G452" s="248"/>
      <c r="H452" s="250"/>
      <c r="I452" s="250"/>
      <c r="J452" s="250"/>
      <c r="K452" s="250"/>
      <c r="L452" s="250"/>
      <c r="M452" s="250"/>
      <c r="N452" s="250"/>
      <c r="O452" s="250"/>
      <c r="P452" s="250"/>
    </row>
    <row r="453" ht="15.75" customHeight="1">
      <c r="A453" s="248"/>
      <c r="B453" s="175"/>
      <c r="C453" s="249"/>
      <c r="D453" s="249"/>
      <c r="E453" s="249"/>
      <c r="F453" s="249"/>
      <c r="G453" s="248"/>
      <c r="H453" s="250"/>
      <c r="I453" s="250"/>
      <c r="J453" s="250"/>
      <c r="K453" s="250"/>
      <c r="L453" s="250"/>
      <c r="M453" s="250"/>
      <c r="N453" s="250"/>
      <c r="O453" s="250"/>
      <c r="P453" s="250"/>
    </row>
    <row r="454" ht="15.75" customHeight="1">
      <c r="A454" s="248"/>
      <c r="B454" s="175"/>
      <c r="C454" s="249"/>
      <c r="D454" s="249"/>
      <c r="E454" s="249"/>
      <c r="F454" s="249"/>
      <c r="G454" s="248"/>
      <c r="H454" s="250"/>
      <c r="I454" s="250"/>
      <c r="J454" s="250"/>
      <c r="K454" s="250"/>
      <c r="L454" s="250"/>
      <c r="M454" s="250"/>
      <c r="N454" s="250"/>
      <c r="O454" s="250"/>
      <c r="P454" s="250"/>
    </row>
    <row r="455" ht="15.75" customHeight="1">
      <c r="A455" s="248"/>
      <c r="B455" s="175"/>
      <c r="C455" s="249"/>
      <c r="D455" s="249"/>
      <c r="E455" s="249"/>
      <c r="F455" s="249"/>
      <c r="G455" s="248"/>
      <c r="H455" s="250"/>
      <c r="I455" s="250"/>
      <c r="J455" s="250"/>
      <c r="K455" s="250"/>
      <c r="L455" s="250"/>
      <c r="M455" s="250"/>
      <c r="N455" s="250"/>
      <c r="O455" s="250"/>
      <c r="P455" s="250"/>
    </row>
    <row r="456" ht="15.75" customHeight="1">
      <c r="A456" s="248"/>
      <c r="B456" s="175"/>
      <c r="C456" s="249"/>
      <c r="D456" s="249"/>
      <c r="E456" s="249"/>
      <c r="F456" s="249"/>
      <c r="G456" s="248"/>
      <c r="H456" s="250"/>
      <c r="I456" s="250"/>
      <c r="J456" s="250"/>
      <c r="K456" s="250"/>
      <c r="L456" s="250"/>
      <c r="M456" s="250"/>
      <c r="N456" s="250"/>
      <c r="O456" s="250"/>
      <c r="P456" s="250"/>
    </row>
    <row r="457" ht="15.75" customHeight="1">
      <c r="A457" s="248"/>
      <c r="B457" s="175"/>
      <c r="C457" s="249"/>
      <c r="D457" s="249"/>
      <c r="E457" s="249"/>
      <c r="F457" s="249"/>
      <c r="G457" s="248"/>
      <c r="H457" s="250"/>
      <c r="I457" s="250"/>
      <c r="J457" s="250"/>
      <c r="K457" s="250"/>
      <c r="L457" s="250"/>
      <c r="M457" s="250"/>
      <c r="N457" s="250"/>
      <c r="O457" s="250"/>
      <c r="P457" s="250"/>
    </row>
    <row r="458" ht="15.75" customHeight="1">
      <c r="A458" s="248"/>
      <c r="B458" s="175"/>
      <c r="C458" s="249"/>
      <c r="D458" s="249"/>
      <c r="E458" s="249"/>
      <c r="F458" s="249"/>
      <c r="G458" s="248"/>
      <c r="H458" s="250"/>
      <c r="I458" s="250"/>
      <c r="J458" s="250"/>
      <c r="K458" s="250"/>
      <c r="L458" s="250"/>
      <c r="M458" s="250"/>
      <c r="N458" s="250"/>
      <c r="O458" s="250"/>
      <c r="P458" s="250"/>
    </row>
    <row r="459" ht="15.75" customHeight="1">
      <c r="A459" s="248"/>
      <c r="B459" s="175"/>
      <c r="C459" s="249"/>
      <c r="D459" s="249"/>
      <c r="E459" s="249"/>
      <c r="F459" s="249"/>
      <c r="G459" s="248"/>
      <c r="H459" s="250"/>
      <c r="I459" s="250"/>
      <c r="J459" s="250"/>
      <c r="K459" s="250"/>
      <c r="L459" s="250"/>
      <c r="M459" s="250"/>
      <c r="N459" s="250"/>
      <c r="O459" s="250"/>
      <c r="P459" s="250"/>
    </row>
    <row r="460" ht="15.75" customHeight="1">
      <c r="A460" s="248"/>
      <c r="B460" s="175"/>
      <c r="C460" s="249"/>
      <c r="D460" s="249"/>
      <c r="E460" s="249"/>
      <c r="F460" s="249"/>
      <c r="G460" s="248"/>
      <c r="H460" s="250"/>
      <c r="I460" s="250"/>
      <c r="J460" s="250"/>
      <c r="K460" s="250"/>
      <c r="L460" s="250"/>
      <c r="M460" s="250"/>
      <c r="N460" s="250"/>
      <c r="O460" s="250"/>
      <c r="P460" s="250"/>
    </row>
    <row r="461" ht="15.75" customHeight="1">
      <c r="A461" s="248"/>
      <c r="B461" s="175"/>
      <c r="C461" s="249"/>
      <c r="D461" s="249"/>
      <c r="E461" s="249"/>
      <c r="F461" s="249"/>
      <c r="G461" s="248"/>
      <c r="H461" s="250"/>
      <c r="I461" s="250"/>
      <c r="J461" s="250"/>
      <c r="K461" s="250"/>
      <c r="L461" s="250"/>
      <c r="M461" s="250"/>
      <c r="N461" s="250"/>
      <c r="O461" s="250"/>
      <c r="P461" s="250"/>
    </row>
    <row r="462" ht="15.75" customHeight="1">
      <c r="A462" s="248"/>
      <c r="B462" s="175"/>
      <c r="C462" s="249"/>
      <c r="D462" s="249"/>
      <c r="E462" s="249"/>
      <c r="F462" s="249"/>
      <c r="G462" s="248"/>
      <c r="H462" s="250"/>
      <c r="I462" s="250"/>
      <c r="J462" s="250"/>
      <c r="K462" s="250"/>
      <c r="L462" s="250"/>
      <c r="M462" s="250"/>
      <c r="N462" s="250"/>
      <c r="O462" s="250"/>
      <c r="P462" s="250"/>
    </row>
    <row r="463" ht="15.75" customHeight="1">
      <c r="A463" s="248"/>
      <c r="B463" s="175"/>
      <c r="C463" s="249"/>
      <c r="D463" s="249"/>
      <c r="E463" s="249"/>
      <c r="F463" s="249"/>
      <c r="G463" s="248"/>
      <c r="H463" s="250"/>
      <c r="I463" s="250"/>
      <c r="J463" s="250"/>
      <c r="K463" s="250"/>
      <c r="L463" s="250"/>
      <c r="M463" s="250"/>
      <c r="N463" s="250"/>
      <c r="O463" s="250"/>
      <c r="P463" s="250"/>
    </row>
    <row r="464" ht="15.75" customHeight="1">
      <c r="A464" s="248"/>
      <c r="B464" s="175"/>
      <c r="C464" s="249"/>
      <c r="D464" s="249"/>
      <c r="E464" s="249"/>
      <c r="F464" s="249"/>
      <c r="G464" s="248"/>
      <c r="H464" s="250"/>
      <c r="I464" s="250"/>
      <c r="J464" s="250"/>
      <c r="K464" s="250"/>
      <c r="L464" s="250"/>
      <c r="M464" s="250"/>
      <c r="N464" s="250"/>
      <c r="O464" s="250"/>
      <c r="P464" s="250"/>
    </row>
    <row r="465" ht="15.75" customHeight="1">
      <c r="A465" s="248"/>
      <c r="B465" s="175"/>
      <c r="C465" s="249"/>
      <c r="D465" s="249"/>
      <c r="E465" s="249"/>
      <c r="F465" s="249"/>
      <c r="G465" s="248"/>
      <c r="H465" s="250"/>
      <c r="I465" s="250"/>
      <c r="J465" s="250"/>
      <c r="K465" s="250"/>
      <c r="L465" s="250"/>
      <c r="M465" s="250"/>
      <c r="N465" s="250"/>
      <c r="O465" s="250"/>
      <c r="P465" s="250"/>
    </row>
    <row r="466" ht="15.75" customHeight="1">
      <c r="A466" s="248"/>
      <c r="B466" s="175"/>
      <c r="C466" s="249"/>
      <c r="D466" s="249"/>
      <c r="E466" s="249"/>
      <c r="F466" s="249"/>
      <c r="G466" s="248"/>
      <c r="H466" s="250"/>
      <c r="I466" s="250"/>
      <c r="J466" s="250"/>
      <c r="K466" s="250"/>
      <c r="L466" s="250"/>
      <c r="M466" s="250"/>
      <c r="N466" s="250"/>
      <c r="O466" s="250"/>
      <c r="P466" s="250"/>
    </row>
    <row r="467" ht="15.75" customHeight="1">
      <c r="A467" s="248"/>
      <c r="B467" s="175"/>
      <c r="C467" s="249"/>
      <c r="D467" s="249"/>
      <c r="E467" s="249"/>
      <c r="F467" s="249"/>
      <c r="G467" s="248"/>
      <c r="H467" s="250"/>
      <c r="I467" s="250"/>
      <c r="J467" s="250"/>
      <c r="K467" s="250"/>
      <c r="L467" s="250"/>
      <c r="M467" s="250"/>
      <c r="N467" s="250"/>
      <c r="O467" s="250"/>
      <c r="P467" s="250"/>
    </row>
    <row r="468" ht="15.75" customHeight="1">
      <c r="A468" s="248"/>
      <c r="B468" s="175"/>
      <c r="C468" s="249"/>
      <c r="D468" s="249"/>
      <c r="E468" s="249"/>
      <c r="F468" s="249"/>
      <c r="G468" s="248"/>
      <c r="H468" s="250"/>
      <c r="I468" s="250"/>
      <c r="J468" s="250"/>
      <c r="K468" s="250"/>
      <c r="L468" s="250"/>
      <c r="M468" s="250"/>
      <c r="N468" s="250"/>
      <c r="O468" s="250"/>
      <c r="P468" s="250"/>
    </row>
    <row r="469" ht="15.75" customHeight="1">
      <c r="A469" s="248"/>
      <c r="B469" s="175"/>
      <c r="C469" s="249"/>
      <c r="D469" s="249"/>
      <c r="E469" s="249"/>
      <c r="F469" s="249"/>
      <c r="G469" s="248"/>
      <c r="H469" s="250"/>
      <c r="I469" s="250"/>
      <c r="J469" s="250"/>
      <c r="K469" s="250"/>
      <c r="L469" s="250"/>
      <c r="M469" s="250"/>
      <c r="N469" s="250"/>
      <c r="O469" s="250"/>
      <c r="P469" s="250"/>
    </row>
    <row r="470" ht="15.75" customHeight="1">
      <c r="A470" s="248"/>
      <c r="B470" s="175"/>
      <c r="C470" s="249"/>
      <c r="D470" s="249"/>
      <c r="E470" s="249"/>
      <c r="F470" s="249"/>
      <c r="G470" s="248"/>
      <c r="H470" s="250"/>
      <c r="I470" s="250"/>
      <c r="J470" s="250"/>
      <c r="K470" s="250"/>
      <c r="L470" s="250"/>
      <c r="M470" s="250"/>
      <c r="N470" s="250"/>
      <c r="O470" s="250"/>
      <c r="P470" s="250"/>
    </row>
    <row r="471" ht="15.75" customHeight="1">
      <c r="A471" s="248"/>
      <c r="B471" s="175"/>
      <c r="C471" s="249"/>
      <c r="D471" s="249"/>
      <c r="E471" s="249"/>
      <c r="F471" s="249"/>
      <c r="G471" s="248"/>
      <c r="H471" s="250"/>
      <c r="I471" s="250"/>
      <c r="J471" s="250"/>
      <c r="K471" s="250"/>
      <c r="L471" s="250"/>
      <c r="M471" s="250"/>
      <c r="N471" s="250"/>
      <c r="O471" s="250"/>
      <c r="P471" s="250"/>
    </row>
    <row r="472" ht="15.75" customHeight="1">
      <c r="A472" s="248"/>
      <c r="B472" s="175"/>
      <c r="C472" s="249"/>
      <c r="D472" s="249"/>
      <c r="E472" s="249"/>
      <c r="F472" s="249"/>
      <c r="G472" s="248"/>
      <c r="H472" s="250"/>
      <c r="I472" s="250"/>
      <c r="J472" s="250"/>
      <c r="K472" s="250"/>
      <c r="L472" s="250"/>
      <c r="M472" s="250"/>
      <c r="N472" s="250"/>
      <c r="O472" s="250"/>
      <c r="P472" s="250"/>
    </row>
    <row r="473" ht="15.75" customHeight="1">
      <c r="A473" s="248"/>
      <c r="B473" s="175"/>
      <c r="C473" s="249"/>
      <c r="D473" s="249"/>
      <c r="E473" s="249"/>
      <c r="F473" s="249"/>
      <c r="G473" s="248"/>
      <c r="H473" s="250"/>
      <c r="I473" s="250"/>
      <c r="J473" s="250"/>
      <c r="K473" s="250"/>
      <c r="L473" s="250"/>
      <c r="M473" s="250"/>
      <c r="N473" s="250"/>
      <c r="O473" s="250"/>
      <c r="P473" s="250"/>
    </row>
    <row r="474" ht="15.75" customHeight="1">
      <c r="A474" s="248"/>
      <c r="B474" s="175"/>
      <c r="C474" s="249"/>
      <c r="D474" s="249"/>
      <c r="E474" s="249"/>
      <c r="F474" s="249"/>
      <c r="G474" s="248"/>
      <c r="H474" s="250"/>
      <c r="I474" s="250"/>
      <c r="J474" s="250"/>
      <c r="K474" s="250"/>
      <c r="L474" s="250"/>
      <c r="M474" s="250"/>
      <c r="N474" s="250"/>
      <c r="O474" s="250"/>
      <c r="P474" s="250"/>
    </row>
    <row r="475" ht="15.75" customHeight="1">
      <c r="A475" s="248"/>
      <c r="B475" s="175"/>
      <c r="C475" s="249"/>
      <c r="D475" s="249"/>
      <c r="E475" s="249"/>
      <c r="F475" s="249"/>
      <c r="G475" s="248"/>
      <c r="H475" s="250"/>
      <c r="I475" s="250"/>
      <c r="J475" s="250"/>
      <c r="K475" s="250"/>
      <c r="L475" s="250"/>
      <c r="M475" s="250"/>
      <c r="N475" s="250"/>
      <c r="O475" s="250"/>
      <c r="P475" s="250"/>
    </row>
    <row r="476" ht="15.75" customHeight="1">
      <c r="A476" s="248"/>
      <c r="B476" s="175"/>
      <c r="C476" s="249"/>
      <c r="D476" s="249"/>
      <c r="E476" s="249"/>
      <c r="F476" s="249"/>
      <c r="G476" s="248"/>
      <c r="H476" s="250"/>
      <c r="I476" s="250"/>
      <c r="J476" s="250"/>
      <c r="K476" s="250"/>
      <c r="L476" s="250"/>
      <c r="M476" s="250"/>
      <c r="N476" s="250"/>
      <c r="O476" s="250"/>
      <c r="P476" s="250"/>
    </row>
    <row r="477" ht="15.75" customHeight="1">
      <c r="A477" s="248"/>
      <c r="B477" s="175"/>
      <c r="C477" s="249"/>
      <c r="D477" s="249"/>
      <c r="E477" s="249"/>
      <c r="F477" s="249"/>
      <c r="G477" s="248"/>
      <c r="H477" s="250"/>
      <c r="I477" s="250"/>
      <c r="J477" s="250"/>
      <c r="K477" s="250"/>
      <c r="L477" s="250"/>
      <c r="M477" s="250"/>
      <c r="N477" s="250"/>
      <c r="O477" s="250"/>
      <c r="P477" s="250"/>
    </row>
    <row r="478" ht="15.75" customHeight="1">
      <c r="A478" s="248"/>
      <c r="B478" s="175"/>
      <c r="C478" s="249"/>
      <c r="D478" s="249"/>
      <c r="E478" s="249"/>
      <c r="F478" s="249"/>
      <c r="G478" s="248"/>
      <c r="H478" s="250"/>
      <c r="I478" s="250"/>
      <c r="J478" s="250"/>
      <c r="K478" s="250"/>
      <c r="L478" s="250"/>
      <c r="M478" s="250"/>
      <c r="N478" s="250"/>
      <c r="O478" s="250"/>
      <c r="P478" s="250"/>
    </row>
    <row r="479" ht="15.75" customHeight="1">
      <c r="A479" s="248"/>
      <c r="B479" s="175"/>
      <c r="C479" s="249"/>
      <c r="D479" s="249"/>
      <c r="E479" s="249"/>
      <c r="F479" s="249"/>
      <c r="G479" s="248"/>
      <c r="H479" s="250"/>
      <c r="I479" s="250"/>
      <c r="J479" s="250"/>
      <c r="K479" s="250"/>
      <c r="L479" s="250"/>
      <c r="M479" s="250"/>
      <c r="N479" s="250"/>
      <c r="O479" s="250"/>
      <c r="P479" s="250"/>
    </row>
    <row r="480" ht="15.75" customHeight="1">
      <c r="A480" s="248"/>
      <c r="B480" s="175"/>
      <c r="C480" s="249"/>
      <c r="D480" s="249"/>
      <c r="E480" s="249"/>
      <c r="F480" s="249"/>
      <c r="G480" s="248"/>
      <c r="H480" s="250"/>
      <c r="I480" s="250"/>
      <c r="J480" s="250"/>
      <c r="K480" s="250"/>
      <c r="L480" s="250"/>
      <c r="M480" s="250"/>
      <c r="N480" s="250"/>
      <c r="O480" s="250"/>
      <c r="P480" s="250"/>
    </row>
    <row r="481" ht="15.75" customHeight="1">
      <c r="A481" s="248"/>
      <c r="B481" s="175"/>
      <c r="C481" s="249"/>
      <c r="D481" s="249"/>
      <c r="E481" s="249"/>
      <c r="F481" s="249"/>
      <c r="G481" s="248"/>
      <c r="H481" s="250"/>
      <c r="I481" s="250"/>
      <c r="J481" s="250"/>
      <c r="K481" s="250"/>
      <c r="L481" s="250"/>
      <c r="M481" s="250"/>
      <c r="N481" s="250"/>
      <c r="O481" s="250"/>
      <c r="P481" s="250"/>
    </row>
    <row r="482" ht="15.75" customHeight="1">
      <c r="A482" s="248"/>
      <c r="B482" s="175"/>
      <c r="C482" s="249"/>
      <c r="D482" s="249"/>
      <c r="E482" s="249"/>
      <c r="F482" s="249"/>
      <c r="G482" s="248"/>
      <c r="H482" s="250"/>
      <c r="I482" s="250"/>
      <c r="J482" s="250"/>
      <c r="K482" s="250"/>
      <c r="L482" s="250"/>
      <c r="M482" s="250"/>
      <c r="N482" s="250"/>
      <c r="O482" s="250"/>
      <c r="P482" s="250"/>
    </row>
    <row r="483" ht="15.75" customHeight="1">
      <c r="A483" s="248"/>
      <c r="B483" s="175"/>
      <c r="C483" s="249"/>
      <c r="D483" s="249"/>
      <c r="E483" s="249"/>
      <c r="F483" s="249"/>
      <c r="G483" s="248"/>
      <c r="H483" s="250"/>
      <c r="I483" s="250"/>
      <c r="J483" s="250"/>
      <c r="K483" s="250"/>
      <c r="L483" s="250"/>
      <c r="M483" s="250"/>
      <c r="N483" s="250"/>
      <c r="O483" s="250"/>
      <c r="P483" s="250"/>
    </row>
    <row r="484" ht="15.75" customHeight="1">
      <c r="A484" s="248"/>
      <c r="B484" s="175"/>
      <c r="C484" s="249"/>
      <c r="D484" s="249"/>
      <c r="E484" s="249"/>
      <c r="F484" s="249"/>
      <c r="G484" s="248"/>
      <c r="H484" s="250"/>
      <c r="I484" s="250"/>
      <c r="J484" s="250"/>
      <c r="K484" s="250"/>
      <c r="L484" s="250"/>
      <c r="M484" s="250"/>
      <c r="N484" s="250"/>
      <c r="O484" s="250"/>
      <c r="P484" s="250"/>
    </row>
    <row r="485" ht="15.75" customHeight="1">
      <c r="A485" s="248"/>
      <c r="B485" s="175"/>
      <c r="C485" s="249"/>
      <c r="D485" s="249"/>
      <c r="E485" s="249"/>
      <c r="F485" s="249"/>
      <c r="G485" s="248"/>
      <c r="H485" s="250"/>
      <c r="I485" s="250"/>
      <c r="J485" s="250"/>
      <c r="K485" s="250"/>
      <c r="L485" s="250"/>
      <c r="M485" s="250"/>
      <c r="N485" s="250"/>
      <c r="O485" s="250"/>
      <c r="P485" s="250"/>
    </row>
    <row r="486" ht="15.75" customHeight="1">
      <c r="A486" s="248"/>
      <c r="B486" s="175"/>
      <c r="C486" s="249"/>
      <c r="D486" s="249"/>
      <c r="E486" s="249"/>
      <c r="F486" s="249"/>
      <c r="G486" s="248"/>
      <c r="H486" s="250"/>
      <c r="I486" s="250"/>
      <c r="J486" s="250"/>
      <c r="K486" s="250"/>
      <c r="L486" s="250"/>
      <c r="M486" s="250"/>
      <c r="N486" s="250"/>
      <c r="O486" s="250"/>
      <c r="P486" s="250"/>
    </row>
    <row r="487" ht="15.75" customHeight="1">
      <c r="A487" s="248"/>
      <c r="B487" s="175"/>
      <c r="C487" s="249"/>
      <c r="D487" s="249"/>
      <c r="E487" s="249"/>
      <c r="F487" s="249"/>
      <c r="G487" s="248"/>
      <c r="H487" s="250"/>
      <c r="I487" s="250"/>
      <c r="J487" s="250"/>
      <c r="K487" s="250"/>
      <c r="L487" s="250"/>
      <c r="M487" s="250"/>
      <c r="N487" s="250"/>
      <c r="O487" s="250"/>
      <c r="P487" s="250"/>
    </row>
    <row r="488" ht="15.75" customHeight="1">
      <c r="A488" s="248"/>
      <c r="B488" s="175"/>
      <c r="C488" s="249"/>
      <c r="D488" s="249"/>
      <c r="E488" s="249"/>
      <c r="F488" s="249"/>
      <c r="G488" s="248"/>
      <c r="H488" s="250"/>
      <c r="I488" s="250"/>
      <c r="J488" s="250"/>
      <c r="K488" s="250"/>
      <c r="L488" s="250"/>
      <c r="M488" s="250"/>
      <c r="N488" s="250"/>
      <c r="O488" s="250"/>
      <c r="P488" s="250"/>
    </row>
    <row r="489" ht="15.75" customHeight="1">
      <c r="A489" s="248"/>
      <c r="B489" s="175"/>
      <c r="C489" s="249"/>
      <c r="D489" s="249"/>
      <c r="E489" s="249"/>
      <c r="F489" s="249"/>
      <c r="G489" s="248"/>
      <c r="H489" s="250"/>
      <c r="I489" s="250"/>
      <c r="J489" s="250"/>
      <c r="K489" s="250"/>
      <c r="L489" s="250"/>
      <c r="M489" s="250"/>
      <c r="N489" s="250"/>
      <c r="O489" s="250"/>
      <c r="P489" s="250"/>
    </row>
    <row r="490" ht="15.75" customHeight="1">
      <c r="A490" s="248"/>
      <c r="B490" s="175"/>
      <c r="C490" s="249"/>
      <c r="D490" s="249"/>
      <c r="E490" s="249"/>
      <c r="F490" s="249"/>
      <c r="G490" s="248"/>
      <c r="H490" s="250"/>
      <c r="I490" s="250"/>
      <c r="J490" s="250"/>
      <c r="K490" s="250"/>
      <c r="L490" s="250"/>
      <c r="M490" s="250"/>
      <c r="N490" s="250"/>
      <c r="O490" s="250"/>
      <c r="P490" s="250"/>
    </row>
    <row r="491" ht="15.75" customHeight="1">
      <c r="A491" s="248"/>
      <c r="B491" s="175"/>
      <c r="C491" s="249"/>
      <c r="D491" s="249"/>
      <c r="E491" s="249"/>
      <c r="F491" s="249"/>
      <c r="G491" s="248"/>
      <c r="H491" s="250"/>
      <c r="I491" s="250"/>
      <c r="J491" s="250"/>
      <c r="K491" s="250"/>
      <c r="L491" s="250"/>
      <c r="M491" s="250"/>
      <c r="N491" s="250"/>
      <c r="O491" s="250"/>
      <c r="P491" s="250"/>
    </row>
    <row r="492" ht="15.75" customHeight="1">
      <c r="A492" s="248"/>
      <c r="B492" s="175"/>
      <c r="C492" s="249"/>
      <c r="D492" s="249"/>
      <c r="E492" s="249"/>
      <c r="F492" s="249"/>
      <c r="G492" s="248"/>
      <c r="H492" s="250"/>
      <c r="I492" s="250"/>
      <c r="J492" s="250"/>
      <c r="K492" s="250"/>
      <c r="L492" s="250"/>
      <c r="M492" s="250"/>
      <c r="N492" s="250"/>
      <c r="O492" s="250"/>
      <c r="P492" s="250"/>
    </row>
    <row r="493" ht="15.75" customHeight="1">
      <c r="A493" s="248"/>
      <c r="B493" s="175"/>
      <c r="C493" s="249"/>
      <c r="D493" s="249"/>
      <c r="E493" s="249"/>
      <c r="F493" s="249"/>
      <c r="G493" s="248"/>
      <c r="H493" s="250"/>
      <c r="I493" s="250"/>
      <c r="J493" s="250"/>
      <c r="K493" s="250"/>
      <c r="L493" s="250"/>
      <c r="M493" s="250"/>
      <c r="N493" s="250"/>
      <c r="O493" s="250"/>
      <c r="P493" s="250"/>
    </row>
    <row r="494" ht="15.75" customHeight="1">
      <c r="A494" s="248"/>
      <c r="B494" s="175"/>
      <c r="C494" s="249"/>
      <c r="D494" s="249"/>
      <c r="E494" s="249"/>
      <c r="F494" s="249"/>
      <c r="G494" s="248"/>
      <c r="H494" s="250"/>
      <c r="I494" s="250"/>
      <c r="J494" s="250"/>
      <c r="K494" s="250"/>
      <c r="L494" s="250"/>
      <c r="M494" s="250"/>
      <c r="N494" s="250"/>
      <c r="O494" s="250"/>
      <c r="P494" s="250"/>
    </row>
    <row r="495" ht="15.75" customHeight="1">
      <c r="A495" s="248"/>
      <c r="B495" s="175"/>
      <c r="C495" s="249"/>
      <c r="D495" s="249"/>
      <c r="E495" s="249"/>
      <c r="F495" s="249"/>
      <c r="G495" s="248"/>
      <c r="H495" s="250"/>
      <c r="I495" s="250"/>
      <c r="J495" s="250"/>
      <c r="K495" s="250"/>
      <c r="L495" s="250"/>
      <c r="M495" s="250"/>
      <c r="N495" s="250"/>
      <c r="O495" s="250"/>
      <c r="P495" s="250"/>
    </row>
    <row r="496" ht="15.75" customHeight="1">
      <c r="A496" s="248"/>
      <c r="B496" s="175"/>
      <c r="C496" s="249"/>
      <c r="D496" s="249"/>
      <c r="E496" s="249"/>
      <c r="F496" s="249"/>
      <c r="G496" s="248"/>
      <c r="H496" s="250"/>
      <c r="I496" s="250"/>
      <c r="J496" s="250"/>
      <c r="K496" s="250"/>
      <c r="L496" s="250"/>
      <c r="M496" s="250"/>
      <c r="N496" s="250"/>
      <c r="O496" s="250"/>
      <c r="P496" s="250"/>
    </row>
    <row r="497" ht="15.75" customHeight="1">
      <c r="A497" s="248"/>
      <c r="B497" s="175"/>
      <c r="C497" s="249"/>
      <c r="D497" s="249"/>
      <c r="E497" s="249"/>
      <c r="F497" s="249"/>
      <c r="G497" s="248"/>
      <c r="H497" s="250"/>
      <c r="I497" s="250"/>
      <c r="J497" s="250"/>
      <c r="K497" s="250"/>
      <c r="L497" s="250"/>
      <c r="M497" s="250"/>
      <c r="N497" s="250"/>
      <c r="O497" s="250"/>
      <c r="P497" s="250"/>
    </row>
    <row r="498" ht="15.75" customHeight="1">
      <c r="A498" s="248"/>
      <c r="B498" s="175"/>
      <c r="C498" s="249"/>
      <c r="D498" s="249"/>
      <c r="E498" s="249"/>
      <c r="F498" s="249"/>
      <c r="G498" s="248"/>
      <c r="H498" s="250"/>
      <c r="I498" s="250"/>
      <c r="J498" s="250"/>
      <c r="K498" s="250"/>
      <c r="L498" s="250"/>
      <c r="M498" s="250"/>
      <c r="N498" s="250"/>
      <c r="O498" s="250"/>
      <c r="P498" s="250"/>
    </row>
    <row r="499" ht="15.75" customHeight="1">
      <c r="A499" s="248"/>
      <c r="B499" s="175"/>
      <c r="C499" s="249"/>
      <c r="D499" s="249"/>
      <c r="E499" s="249"/>
      <c r="F499" s="249"/>
      <c r="G499" s="248"/>
      <c r="H499" s="250"/>
      <c r="I499" s="250"/>
      <c r="J499" s="250"/>
      <c r="K499" s="250"/>
      <c r="L499" s="250"/>
      <c r="M499" s="250"/>
      <c r="N499" s="250"/>
      <c r="O499" s="250"/>
      <c r="P499" s="250"/>
    </row>
    <row r="500" ht="15.75" customHeight="1">
      <c r="A500" s="248"/>
      <c r="B500" s="175"/>
      <c r="C500" s="249"/>
      <c r="D500" s="249"/>
      <c r="E500" s="249"/>
      <c r="F500" s="249"/>
      <c r="G500" s="248"/>
      <c r="H500" s="250"/>
      <c r="I500" s="250"/>
      <c r="J500" s="250"/>
      <c r="K500" s="250"/>
      <c r="L500" s="250"/>
      <c r="M500" s="250"/>
      <c r="N500" s="250"/>
      <c r="O500" s="250"/>
      <c r="P500" s="250"/>
    </row>
    <row r="501" ht="15.75" customHeight="1">
      <c r="A501" s="248"/>
      <c r="B501" s="175"/>
      <c r="C501" s="249"/>
      <c r="D501" s="249"/>
      <c r="E501" s="249"/>
      <c r="F501" s="249"/>
      <c r="G501" s="248"/>
      <c r="H501" s="250"/>
      <c r="I501" s="250"/>
      <c r="J501" s="250"/>
      <c r="K501" s="250"/>
      <c r="L501" s="250"/>
      <c r="M501" s="250"/>
      <c r="N501" s="250"/>
      <c r="O501" s="250"/>
      <c r="P501" s="250"/>
    </row>
    <row r="502" ht="15.75" customHeight="1">
      <c r="A502" s="248"/>
      <c r="B502" s="175"/>
      <c r="C502" s="249"/>
      <c r="D502" s="249"/>
      <c r="E502" s="249"/>
      <c r="F502" s="249"/>
      <c r="G502" s="248"/>
      <c r="H502" s="250"/>
      <c r="I502" s="250"/>
      <c r="J502" s="250"/>
      <c r="K502" s="250"/>
      <c r="L502" s="250"/>
      <c r="M502" s="250"/>
      <c r="N502" s="250"/>
      <c r="O502" s="250"/>
      <c r="P502" s="250"/>
    </row>
    <row r="503" ht="15.75" customHeight="1">
      <c r="A503" s="248"/>
      <c r="B503" s="175"/>
      <c r="C503" s="249"/>
      <c r="D503" s="249"/>
      <c r="E503" s="249"/>
      <c r="F503" s="249"/>
      <c r="G503" s="248"/>
      <c r="H503" s="250"/>
      <c r="I503" s="250"/>
      <c r="J503" s="250"/>
      <c r="K503" s="250"/>
      <c r="L503" s="250"/>
      <c r="M503" s="250"/>
      <c r="N503" s="250"/>
      <c r="O503" s="250"/>
      <c r="P503" s="250"/>
    </row>
    <row r="504" ht="15.75" customHeight="1">
      <c r="A504" s="248"/>
      <c r="B504" s="175"/>
      <c r="C504" s="249"/>
      <c r="D504" s="249"/>
      <c r="E504" s="249"/>
      <c r="F504" s="249"/>
      <c r="G504" s="248"/>
      <c r="H504" s="250"/>
      <c r="I504" s="250"/>
      <c r="J504" s="250"/>
      <c r="K504" s="250"/>
      <c r="L504" s="250"/>
      <c r="M504" s="250"/>
      <c r="N504" s="250"/>
      <c r="O504" s="250"/>
      <c r="P504" s="250"/>
    </row>
    <row r="505" ht="15.75" customHeight="1">
      <c r="A505" s="248"/>
      <c r="B505" s="175"/>
      <c r="C505" s="249"/>
      <c r="D505" s="249"/>
      <c r="E505" s="249"/>
      <c r="F505" s="249"/>
      <c r="G505" s="248"/>
      <c r="H505" s="250"/>
      <c r="I505" s="250"/>
      <c r="J505" s="250"/>
      <c r="K505" s="250"/>
      <c r="L505" s="250"/>
      <c r="M505" s="250"/>
      <c r="N505" s="250"/>
      <c r="O505" s="250"/>
      <c r="P505" s="250"/>
    </row>
    <row r="506" ht="15.75" customHeight="1">
      <c r="A506" s="248"/>
      <c r="B506" s="175"/>
      <c r="C506" s="249"/>
      <c r="D506" s="249"/>
      <c r="E506" s="249"/>
      <c r="F506" s="249"/>
      <c r="G506" s="248"/>
      <c r="H506" s="250"/>
      <c r="I506" s="250"/>
      <c r="J506" s="250"/>
      <c r="K506" s="250"/>
      <c r="L506" s="250"/>
      <c r="M506" s="250"/>
      <c r="N506" s="250"/>
      <c r="O506" s="250"/>
      <c r="P506" s="250"/>
    </row>
    <row r="507" ht="15.75" customHeight="1">
      <c r="A507" s="248"/>
      <c r="B507" s="175"/>
      <c r="C507" s="249"/>
      <c r="D507" s="249"/>
      <c r="E507" s="249"/>
      <c r="F507" s="249"/>
      <c r="G507" s="248"/>
      <c r="H507" s="250"/>
      <c r="I507" s="250"/>
      <c r="J507" s="250"/>
      <c r="K507" s="250"/>
      <c r="L507" s="250"/>
      <c r="M507" s="250"/>
      <c r="N507" s="250"/>
      <c r="O507" s="250"/>
      <c r="P507" s="250"/>
    </row>
    <row r="508" ht="15.75" customHeight="1">
      <c r="A508" s="248"/>
      <c r="B508" s="175"/>
      <c r="C508" s="249"/>
      <c r="D508" s="249"/>
      <c r="E508" s="249"/>
      <c r="F508" s="249"/>
      <c r="G508" s="248"/>
      <c r="H508" s="250"/>
      <c r="I508" s="250"/>
      <c r="J508" s="250"/>
      <c r="K508" s="250"/>
      <c r="L508" s="250"/>
      <c r="M508" s="250"/>
      <c r="N508" s="250"/>
      <c r="O508" s="250"/>
      <c r="P508" s="250"/>
    </row>
    <row r="509" ht="15.75" customHeight="1">
      <c r="A509" s="248"/>
      <c r="B509" s="175"/>
      <c r="C509" s="249"/>
      <c r="D509" s="249"/>
      <c r="E509" s="249"/>
      <c r="F509" s="249"/>
      <c r="G509" s="248"/>
      <c r="H509" s="250"/>
      <c r="I509" s="250"/>
      <c r="J509" s="250"/>
      <c r="K509" s="250"/>
      <c r="L509" s="250"/>
      <c r="M509" s="250"/>
      <c r="N509" s="250"/>
      <c r="O509" s="250"/>
      <c r="P509" s="250"/>
    </row>
    <row r="510" ht="15.75" customHeight="1">
      <c r="A510" s="248"/>
      <c r="B510" s="175"/>
      <c r="C510" s="249"/>
      <c r="D510" s="249"/>
      <c r="E510" s="249"/>
      <c r="F510" s="249"/>
      <c r="G510" s="248"/>
      <c r="H510" s="250"/>
      <c r="I510" s="250"/>
      <c r="J510" s="250"/>
      <c r="K510" s="250"/>
      <c r="L510" s="250"/>
      <c r="M510" s="250"/>
      <c r="N510" s="250"/>
      <c r="O510" s="250"/>
      <c r="P510" s="250"/>
    </row>
    <row r="511" ht="15.75" customHeight="1">
      <c r="A511" s="248"/>
      <c r="B511" s="175"/>
      <c r="C511" s="249"/>
      <c r="D511" s="249"/>
      <c r="E511" s="249"/>
      <c r="F511" s="249"/>
      <c r="G511" s="248"/>
      <c r="H511" s="250"/>
      <c r="I511" s="250"/>
      <c r="J511" s="250"/>
      <c r="K511" s="250"/>
      <c r="L511" s="250"/>
      <c r="M511" s="250"/>
      <c r="N511" s="250"/>
      <c r="O511" s="250"/>
      <c r="P511" s="250"/>
    </row>
    <row r="512" ht="15.75" customHeight="1">
      <c r="A512" s="248"/>
      <c r="B512" s="175"/>
      <c r="C512" s="249"/>
      <c r="D512" s="249"/>
      <c r="E512" s="249"/>
      <c r="F512" s="249"/>
      <c r="G512" s="248"/>
      <c r="H512" s="250"/>
      <c r="I512" s="250"/>
      <c r="J512" s="250"/>
      <c r="K512" s="250"/>
      <c r="L512" s="250"/>
      <c r="M512" s="250"/>
      <c r="N512" s="250"/>
      <c r="O512" s="250"/>
      <c r="P512" s="250"/>
    </row>
    <row r="513" ht="15.75" customHeight="1">
      <c r="A513" s="248"/>
      <c r="B513" s="175"/>
      <c r="C513" s="249"/>
      <c r="D513" s="249"/>
      <c r="E513" s="249"/>
      <c r="F513" s="249"/>
      <c r="G513" s="248"/>
      <c r="H513" s="250"/>
      <c r="I513" s="250"/>
      <c r="J513" s="250"/>
      <c r="K513" s="250"/>
      <c r="L513" s="250"/>
      <c r="M513" s="250"/>
      <c r="N513" s="250"/>
      <c r="O513" s="250"/>
      <c r="P513" s="250"/>
    </row>
    <row r="514" ht="15.75" customHeight="1">
      <c r="A514" s="248"/>
      <c r="B514" s="175"/>
      <c r="C514" s="249"/>
      <c r="D514" s="249"/>
      <c r="E514" s="249"/>
      <c r="F514" s="249"/>
      <c r="G514" s="248"/>
      <c r="H514" s="250"/>
      <c r="I514" s="250"/>
      <c r="J514" s="250"/>
      <c r="K514" s="250"/>
      <c r="L514" s="250"/>
      <c r="M514" s="250"/>
      <c r="N514" s="250"/>
      <c r="O514" s="250"/>
      <c r="P514" s="250"/>
    </row>
    <row r="515" ht="15.75" customHeight="1">
      <c r="A515" s="248"/>
      <c r="B515" s="175"/>
      <c r="C515" s="249"/>
      <c r="D515" s="249"/>
      <c r="E515" s="249"/>
      <c r="F515" s="249"/>
      <c r="G515" s="248"/>
      <c r="H515" s="250"/>
      <c r="I515" s="250"/>
      <c r="J515" s="250"/>
      <c r="K515" s="250"/>
      <c r="L515" s="250"/>
      <c r="M515" s="250"/>
      <c r="N515" s="250"/>
      <c r="O515" s="250"/>
      <c r="P515" s="250"/>
    </row>
    <row r="516" ht="15.75" customHeight="1">
      <c r="A516" s="248"/>
      <c r="B516" s="175"/>
      <c r="C516" s="249"/>
      <c r="D516" s="249"/>
      <c r="E516" s="249"/>
      <c r="F516" s="249"/>
      <c r="G516" s="248"/>
      <c r="H516" s="250"/>
      <c r="I516" s="250"/>
      <c r="J516" s="250"/>
      <c r="K516" s="250"/>
      <c r="L516" s="250"/>
      <c r="M516" s="250"/>
      <c r="N516" s="250"/>
      <c r="O516" s="250"/>
      <c r="P516" s="250"/>
    </row>
    <row r="517" ht="15.75" customHeight="1">
      <c r="A517" s="248"/>
      <c r="B517" s="175"/>
      <c r="C517" s="249"/>
      <c r="D517" s="249"/>
      <c r="E517" s="249"/>
      <c r="F517" s="249"/>
      <c r="G517" s="248"/>
      <c r="H517" s="250"/>
      <c r="I517" s="250"/>
      <c r="J517" s="250"/>
      <c r="K517" s="250"/>
      <c r="L517" s="250"/>
      <c r="M517" s="250"/>
      <c r="N517" s="250"/>
      <c r="O517" s="250"/>
      <c r="P517" s="250"/>
    </row>
    <row r="518" ht="15.75" customHeight="1">
      <c r="A518" s="248"/>
      <c r="B518" s="175"/>
      <c r="C518" s="249"/>
      <c r="D518" s="249"/>
      <c r="E518" s="249"/>
      <c r="F518" s="249"/>
      <c r="G518" s="248"/>
      <c r="H518" s="250"/>
      <c r="I518" s="250"/>
      <c r="J518" s="250"/>
      <c r="K518" s="250"/>
      <c r="L518" s="250"/>
      <c r="M518" s="250"/>
      <c r="N518" s="250"/>
      <c r="O518" s="250"/>
      <c r="P518" s="250"/>
    </row>
    <row r="519" ht="15.75" customHeight="1">
      <c r="A519" s="248"/>
      <c r="B519" s="175"/>
      <c r="C519" s="249"/>
      <c r="D519" s="249"/>
      <c r="E519" s="249"/>
      <c r="F519" s="249"/>
      <c r="G519" s="248"/>
      <c r="H519" s="250"/>
      <c r="I519" s="250"/>
      <c r="J519" s="250"/>
      <c r="K519" s="250"/>
      <c r="L519" s="250"/>
      <c r="M519" s="250"/>
      <c r="N519" s="250"/>
      <c r="O519" s="250"/>
      <c r="P519" s="250"/>
    </row>
    <row r="520" ht="15.75" customHeight="1">
      <c r="A520" s="248"/>
      <c r="B520" s="175"/>
      <c r="C520" s="249"/>
      <c r="D520" s="249"/>
      <c r="E520" s="249"/>
      <c r="F520" s="249"/>
      <c r="G520" s="248"/>
      <c r="H520" s="250"/>
      <c r="I520" s="250"/>
      <c r="J520" s="250"/>
      <c r="K520" s="250"/>
      <c r="L520" s="250"/>
      <c r="M520" s="250"/>
      <c r="N520" s="250"/>
      <c r="O520" s="250"/>
      <c r="P520" s="250"/>
    </row>
    <row r="521" ht="15.75" customHeight="1">
      <c r="A521" s="248"/>
      <c r="B521" s="175"/>
      <c r="C521" s="249"/>
      <c r="D521" s="249"/>
      <c r="E521" s="249"/>
      <c r="F521" s="249"/>
      <c r="G521" s="248"/>
      <c r="H521" s="250"/>
      <c r="I521" s="250"/>
      <c r="J521" s="250"/>
      <c r="K521" s="250"/>
      <c r="L521" s="250"/>
      <c r="M521" s="250"/>
      <c r="N521" s="250"/>
      <c r="O521" s="250"/>
      <c r="P521" s="250"/>
    </row>
    <row r="522" ht="15.75" customHeight="1">
      <c r="A522" s="248"/>
      <c r="B522" s="175"/>
      <c r="C522" s="249"/>
      <c r="D522" s="249"/>
      <c r="E522" s="249"/>
      <c r="F522" s="249"/>
      <c r="G522" s="248"/>
      <c r="H522" s="250"/>
      <c r="I522" s="250"/>
      <c r="J522" s="250"/>
      <c r="K522" s="250"/>
      <c r="L522" s="250"/>
      <c r="M522" s="250"/>
      <c r="N522" s="250"/>
      <c r="O522" s="250"/>
      <c r="P522" s="250"/>
    </row>
    <row r="523" ht="15.75" customHeight="1">
      <c r="A523" s="248"/>
      <c r="B523" s="175"/>
      <c r="C523" s="249"/>
      <c r="D523" s="249"/>
      <c r="E523" s="249"/>
      <c r="F523" s="249"/>
      <c r="G523" s="248"/>
      <c r="H523" s="250"/>
      <c r="I523" s="250"/>
      <c r="J523" s="250"/>
      <c r="K523" s="250"/>
      <c r="L523" s="250"/>
      <c r="M523" s="250"/>
      <c r="N523" s="250"/>
      <c r="O523" s="250"/>
      <c r="P523" s="250"/>
    </row>
    <row r="524" ht="15.75" customHeight="1">
      <c r="A524" s="248"/>
      <c r="B524" s="175"/>
      <c r="C524" s="249"/>
      <c r="D524" s="249"/>
      <c r="E524" s="249"/>
      <c r="F524" s="249"/>
      <c r="G524" s="248"/>
      <c r="H524" s="250"/>
      <c r="I524" s="250"/>
      <c r="J524" s="250"/>
      <c r="K524" s="250"/>
      <c r="L524" s="250"/>
      <c r="M524" s="250"/>
      <c r="N524" s="250"/>
      <c r="O524" s="250"/>
      <c r="P524" s="250"/>
    </row>
    <row r="525" ht="15.75" customHeight="1">
      <c r="A525" s="248"/>
      <c r="B525" s="175"/>
      <c r="C525" s="249"/>
      <c r="D525" s="249"/>
      <c r="E525" s="249"/>
      <c r="F525" s="249"/>
      <c r="G525" s="248"/>
      <c r="H525" s="250"/>
      <c r="I525" s="250"/>
      <c r="J525" s="250"/>
      <c r="K525" s="250"/>
      <c r="L525" s="250"/>
      <c r="M525" s="250"/>
      <c r="N525" s="250"/>
      <c r="O525" s="250"/>
      <c r="P525" s="250"/>
    </row>
    <row r="526" ht="15.75" customHeight="1">
      <c r="A526" s="248"/>
      <c r="B526" s="175"/>
      <c r="C526" s="249"/>
      <c r="D526" s="249"/>
      <c r="E526" s="249"/>
      <c r="F526" s="249"/>
      <c r="G526" s="248"/>
      <c r="H526" s="250"/>
      <c r="I526" s="250"/>
      <c r="J526" s="250"/>
      <c r="K526" s="250"/>
      <c r="L526" s="250"/>
      <c r="M526" s="250"/>
      <c r="N526" s="250"/>
      <c r="O526" s="250"/>
      <c r="P526" s="250"/>
    </row>
    <row r="527" ht="15.75" customHeight="1">
      <c r="A527" s="248"/>
      <c r="B527" s="175"/>
      <c r="C527" s="249"/>
      <c r="D527" s="249"/>
      <c r="E527" s="249"/>
      <c r="F527" s="249"/>
      <c r="G527" s="248"/>
      <c r="H527" s="250"/>
      <c r="I527" s="250"/>
      <c r="J527" s="250"/>
      <c r="K527" s="250"/>
      <c r="L527" s="250"/>
      <c r="M527" s="250"/>
      <c r="N527" s="250"/>
      <c r="O527" s="250"/>
      <c r="P527" s="250"/>
    </row>
    <row r="528" ht="15.75" customHeight="1">
      <c r="A528" s="248"/>
      <c r="B528" s="175"/>
      <c r="C528" s="249"/>
      <c r="D528" s="249"/>
      <c r="E528" s="249"/>
      <c r="F528" s="249"/>
      <c r="G528" s="248"/>
      <c r="H528" s="250"/>
      <c r="I528" s="250"/>
      <c r="J528" s="250"/>
      <c r="K528" s="250"/>
      <c r="L528" s="250"/>
      <c r="M528" s="250"/>
      <c r="N528" s="250"/>
      <c r="O528" s="250"/>
      <c r="P528" s="250"/>
    </row>
    <row r="529" ht="15.75" customHeight="1">
      <c r="A529" s="248"/>
      <c r="B529" s="175"/>
      <c r="C529" s="249"/>
      <c r="D529" s="249"/>
      <c r="E529" s="249"/>
      <c r="F529" s="249"/>
      <c r="G529" s="248"/>
      <c r="H529" s="250"/>
      <c r="I529" s="250"/>
      <c r="J529" s="250"/>
      <c r="K529" s="250"/>
      <c r="L529" s="250"/>
      <c r="M529" s="250"/>
      <c r="N529" s="250"/>
      <c r="O529" s="250"/>
      <c r="P529" s="250"/>
    </row>
    <row r="530" ht="15.75" customHeight="1">
      <c r="A530" s="248"/>
      <c r="B530" s="175"/>
      <c r="C530" s="249"/>
      <c r="D530" s="249"/>
      <c r="E530" s="249"/>
      <c r="F530" s="249"/>
      <c r="G530" s="248"/>
      <c r="H530" s="250"/>
      <c r="I530" s="250"/>
      <c r="J530" s="250"/>
      <c r="K530" s="250"/>
      <c r="L530" s="250"/>
      <c r="M530" s="250"/>
      <c r="N530" s="250"/>
      <c r="O530" s="250"/>
      <c r="P530" s="250"/>
    </row>
    <row r="531" ht="15.75" customHeight="1">
      <c r="A531" s="248"/>
      <c r="B531" s="175"/>
      <c r="C531" s="249"/>
      <c r="D531" s="249"/>
      <c r="E531" s="249"/>
      <c r="F531" s="249"/>
      <c r="G531" s="248"/>
      <c r="H531" s="250"/>
      <c r="I531" s="250"/>
      <c r="J531" s="250"/>
      <c r="K531" s="250"/>
      <c r="L531" s="250"/>
      <c r="M531" s="250"/>
      <c r="N531" s="250"/>
      <c r="O531" s="250"/>
      <c r="P531" s="250"/>
    </row>
    <row r="532" ht="15.75" customHeight="1">
      <c r="A532" s="248"/>
      <c r="B532" s="175"/>
      <c r="C532" s="249"/>
      <c r="D532" s="249"/>
      <c r="E532" s="249"/>
      <c r="F532" s="249"/>
      <c r="G532" s="248"/>
      <c r="H532" s="250"/>
      <c r="I532" s="250"/>
      <c r="J532" s="250"/>
      <c r="K532" s="250"/>
      <c r="L532" s="250"/>
      <c r="M532" s="250"/>
      <c r="N532" s="250"/>
      <c r="O532" s="250"/>
      <c r="P532" s="250"/>
    </row>
    <row r="533" ht="15.75" customHeight="1">
      <c r="A533" s="248"/>
      <c r="B533" s="175"/>
      <c r="C533" s="249"/>
      <c r="D533" s="249"/>
      <c r="E533" s="249"/>
      <c r="F533" s="249"/>
      <c r="G533" s="248"/>
      <c r="H533" s="250"/>
      <c r="I533" s="250"/>
      <c r="J533" s="250"/>
      <c r="K533" s="250"/>
      <c r="L533" s="250"/>
      <c r="M533" s="250"/>
      <c r="N533" s="250"/>
      <c r="O533" s="250"/>
      <c r="P533" s="250"/>
    </row>
    <row r="534" ht="15.75" customHeight="1">
      <c r="A534" s="248"/>
      <c r="B534" s="175"/>
      <c r="C534" s="249"/>
      <c r="D534" s="249"/>
      <c r="E534" s="249"/>
      <c r="F534" s="249"/>
      <c r="G534" s="248"/>
      <c r="H534" s="250"/>
      <c r="I534" s="250"/>
      <c r="J534" s="250"/>
      <c r="K534" s="250"/>
      <c r="L534" s="250"/>
      <c r="M534" s="250"/>
      <c r="N534" s="250"/>
      <c r="O534" s="250"/>
      <c r="P534" s="250"/>
    </row>
    <row r="535" ht="15.75" customHeight="1">
      <c r="A535" s="248"/>
      <c r="B535" s="175"/>
      <c r="C535" s="249"/>
      <c r="D535" s="249"/>
      <c r="E535" s="249"/>
      <c r="F535" s="249"/>
      <c r="G535" s="248"/>
      <c r="H535" s="250"/>
      <c r="I535" s="250"/>
      <c r="J535" s="250"/>
      <c r="K535" s="250"/>
      <c r="L535" s="250"/>
      <c r="M535" s="250"/>
      <c r="N535" s="250"/>
      <c r="O535" s="250"/>
      <c r="P535" s="250"/>
    </row>
    <row r="536" ht="15.75" customHeight="1">
      <c r="A536" s="248"/>
      <c r="B536" s="175"/>
      <c r="C536" s="249"/>
      <c r="D536" s="249"/>
      <c r="E536" s="249"/>
      <c r="F536" s="249"/>
      <c r="G536" s="248"/>
      <c r="H536" s="250"/>
      <c r="I536" s="250"/>
      <c r="J536" s="250"/>
      <c r="K536" s="250"/>
      <c r="L536" s="250"/>
      <c r="M536" s="250"/>
      <c r="N536" s="250"/>
      <c r="O536" s="250"/>
      <c r="P536" s="250"/>
    </row>
    <row r="537" ht="15.75" customHeight="1">
      <c r="A537" s="248"/>
      <c r="B537" s="175"/>
      <c r="C537" s="249"/>
      <c r="D537" s="249"/>
      <c r="E537" s="249"/>
      <c r="F537" s="249"/>
      <c r="G537" s="248"/>
      <c r="H537" s="250"/>
      <c r="I537" s="250"/>
      <c r="J537" s="250"/>
      <c r="K537" s="250"/>
      <c r="L537" s="250"/>
      <c r="M537" s="250"/>
      <c r="N537" s="250"/>
      <c r="O537" s="250"/>
      <c r="P537" s="250"/>
    </row>
    <row r="538" ht="15.75" customHeight="1">
      <c r="A538" s="248"/>
      <c r="B538" s="175"/>
      <c r="C538" s="249"/>
      <c r="D538" s="249"/>
      <c r="E538" s="249"/>
      <c r="F538" s="249"/>
      <c r="G538" s="248"/>
      <c r="H538" s="250"/>
      <c r="I538" s="250"/>
      <c r="J538" s="250"/>
      <c r="K538" s="250"/>
      <c r="L538" s="250"/>
      <c r="M538" s="250"/>
      <c r="N538" s="250"/>
      <c r="O538" s="250"/>
      <c r="P538" s="250"/>
    </row>
    <row r="539" ht="15.75" customHeight="1">
      <c r="A539" s="248"/>
      <c r="B539" s="175"/>
      <c r="C539" s="249"/>
      <c r="D539" s="249"/>
      <c r="E539" s="249"/>
      <c r="F539" s="249"/>
      <c r="G539" s="248"/>
      <c r="H539" s="250"/>
      <c r="I539" s="250"/>
      <c r="J539" s="250"/>
      <c r="K539" s="250"/>
      <c r="L539" s="250"/>
      <c r="M539" s="250"/>
      <c r="N539" s="250"/>
      <c r="O539" s="250"/>
      <c r="P539" s="250"/>
    </row>
    <row r="540" ht="15.75" customHeight="1">
      <c r="A540" s="248"/>
      <c r="B540" s="175"/>
      <c r="C540" s="249"/>
      <c r="D540" s="249"/>
      <c r="E540" s="249"/>
      <c r="F540" s="249"/>
      <c r="G540" s="248"/>
      <c r="H540" s="250"/>
      <c r="I540" s="250"/>
      <c r="J540" s="250"/>
      <c r="K540" s="250"/>
      <c r="L540" s="250"/>
      <c r="M540" s="250"/>
      <c r="N540" s="250"/>
      <c r="O540" s="250"/>
      <c r="P540" s="250"/>
    </row>
    <row r="541" ht="15.75" customHeight="1">
      <c r="A541" s="248"/>
      <c r="B541" s="175"/>
      <c r="C541" s="249"/>
      <c r="D541" s="249"/>
      <c r="E541" s="249"/>
      <c r="F541" s="249"/>
      <c r="G541" s="248"/>
      <c r="H541" s="250"/>
      <c r="I541" s="250"/>
      <c r="J541" s="250"/>
      <c r="K541" s="250"/>
      <c r="L541" s="250"/>
      <c r="M541" s="250"/>
      <c r="N541" s="250"/>
      <c r="O541" s="250"/>
      <c r="P541" s="250"/>
    </row>
    <row r="542" ht="15.75" customHeight="1">
      <c r="A542" s="248"/>
      <c r="B542" s="175"/>
      <c r="C542" s="249"/>
      <c r="D542" s="249"/>
      <c r="E542" s="249"/>
      <c r="F542" s="249"/>
      <c r="G542" s="248"/>
      <c r="H542" s="250"/>
      <c r="I542" s="250"/>
      <c r="J542" s="250"/>
      <c r="K542" s="250"/>
      <c r="L542" s="250"/>
      <c r="M542" s="250"/>
      <c r="N542" s="250"/>
      <c r="O542" s="250"/>
      <c r="P542" s="250"/>
    </row>
    <row r="543" ht="15.75" customHeight="1">
      <c r="A543" s="248"/>
      <c r="B543" s="175"/>
      <c r="C543" s="249"/>
      <c r="D543" s="249"/>
      <c r="E543" s="249"/>
      <c r="F543" s="249"/>
      <c r="G543" s="248"/>
      <c r="H543" s="250"/>
      <c r="I543" s="250"/>
      <c r="J543" s="250"/>
      <c r="K543" s="250"/>
      <c r="L543" s="250"/>
      <c r="M543" s="250"/>
      <c r="N543" s="250"/>
      <c r="O543" s="250"/>
      <c r="P543" s="250"/>
    </row>
    <row r="544" ht="15.75" customHeight="1">
      <c r="A544" s="248"/>
      <c r="B544" s="175"/>
      <c r="C544" s="249"/>
      <c r="D544" s="249"/>
      <c r="E544" s="249"/>
      <c r="F544" s="249"/>
      <c r="G544" s="248"/>
      <c r="H544" s="250"/>
      <c r="I544" s="250"/>
      <c r="J544" s="250"/>
      <c r="K544" s="250"/>
      <c r="L544" s="250"/>
      <c r="M544" s="250"/>
      <c r="N544" s="250"/>
      <c r="O544" s="250"/>
      <c r="P544" s="250"/>
    </row>
    <row r="545" ht="15.75" customHeight="1">
      <c r="A545" s="248"/>
      <c r="B545" s="175"/>
      <c r="C545" s="249"/>
      <c r="D545" s="249"/>
      <c r="E545" s="249"/>
      <c r="F545" s="249"/>
      <c r="G545" s="248"/>
      <c r="H545" s="250"/>
      <c r="I545" s="250"/>
      <c r="J545" s="250"/>
      <c r="K545" s="250"/>
      <c r="L545" s="250"/>
      <c r="M545" s="250"/>
      <c r="N545" s="250"/>
      <c r="O545" s="250"/>
      <c r="P545" s="250"/>
    </row>
    <row r="546" ht="15.75" customHeight="1">
      <c r="A546" s="248"/>
      <c r="B546" s="175"/>
      <c r="C546" s="249"/>
      <c r="D546" s="249"/>
      <c r="E546" s="249"/>
      <c r="F546" s="249"/>
      <c r="G546" s="248"/>
      <c r="H546" s="250"/>
      <c r="I546" s="250"/>
      <c r="J546" s="250"/>
      <c r="K546" s="250"/>
      <c r="L546" s="250"/>
      <c r="M546" s="250"/>
      <c r="N546" s="250"/>
      <c r="O546" s="250"/>
      <c r="P546" s="250"/>
    </row>
    <row r="547" ht="15.75" customHeight="1">
      <c r="A547" s="248"/>
      <c r="B547" s="175"/>
      <c r="C547" s="249"/>
      <c r="D547" s="249"/>
      <c r="E547" s="249"/>
      <c r="F547" s="249"/>
      <c r="G547" s="248"/>
      <c r="H547" s="250"/>
      <c r="I547" s="250"/>
      <c r="J547" s="250"/>
      <c r="K547" s="250"/>
      <c r="L547" s="250"/>
      <c r="M547" s="250"/>
      <c r="N547" s="250"/>
      <c r="O547" s="250"/>
      <c r="P547" s="250"/>
    </row>
    <row r="548" ht="15.75" customHeight="1">
      <c r="A548" s="248"/>
      <c r="B548" s="175"/>
      <c r="C548" s="249"/>
      <c r="D548" s="249"/>
      <c r="E548" s="249"/>
      <c r="F548" s="249"/>
      <c r="G548" s="248"/>
      <c r="H548" s="250"/>
      <c r="I548" s="250"/>
      <c r="J548" s="250"/>
      <c r="K548" s="250"/>
      <c r="L548" s="250"/>
      <c r="M548" s="250"/>
      <c r="N548" s="250"/>
      <c r="O548" s="250"/>
      <c r="P548" s="250"/>
    </row>
    <row r="549" ht="15.75" customHeight="1">
      <c r="A549" s="248"/>
      <c r="B549" s="175"/>
      <c r="C549" s="249"/>
      <c r="D549" s="249"/>
      <c r="E549" s="249"/>
      <c r="F549" s="249"/>
      <c r="G549" s="248"/>
      <c r="H549" s="250"/>
      <c r="I549" s="250"/>
      <c r="J549" s="250"/>
      <c r="K549" s="250"/>
      <c r="L549" s="250"/>
      <c r="M549" s="250"/>
      <c r="N549" s="250"/>
      <c r="O549" s="250"/>
      <c r="P549" s="250"/>
    </row>
    <row r="550" ht="15.75" customHeight="1">
      <c r="A550" s="248"/>
      <c r="B550" s="175"/>
      <c r="C550" s="249"/>
      <c r="D550" s="249"/>
      <c r="E550" s="249"/>
      <c r="F550" s="249"/>
      <c r="G550" s="248"/>
      <c r="H550" s="250"/>
      <c r="I550" s="250"/>
      <c r="J550" s="250"/>
      <c r="K550" s="250"/>
      <c r="L550" s="250"/>
      <c r="M550" s="250"/>
      <c r="N550" s="250"/>
      <c r="O550" s="250"/>
      <c r="P550" s="250"/>
    </row>
    <row r="551" ht="15.75" customHeight="1">
      <c r="A551" s="248"/>
      <c r="B551" s="175"/>
      <c r="C551" s="249"/>
      <c r="D551" s="249"/>
      <c r="E551" s="249"/>
      <c r="F551" s="249"/>
      <c r="G551" s="248"/>
      <c r="H551" s="250"/>
      <c r="I551" s="250"/>
      <c r="J551" s="250"/>
      <c r="K551" s="250"/>
      <c r="L551" s="250"/>
      <c r="M551" s="250"/>
      <c r="N551" s="250"/>
      <c r="O551" s="250"/>
      <c r="P551" s="250"/>
    </row>
    <row r="552" ht="15.75" customHeight="1">
      <c r="A552" s="248"/>
      <c r="B552" s="175"/>
      <c r="C552" s="249"/>
      <c r="D552" s="249"/>
      <c r="E552" s="249"/>
      <c r="F552" s="249"/>
      <c r="G552" s="248"/>
      <c r="H552" s="250"/>
      <c r="I552" s="250"/>
      <c r="J552" s="250"/>
      <c r="K552" s="250"/>
      <c r="L552" s="250"/>
      <c r="M552" s="250"/>
      <c r="N552" s="250"/>
      <c r="O552" s="250"/>
      <c r="P552" s="250"/>
    </row>
    <row r="553" ht="15.75" customHeight="1">
      <c r="A553" s="248"/>
      <c r="B553" s="175"/>
      <c r="C553" s="249"/>
      <c r="D553" s="249"/>
      <c r="E553" s="249"/>
      <c r="F553" s="249"/>
      <c r="G553" s="248"/>
      <c r="H553" s="250"/>
      <c r="I553" s="250"/>
      <c r="J553" s="250"/>
      <c r="K553" s="250"/>
      <c r="L553" s="250"/>
      <c r="M553" s="250"/>
      <c r="N553" s="250"/>
      <c r="O553" s="250"/>
      <c r="P553" s="250"/>
    </row>
    <row r="554" ht="15.75" customHeight="1">
      <c r="A554" s="248"/>
      <c r="B554" s="175"/>
      <c r="C554" s="249"/>
      <c r="D554" s="249"/>
      <c r="E554" s="249"/>
      <c r="F554" s="249"/>
      <c r="G554" s="248"/>
      <c r="H554" s="250"/>
      <c r="I554" s="250"/>
      <c r="J554" s="250"/>
      <c r="K554" s="250"/>
      <c r="L554" s="250"/>
      <c r="M554" s="250"/>
      <c r="N554" s="250"/>
      <c r="O554" s="250"/>
      <c r="P554" s="250"/>
    </row>
    <row r="555" ht="15.75" customHeight="1">
      <c r="A555" s="248"/>
      <c r="B555" s="175"/>
      <c r="C555" s="249"/>
      <c r="D555" s="249"/>
      <c r="E555" s="249"/>
      <c r="F555" s="249"/>
      <c r="G555" s="248"/>
      <c r="H555" s="250"/>
      <c r="I555" s="250"/>
      <c r="J555" s="250"/>
      <c r="K555" s="250"/>
      <c r="L555" s="250"/>
      <c r="M555" s="250"/>
      <c r="N555" s="250"/>
      <c r="O555" s="250"/>
      <c r="P555" s="250"/>
    </row>
    <row r="556" ht="15.75" customHeight="1">
      <c r="A556" s="248"/>
      <c r="B556" s="175"/>
      <c r="C556" s="249"/>
      <c r="D556" s="249"/>
      <c r="E556" s="249"/>
      <c r="F556" s="249"/>
      <c r="G556" s="248"/>
      <c r="H556" s="250"/>
      <c r="I556" s="250"/>
      <c r="J556" s="250"/>
      <c r="K556" s="250"/>
      <c r="L556" s="250"/>
      <c r="M556" s="250"/>
      <c r="N556" s="250"/>
      <c r="O556" s="250"/>
      <c r="P556" s="250"/>
    </row>
    <row r="557" ht="15.75" customHeight="1">
      <c r="A557" s="248"/>
      <c r="B557" s="175"/>
      <c r="C557" s="249"/>
      <c r="D557" s="249"/>
      <c r="E557" s="249"/>
      <c r="F557" s="249"/>
      <c r="G557" s="248"/>
      <c r="H557" s="250"/>
      <c r="I557" s="250"/>
      <c r="J557" s="250"/>
      <c r="K557" s="250"/>
      <c r="L557" s="250"/>
      <c r="M557" s="250"/>
      <c r="N557" s="250"/>
      <c r="O557" s="250"/>
      <c r="P557" s="250"/>
    </row>
    <row r="558" ht="15.75" customHeight="1">
      <c r="A558" s="248"/>
      <c r="B558" s="175"/>
      <c r="C558" s="249"/>
      <c r="D558" s="249"/>
      <c r="E558" s="249"/>
      <c r="F558" s="249"/>
      <c r="G558" s="248"/>
      <c r="H558" s="250"/>
      <c r="I558" s="250"/>
      <c r="J558" s="250"/>
      <c r="K558" s="250"/>
      <c r="L558" s="250"/>
      <c r="M558" s="250"/>
      <c r="N558" s="250"/>
      <c r="O558" s="250"/>
      <c r="P558" s="250"/>
    </row>
    <row r="559" ht="15.75" customHeight="1">
      <c r="A559" s="248"/>
      <c r="B559" s="175"/>
      <c r="C559" s="249"/>
      <c r="D559" s="249"/>
      <c r="E559" s="249"/>
      <c r="F559" s="249"/>
      <c r="G559" s="248"/>
      <c r="H559" s="250"/>
      <c r="I559" s="250"/>
      <c r="J559" s="250"/>
      <c r="K559" s="250"/>
      <c r="L559" s="250"/>
      <c r="M559" s="250"/>
      <c r="N559" s="250"/>
      <c r="O559" s="250"/>
      <c r="P559" s="250"/>
    </row>
    <row r="560" ht="15.75" customHeight="1">
      <c r="A560" s="248"/>
      <c r="B560" s="175"/>
      <c r="C560" s="249"/>
      <c r="D560" s="249"/>
      <c r="E560" s="249"/>
      <c r="F560" s="249"/>
      <c r="G560" s="248"/>
      <c r="H560" s="250"/>
      <c r="I560" s="250"/>
      <c r="J560" s="250"/>
      <c r="K560" s="250"/>
      <c r="L560" s="250"/>
      <c r="M560" s="250"/>
      <c r="N560" s="250"/>
      <c r="O560" s="250"/>
      <c r="P560" s="250"/>
    </row>
    <row r="561" ht="15.75" customHeight="1">
      <c r="A561" s="248"/>
      <c r="B561" s="175"/>
      <c r="C561" s="249"/>
      <c r="D561" s="249"/>
      <c r="E561" s="249"/>
      <c r="F561" s="249"/>
      <c r="G561" s="248"/>
      <c r="H561" s="250"/>
      <c r="I561" s="250"/>
      <c r="J561" s="250"/>
      <c r="K561" s="250"/>
      <c r="L561" s="250"/>
      <c r="M561" s="250"/>
      <c r="N561" s="250"/>
      <c r="O561" s="250"/>
      <c r="P561" s="250"/>
    </row>
    <row r="562" ht="15.75" customHeight="1">
      <c r="A562" s="248"/>
      <c r="B562" s="175"/>
      <c r="C562" s="249"/>
      <c r="D562" s="249"/>
      <c r="E562" s="249"/>
      <c r="F562" s="249"/>
      <c r="G562" s="248"/>
      <c r="H562" s="250"/>
      <c r="I562" s="250"/>
      <c r="J562" s="250"/>
      <c r="K562" s="250"/>
      <c r="L562" s="250"/>
      <c r="M562" s="250"/>
      <c r="N562" s="250"/>
      <c r="O562" s="250"/>
      <c r="P562" s="250"/>
    </row>
    <row r="563" ht="15.75" customHeight="1">
      <c r="A563" s="248"/>
      <c r="B563" s="175"/>
      <c r="C563" s="249"/>
      <c r="D563" s="249"/>
      <c r="E563" s="249"/>
      <c r="F563" s="249"/>
      <c r="G563" s="248"/>
      <c r="H563" s="250"/>
      <c r="I563" s="250"/>
      <c r="J563" s="250"/>
      <c r="K563" s="250"/>
      <c r="L563" s="250"/>
      <c r="M563" s="250"/>
      <c r="N563" s="250"/>
      <c r="O563" s="250"/>
      <c r="P563" s="250"/>
    </row>
    <row r="564" ht="15.75" customHeight="1">
      <c r="A564" s="248"/>
      <c r="B564" s="175"/>
      <c r="C564" s="249"/>
      <c r="D564" s="249"/>
      <c r="E564" s="249"/>
      <c r="F564" s="249"/>
      <c r="G564" s="248"/>
      <c r="H564" s="250"/>
      <c r="I564" s="250"/>
      <c r="J564" s="250"/>
      <c r="K564" s="250"/>
      <c r="L564" s="250"/>
      <c r="M564" s="250"/>
      <c r="N564" s="250"/>
      <c r="O564" s="250"/>
      <c r="P564" s="250"/>
    </row>
    <row r="565" ht="15.75" customHeight="1">
      <c r="A565" s="248"/>
      <c r="B565" s="175"/>
      <c r="C565" s="249"/>
      <c r="D565" s="249"/>
      <c r="E565" s="249"/>
      <c r="F565" s="249"/>
      <c r="G565" s="248"/>
      <c r="H565" s="250"/>
      <c r="I565" s="250"/>
      <c r="J565" s="250"/>
      <c r="K565" s="250"/>
      <c r="L565" s="250"/>
      <c r="M565" s="250"/>
      <c r="N565" s="250"/>
      <c r="O565" s="250"/>
      <c r="P565" s="250"/>
    </row>
    <row r="566" ht="15.75" customHeight="1">
      <c r="A566" s="248"/>
      <c r="B566" s="175"/>
      <c r="C566" s="249"/>
      <c r="D566" s="249"/>
      <c r="E566" s="249"/>
      <c r="F566" s="249"/>
      <c r="G566" s="248"/>
      <c r="H566" s="250"/>
      <c r="I566" s="250"/>
      <c r="J566" s="250"/>
      <c r="K566" s="250"/>
      <c r="L566" s="250"/>
      <c r="M566" s="250"/>
      <c r="N566" s="250"/>
      <c r="O566" s="250"/>
      <c r="P566" s="250"/>
    </row>
    <row r="567" ht="15.75" customHeight="1">
      <c r="A567" s="248"/>
      <c r="B567" s="175"/>
      <c r="C567" s="249"/>
      <c r="D567" s="249"/>
      <c r="E567" s="249"/>
      <c r="F567" s="249"/>
      <c r="G567" s="248"/>
      <c r="H567" s="250"/>
      <c r="I567" s="250"/>
      <c r="J567" s="250"/>
      <c r="K567" s="250"/>
      <c r="L567" s="250"/>
      <c r="M567" s="250"/>
      <c r="N567" s="250"/>
      <c r="O567" s="250"/>
      <c r="P567" s="250"/>
    </row>
    <row r="568" ht="15.75" customHeight="1">
      <c r="A568" s="248"/>
      <c r="B568" s="175"/>
      <c r="C568" s="249"/>
      <c r="D568" s="249"/>
      <c r="E568" s="249"/>
      <c r="F568" s="249"/>
      <c r="G568" s="248"/>
      <c r="H568" s="250"/>
      <c r="I568" s="250"/>
      <c r="J568" s="250"/>
      <c r="K568" s="250"/>
      <c r="L568" s="250"/>
      <c r="M568" s="250"/>
      <c r="N568" s="250"/>
      <c r="O568" s="250"/>
      <c r="P568" s="250"/>
    </row>
    <row r="569" ht="15.75" customHeight="1">
      <c r="A569" s="248"/>
      <c r="B569" s="175"/>
      <c r="C569" s="249"/>
      <c r="D569" s="249"/>
      <c r="E569" s="249"/>
      <c r="F569" s="249"/>
      <c r="G569" s="248"/>
      <c r="H569" s="250"/>
      <c r="I569" s="250"/>
      <c r="J569" s="250"/>
      <c r="K569" s="250"/>
      <c r="L569" s="250"/>
      <c r="M569" s="250"/>
      <c r="N569" s="250"/>
      <c r="O569" s="250"/>
      <c r="P569" s="250"/>
    </row>
    <row r="570" ht="15.75" customHeight="1">
      <c r="A570" s="248"/>
      <c r="B570" s="175"/>
      <c r="C570" s="249"/>
      <c r="D570" s="249"/>
      <c r="E570" s="249"/>
      <c r="F570" s="249"/>
      <c r="G570" s="248"/>
      <c r="H570" s="250"/>
      <c r="I570" s="250"/>
      <c r="J570" s="250"/>
      <c r="K570" s="250"/>
      <c r="L570" s="250"/>
      <c r="M570" s="250"/>
      <c r="N570" s="250"/>
      <c r="O570" s="250"/>
      <c r="P570" s="250"/>
    </row>
    <row r="571" ht="15.75" customHeight="1">
      <c r="A571" s="248"/>
      <c r="B571" s="175"/>
      <c r="C571" s="249"/>
      <c r="D571" s="249"/>
      <c r="E571" s="249"/>
      <c r="F571" s="249"/>
      <c r="G571" s="248"/>
      <c r="H571" s="250"/>
      <c r="I571" s="250"/>
      <c r="J571" s="250"/>
      <c r="K571" s="250"/>
      <c r="L571" s="250"/>
      <c r="M571" s="250"/>
      <c r="N571" s="250"/>
      <c r="O571" s="250"/>
      <c r="P571" s="250"/>
    </row>
    <row r="572" ht="15.75" customHeight="1">
      <c r="A572" s="248"/>
      <c r="B572" s="175"/>
      <c r="C572" s="249"/>
      <c r="D572" s="249"/>
      <c r="E572" s="249"/>
      <c r="F572" s="249"/>
      <c r="G572" s="248"/>
      <c r="H572" s="250"/>
      <c r="I572" s="250"/>
      <c r="J572" s="250"/>
      <c r="K572" s="250"/>
      <c r="L572" s="250"/>
      <c r="M572" s="250"/>
      <c r="N572" s="250"/>
      <c r="O572" s="250"/>
      <c r="P572" s="250"/>
    </row>
    <row r="573" ht="15.75" customHeight="1">
      <c r="A573" s="248"/>
      <c r="B573" s="175"/>
      <c r="C573" s="249"/>
      <c r="D573" s="249"/>
      <c r="E573" s="249"/>
      <c r="F573" s="249"/>
      <c r="G573" s="248"/>
      <c r="H573" s="250"/>
      <c r="I573" s="250"/>
      <c r="J573" s="250"/>
      <c r="K573" s="250"/>
      <c r="L573" s="250"/>
      <c r="M573" s="250"/>
      <c r="N573" s="250"/>
      <c r="O573" s="250"/>
      <c r="P573" s="250"/>
    </row>
    <row r="574" ht="15.75" customHeight="1">
      <c r="A574" s="248"/>
      <c r="B574" s="175"/>
      <c r="C574" s="249"/>
      <c r="D574" s="249"/>
      <c r="E574" s="249"/>
      <c r="F574" s="249"/>
      <c r="G574" s="248"/>
      <c r="H574" s="250"/>
      <c r="I574" s="250"/>
      <c r="J574" s="250"/>
      <c r="K574" s="250"/>
      <c r="L574" s="250"/>
      <c r="M574" s="250"/>
      <c r="N574" s="250"/>
      <c r="O574" s="250"/>
      <c r="P574" s="250"/>
    </row>
    <row r="575" ht="15.75" customHeight="1">
      <c r="A575" s="248"/>
      <c r="B575" s="175"/>
      <c r="C575" s="249"/>
      <c r="D575" s="249"/>
      <c r="E575" s="249"/>
      <c r="F575" s="249"/>
      <c r="G575" s="248"/>
      <c r="H575" s="250"/>
      <c r="I575" s="250"/>
      <c r="J575" s="250"/>
      <c r="K575" s="250"/>
      <c r="L575" s="250"/>
      <c r="M575" s="250"/>
      <c r="N575" s="250"/>
      <c r="O575" s="250"/>
      <c r="P575" s="250"/>
    </row>
    <row r="576" ht="15.75" customHeight="1">
      <c r="A576" s="248"/>
      <c r="B576" s="175"/>
      <c r="C576" s="249"/>
      <c r="D576" s="249"/>
      <c r="E576" s="249"/>
      <c r="F576" s="249"/>
      <c r="G576" s="248"/>
      <c r="H576" s="250"/>
      <c r="I576" s="250"/>
      <c r="J576" s="250"/>
      <c r="K576" s="250"/>
      <c r="L576" s="250"/>
      <c r="M576" s="250"/>
      <c r="N576" s="250"/>
      <c r="O576" s="250"/>
      <c r="P576" s="250"/>
    </row>
    <row r="577" ht="15.75" customHeight="1">
      <c r="A577" s="248"/>
      <c r="B577" s="175"/>
      <c r="C577" s="249"/>
      <c r="D577" s="249"/>
      <c r="E577" s="249"/>
      <c r="F577" s="249"/>
      <c r="G577" s="248"/>
      <c r="H577" s="250"/>
      <c r="I577" s="250"/>
      <c r="J577" s="250"/>
      <c r="K577" s="250"/>
      <c r="L577" s="250"/>
      <c r="M577" s="250"/>
      <c r="N577" s="250"/>
      <c r="O577" s="250"/>
      <c r="P577" s="250"/>
    </row>
    <row r="578" ht="15.75" customHeight="1">
      <c r="A578" s="248"/>
      <c r="B578" s="175"/>
      <c r="C578" s="249"/>
      <c r="D578" s="249"/>
      <c r="E578" s="249"/>
      <c r="F578" s="249"/>
      <c r="G578" s="248"/>
      <c r="H578" s="250"/>
      <c r="I578" s="250"/>
      <c r="J578" s="250"/>
      <c r="K578" s="250"/>
      <c r="L578" s="250"/>
      <c r="M578" s="250"/>
      <c r="N578" s="250"/>
      <c r="O578" s="250"/>
      <c r="P578" s="250"/>
    </row>
    <row r="579" ht="15.75" customHeight="1">
      <c r="A579" s="248"/>
      <c r="B579" s="175"/>
      <c r="C579" s="249"/>
      <c r="D579" s="249"/>
      <c r="E579" s="249"/>
      <c r="F579" s="249"/>
      <c r="G579" s="248"/>
      <c r="H579" s="250"/>
      <c r="I579" s="250"/>
      <c r="J579" s="250"/>
      <c r="K579" s="250"/>
      <c r="L579" s="250"/>
      <c r="M579" s="250"/>
      <c r="N579" s="250"/>
      <c r="O579" s="250"/>
      <c r="P579" s="250"/>
    </row>
    <row r="580" ht="15.75" customHeight="1">
      <c r="A580" s="248"/>
      <c r="B580" s="175"/>
      <c r="C580" s="249"/>
      <c r="D580" s="249"/>
      <c r="E580" s="249"/>
      <c r="F580" s="249"/>
      <c r="G580" s="248"/>
      <c r="H580" s="250"/>
      <c r="I580" s="250"/>
      <c r="J580" s="250"/>
      <c r="K580" s="250"/>
      <c r="L580" s="250"/>
      <c r="M580" s="250"/>
      <c r="N580" s="250"/>
      <c r="O580" s="250"/>
      <c r="P580" s="250"/>
    </row>
    <row r="581" ht="15.75" customHeight="1">
      <c r="A581" s="248"/>
      <c r="B581" s="175"/>
      <c r="C581" s="249"/>
      <c r="D581" s="249"/>
      <c r="E581" s="249"/>
      <c r="F581" s="249"/>
      <c r="G581" s="248"/>
      <c r="H581" s="250"/>
      <c r="I581" s="250"/>
      <c r="J581" s="250"/>
      <c r="K581" s="250"/>
      <c r="L581" s="250"/>
      <c r="M581" s="250"/>
      <c r="N581" s="250"/>
      <c r="O581" s="250"/>
      <c r="P581" s="250"/>
    </row>
    <row r="582" ht="15.75" customHeight="1">
      <c r="A582" s="248"/>
      <c r="B582" s="175"/>
      <c r="C582" s="249"/>
      <c r="D582" s="249"/>
      <c r="E582" s="249"/>
      <c r="F582" s="249"/>
      <c r="G582" s="248"/>
      <c r="H582" s="250"/>
      <c r="I582" s="250"/>
      <c r="J582" s="250"/>
      <c r="K582" s="250"/>
      <c r="L582" s="250"/>
      <c r="M582" s="250"/>
      <c r="N582" s="250"/>
      <c r="O582" s="250"/>
      <c r="P582" s="250"/>
    </row>
    <row r="583" ht="15.75" customHeight="1">
      <c r="A583" s="248"/>
      <c r="B583" s="175"/>
      <c r="C583" s="249"/>
      <c r="D583" s="249"/>
      <c r="E583" s="249"/>
      <c r="F583" s="249"/>
      <c r="G583" s="248"/>
      <c r="H583" s="250"/>
      <c r="I583" s="250"/>
      <c r="J583" s="250"/>
      <c r="K583" s="250"/>
      <c r="L583" s="250"/>
      <c r="M583" s="250"/>
      <c r="N583" s="250"/>
      <c r="O583" s="250"/>
      <c r="P583" s="250"/>
    </row>
    <row r="584" ht="15.75" customHeight="1">
      <c r="A584" s="248"/>
      <c r="B584" s="175"/>
      <c r="C584" s="249"/>
      <c r="D584" s="249"/>
      <c r="E584" s="249"/>
      <c r="F584" s="249"/>
      <c r="G584" s="248"/>
      <c r="H584" s="250"/>
      <c r="I584" s="250"/>
      <c r="J584" s="250"/>
      <c r="K584" s="250"/>
      <c r="L584" s="250"/>
      <c r="M584" s="250"/>
      <c r="N584" s="250"/>
      <c r="O584" s="250"/>
      <c r="P584" s="250"/>
    </row>
    <row r="585" ht="15.75" customHeight="1">
      <c r="A585" s="248"/>
      <c r="B585" s="175"/>
      <c r="C585" s="249"/>
      <c r="D585" s="249"/>
      <c r="E585" s="249"/>
      <c r="F585" s="249"/>
      <c r="G585" s="248"/>
      <c r="H585" s="250"/>
      <c r="I585" s="250"/>
      <c r="J585" s="250"/>
      <c r="K585" s="250"/>
      <c r="L585" s="250"/>
      <c r="M585" s="250"/>
      <c r="N585" s="250"/>
      <c r="O585" s="250"/>
      <c r="P585" s="250"/>
    </row>
    <row r="586" ht="15.75" customHeight="1">
      <c r="A586" s="248"/>
      <c r="B586" s="175"/>
      <c r="C586" s="249"/>
      <c r="D586" s="249"/>
      <c r="E586" s="249"/>
      <c r="F586" s="249"/>
      <c r="G586" s="248"/>
      <c r="H586" s="250"/>
      <c r="I586" s="250"/>
      <c r="J586" s="250"/>
      <c r="K586" s="250"/>
      <c r="L586" s="250"/>
      <c r="M586" s="250"/>
      <c r="N586" s="250"/>
      <c r="O586" s="250"/>
      <c r="P586" s="250"/>
    </row>
    <row r="587" ht="15.75" customHeight="1">
      <c r="A587" s="248"/>
      <c r="B587" s="175"/>
      <c r="C587" s="249"/>
      <c r="D587" s="249"/>
      <c r="E587" s="249"/>
      <c r="F587" s="249"/>
      <c r="G587" s="248"/>
      <c r="H587" s="250"/>
      <c r="I587" s="250"/>
      <c r="J587" s="250"/>
      <c r="K587" s="250"/>
      <c r="L587" s="250"/>
      <c r="M587" s="250"/>
      <c r="N587" s="250"/>
      <c r="O587" s="250"/>
      <c r="P587" s="250"/>
    </row>
    <row r="588" ht="15.75" customHeight="1">
      <c r="A588" s="248"/>
      <c r="B588" s="175"/>
      <c r="C588" s="249"/>
      <c r="D588" s="249"/>
      <c r="E588" s="249"/>
      <c r="F588" s="249"/>
      <c r="G588" s="248"/>
      <c r="H588" s="250"/>
      <c r="I588" s="250"/>
      <c r="J588" s="250"/>
      <c r="K588" s="250"/>
      <c r="L588" s="250"/>
      <c r="M588" s="250"/>
      <c r="N588" s="250"/>
      <c r="O588" s="250"/>
      <c r="P588" s="250"/>
    </row>
    <row r="589" ht="15.75" customHeight="1">
      <c r="A589" s="248"/>
      <c r="B589" s="175"/>
      <c r="C589" s="249"/>
      <c r="D589" s="249"/>
      <c r="E589" s="249"/>
      <c r="F589" s="249"/>
      <c r="G589" s="248"/>
      <c r="H589" s="250"/>
      <c r="I589" s="250"/>
      <c r="J589" s="250"/>
      <c r="K589" s="250"/>
      <c r="L589" s="250"/>
      <c r="M589" s="250"/>
      <c r="N589" s="250"/>
      <c r="O589" s="250"/>
      <c r="P589" s="250"/>
    </row>
    <row r="590" ht="15.75" customHeight="1">
      <c r="A590" s="248"/>
      <c r="B590" s="175"/>
      <c r="C590" s="249"/>
      <c r="D590" s="249"/>
      <c r="E590" s="249"/>
      <c r="F590" s="249"/>
      <c r="G590" s="248"/>
      <c r="H590" s="250"/>
      <c r="I590" s="250"/>
      <c r="J590" s="250"/>
      <c r="K590" s="250"/>
      <c r="L590" s="250"/>
      <c r="M590" s="250"/>
      <c r="N590" s="250"/>
      <c r="O590" s="250"/>
      <c r="P590" s="250"/>
    </row>
    <row r="591" ht="15.75" customHeight="1">
      <c r="A591" s="248"/>
      <c r="B591" s="175"/>
      <c r="C591" s="249"/>
      <c r="D591" s="249"/>
      <c r="E591" s="249"/>
      <c r="F591" s="249"/>
      <c r="G591" s="248"/>
      <c r="H591" s="250"/>
      <c r="I591" s="250"/>
      <c r="J591" s="250"/>
      <c r="K591" s="250"/>
      <c r="L591" s="250"/>
      <c r="M591" s="250"/>
      <c r="N591" s="250"/>
      <c r="O591" s="250"/>
      <c r="P591" s="250"/>
    </row>
    <row r="592" ht="15.75" customHeight="1">
      <c r="A592" s="248"/>
      <c r="B592" s="175"/>
      <c r="C592" s="249"/>
      <c r="D592" s="249"/>
      <c r="E592" s="249"/>
      <c r="F592" s="249"/>
      <c r="G592" s="248"/>
      <c r="H592" s="250"/>
      <c r="I592" s="250"/>
      <c r="J592" s="250"/>
      <c r="K592" s="250"/>
      <c r="L592" s="250"/>
      <c r="M592" s="250"/>
      <c r="N592" s="250"/>
      <c r="O592" s="250"/>
      <c r="P592" s="250"/>
    </row>
    <row r="593" ht="15.75" customHeight="1">
      <c r="A593" s="248"/>
      <c r="B593" s="175"/>
      <c r="C593" s="249"/>
      <c r="D593" s="249"/>
      <c r="E593" s="249"/>
      <c r="F593" s="249"/>
      <c r="G593" s="248"/>
      <c r="H593" s="250"/>
      <c r="I593" s="250"/>
      <c r="J593" s="250"/>
      <c r="K593" s="250"/>
      <c r="L593" s="250"/>
      <c r="M593" s="250"/>
      <c r="N593" s="250"/>
      <c r="O593" s="250"/>
      <c r="P593" s="250"/>
    </row>
    <row r="594" ht="15.75" customHeight="1">
      <c r="A594" s="248"/>
      <c r="B594" s="175"/>
      <c r="C594" s="249"/>
      <c r="D594" s="249"/>
      <c r="E594" s="249"/>
      <c r="F594" s="249"/>
      <c r="G594" s="248"/>
      <c r="H594" s="250"/>
      <c r="I594" s="250"/>
      <c r="J594" s="250"/>
      <c r="K594" s="250"/>
      <c r="L594" s="250"/>
      <c r="M594" s="250"/>
      <c r="N594" s="250"/>
      <c r="O594" s="250"/>
      <c r="P594" s="250"/>
    </row>
    <row r="595" ht="15.75" customHeight="1">
      <c r="A595" s="248"/>
      <c r="B595" s="175"/>
      <c r="C595" s="249"/>
      <c r="D595" s="249"/>
      <c r="E595" s="249"/>
      <c r="F595" s="249"/>
      <c r="G595" s="248"/>
      <c r="H595" s="250"/>
      <c r="I595" s="250"/>
      <c r="J595" s="250"/>
      <c r="K595" s="250"/>
      <c r="L595" s="250"/>
      <c r="M595" s="250"/>
      <c r="N595" s="250"/>
      <c r="O595" s="250"/>
      <c r="P595" s="250"/>
    </row>
    <row r="596" ht="15.75" customHeight="1">
      <c r="A596" s="248"/>
      <c r="B596" s="175"/>
      <c r="C596" s="249"/>
      <c r="D596" s="249"/>
      <c r="E596" s="249"/>
      <c r="F596" s="249"/>
      <c r="G596" s="248"/>
      <c r="H596" s="250"/>
      <c r="I596" s="250"/>
      <c r="J596" s="250"/>
      <c r="K596" s="250"/>
      <c r="L596" s="250"/>
      <c r="M596" s="250"/>
      <c r="N596" s="250"/>
      <c r="O596" s="250"/>
      <c r="P596" s="250"/>
    </row>
    <row r="597" ht="15.75" customHeight="1">
      <c r="A597" s="248"/>
      <c r="B597" s="175"/>
      <c r="C597" s="249"/>
      <c r="D597" s="249"/>
      <c r="E597" s="249"/>
      <c r="F597" s="249"/>
      <c r="G597" s="248"/>
      <c r="H597" s="250"/>
      <c r="I597" s="250"/>
      <c r="J597" s="250"/>
      <c r="K597" s="250"/>
      <c r="L597" s="250"/>
      <c r="M597" s="250"/>
      <c r="N597" s="250"/>
      <c r="O597" s="250"/>
      <c r="P597" s="250"/>
    </row>
    <row r="598" ht="15.75" customHeight="1">
      <c r="A598" s="248"/>
      <c r="B598" s="175"/>
      <c r="C598" s="249"/>
      <c r="D598" s="249"/>
      <c r="E598" s="249"/>
      <c r="F598" s="249"/>
      <c r="G598" s="248"/>
      <c r="H598" s="250"/>
      <c r="I598" s="250"/>
      <c r="J598" s="250"/>
      <c r="K598" s="250"/>
      <c r="L598" s="250"/>
      <c r="M598" s="250"/>
      <c r="N598" s="250"/>
      <c r="O598" s="250"/>
      <c r="P598" s="250"/>
    </row>
    <row r="599" ht="15.75" customHeight="1">
      <c r="A599" s="248"/>
      <c r="B599" s="175"/>
      <c r="C599" s="249"/>
      <c r="D599" s="249"/>
      <c r="E599" s="249"/>
      <c r="F599" s="249"/>
      <c r="G599" s="248"/>
      <c r="H599" s="250"/>
      <c r="I599" s="250"/>
      <c r="J599" s="250"/>
      <c r="K599" s="250"/>
      <c r="L599" s="250"/>
      <c r="M599" s="250"/>
      <c r="N599" s="250"/>
      <c r="O599" s="250"/>
      <c r="P599" s="250"/>
    </row>
    <row r="600" ht="15.75" customHeight="1">
      <c r="A600" s="248"/>
      <c r="B600" s="175"/>
      <c r="C600" s="249"/>
      <c r="D600" s="249"/>
      <c r="E600" s="249"/>
      <c r="F600" s="249"/>
      <c r="G600" s="248"/>
      <c r="H600" s="250"/>
      <c r="I600" s="250"/>
      <c r="J600" s="250"/>
      <c r="K600" s="250"/>
      <c r="L600" s="250"/>
      <c r="M600" s="250"/>
      <c r="N600" s="250"/>
      <c r="O600" s="250"/>
      <c r="P600" s="250"/>
    </row>
    <row r="601" ht="15.75" customHeight="1">
      <c r="A601" s="248"/>
      <c r="B601" s="175"/>
      <c r="C601" s="249"/>
      <c r="D601" s="249"/>
      <c r="E601" s="249"/>
      <c r="F601" s="249"/>
      <c r="G601" s="248"/>
      <c r="H601" s="250"/>
      <c r="I601" s="250"/>
      <c r="J601" s="250"/>
      <c r="K601" s="250"/>
      <c r="L601" s="250"/>
      <c r="M601" s="250"/>
      <c r="N601" s="250"/>
      <c r="O601" s="250"/>
      <c r="P601" s="250"/>
    </row>
    <row r="602" ht="15.75" customHeight="1">
      <c r="A602" s="248"/>
      <c r="B602" s="175"/>
      <c r="C602" s="249"/>
      <c r="D602" s="249"/>
      <c r="E602" s="249"/>
      <c r="F602" s="249"/>
      <c r="G602" s="248"/>
      <c r="H602" s="250"/>
      <c r="I602" s="250"/>
      <c r="J602" s="250"/>
      <c r="K602" s="250"/>
      <c r="L602" s="250"/>
      <c r="M602" s="250"/>
      <c r="N602" s="250"/>
      <c r="O602" s="250"/>
      <c r="P602" s="250"/>
    </row>
    <row r="603" ht="15.75" customHeight="1">
      <c r="A603" s="248"/>
      <c r="B603" s="175"/>
      <c r="C603" s="249"/>
      <c r="D603" s="249"/>
      <c r="E603" s="249"/>
      <c r="F603" s="249"/>
      <c r="G603" s="248"/>
      <c r="H603" s="250"/>
      <c r="I603" s="250"/>
      <c r="J603" s="250"/>
      <c r="K603" s="250"/>
      <c r="L603" s="250"/>
      <c r="M603" s="250"/>
      <c r="N603" s="250"/>
      <c r="O603" s="250"/>
      <c r="P603" s="250"/>
    </row>
    <row r="604" ht="15.75" customHeight="1">
      <c r="A604" s="248"/>
      <c r="B604" s="175"/>
      <c r="C604" s="249"/>
      <c r="D604" s="249"/>
      <c r="E604" s="249"/>
      <c r="F604" s="249"/>
      <c r="G604" s="248"/>
      <c r="H604" s="250"/>
      <c r="I604" s="250"/>
      <c r="J604" s="250"/>
      <c r="K604" s="250"/>
      <c r="L604" s="250"/>
      <c r="M604" s="250"/>
      <c r="N604" s="250"/>
      <c r="O604" s="250"/>
      <c r="P604" s="250"/>
    </row>
    <row r="605" ht="15.75" customHeight="1">
      <c r="A605" s="248"/>
      <c r="B605" s="175"/>
      <c r="C605" s="249"/>
      <c r="D605" s="249"/>
      <c r="E605" s="249"/>
      <c r="F605" s="249"/>
      <c r="G605" s="248"/>
      <c r="H605" s="250"/>
      <c r="I605" s="250"/>
      <c r="J605" s="250"/>
      <c r="K605" s="250"/>
      <c r="L605" s="250"/>
      <c r="M605" s="250"/>
      <c r="N605" s="250"/>
      <c r="O605" s="250"/>
      <c r="P605" s="250"/>
    </row>
    <row r="606" ht="15.75" customHeight="1">
      <c r="A606" s="248"/>
      <c r="B606" s="175"/>
      <c r="C606" s="249"/>
      <c r="D606" s="249"/>
      <c r="E606" s="249"/>
      <c r="F606" s="249"/>
      <c r="G606" s="248"/>
      <c r="H606" s="250"/>
      <c r="I606" s="250"/>
      <c r="J606" s="250"/>
      <c r="K606" s="250"/>
      <c r="L606" s="250"/>
      <c r="M606" s="250"/>
      <c r="N606" s="250"/>
      <c r="O606" s="250"/>
      <c r="P606" s="250"/>
    </row>
    <row r="607" ht="15.75" customHeight="1">
      <c r="A607" s="248"/>
      <c r="B607" s="175"/>
      <c r="C607" s="249"/>
      <c r="D607" s="249"/>
      <c r="E607" s="249"/>
      <c r="F607" s="249"/>
      <c r="G607" s="248"/>
      <c r="H607" s="250"/>
      <c r="I607" s="250"/>
      <c r="J607" s="250"/>
      <c r="K607" s="250"/>
      <c r="L607" s="250"/>
      <c r="M607" s="250"/>
      <c r="N607" s="250"/>
      <c r="O607" s="250"/>
      <c r="P607" s="250"/>
    </row>
    <row r="608" ht="15.75" customHeight="1">
      <c r="A608" s="248"/>
      <c r="B608" s="175"/>
      <c r="C608" s="249"/>
      <c r="D608" s="249"/>
      <c r="E608" s="249"/>
      <c r="F608" s="249"/>
      <c r="G608" s="248"/>
      <c r="H608" s="250"/>
      <c r="I608" s="250"/>
      <c r="J608" s="250"/>
      <c r="K608" s="250"/>
      <c r="L608" s="250"/>
      <c r="M608" s="250"/>
      <c r="N608" s="250"/>
      <c r="O608" s="250"/>
      <c r="P608" s="250"/>
    </row>
    <row r="609" ht="15.75" customHeight="1">
      <c r="A609" s="248"/>
      <c r="B609" s="175"/>
      <c r="C609" s="249"/>
      <c r="D609" s="249"/>
      <c r="E609" s="249"/>
      <c r="F609" s="249"/>
      <c r="G609" s="248"/>
      <c r="H609" s="250"/>
      <c r="I609" s="250"/>
      <c r="J609" s="250"/>
      <c r="K609" s="250"/>
      <c r="L609" s="250"/>
      <c r="M609" s="250"/>
      <c r="N609" s="250"/>
      <c r="O609" s="250"/>
      <c r="P609" s="250"/>
    </row>
    <row r="610" ht="15.75" customHeight="1">
      <c r="A610" s="248"/>
      <c r="B610" s="175"/>
      <c r="C610" s="249"/>
      <c r="D610" s="249"/>
      <c r="E610" s="249"/>
      <c r="F610" s="249"/>
      <c r="G610" s="248"/>
      <c r="H610" s="250"/>
      <c r="I610" s="250"/>
      <c r="J610" s="250"/>
      <c r="K610" s="250"/>
      <c r="L610" s="250"/>
      <c r="M610" s="250"/>
      <c r="N610" s="250"/>
      <c r="O610" s="250"/>
      <c r="P610" s="250"/>
    </row>
    <row r="611" ht="15.75" customHeight="1">
      <c r="A611" s="248"/>
      <c r="B611" s="175"/>
      <c r="C611" s="249"/>
      <c r="D611" s="249"/>
      <c r="E611" s="249"/>
      <c r="F611" s="249"/>
      <c r="G611" s="248"/>
      <c r="H611" s="250"/>
      <c r="I611" s="250"/>
      <c r="J611" s="250"/>
      <c r="K611" s="250"/>
      <c r="L611" s="250"/>
      <c r="M611" s="250"/>
      <c r="N611" s="250"/>
      <c r="O611" s="250"/>
      <c r="P611" s="250"/>
    </row>
    <row r="612" ht="15.75" customHeight="1">
      <c r="A612" s="248"/>
      <c r="B612" s="175"/>
      <c r="C612" s="249"/>
      <c r="D612" s="249"/>
      <c r="E612" s="249"/>
      <c r="F612" s="249"/>
      <c r="G612" s="248"/>
      <c r="H612" s="250"/>
      <c r="I612" s="250"/>
      <c r="J612" s="250"/>
      <c r="K612" s="250"/>
      <c r="L612" s="250"/>
      <c r="M612" s="250"/>
      <c r="N612" s="250"/>
      <c r="O612" s="250"/>
      <c r="P612" s="250"/>
    </row>
    <row r="613" ht="15.75" customHeight="1">
      <c r="A613" s="248"/>
      <c r="B613" s="175"/>
      <c r="C613" s="249"/>
      <c r="D613" s="249"/>
      <c r="E613" s="249"/>
      <c r="F613" s="249"/>
      <c r="G613" s="248"/>
      <c r="H613" s="250"/>
      <c r="I613" s="250"/>
      <c r="J613" s="250"/>
      <c r="K613" s="250"/>
      <c r="L613" s="250"/>
      <c r="M613" s="250"/>
      <c r="N613" s="250"/>
      <c r="O613" s="250"/>
      <c r="P613" s="250"/>
    </row>
    <row r="614" ht="15.75" customHeight="1">
      <c r="A614" s="248"/>
      <c r="B614" s="175"/>
      <c r="C614" s="249"/>
      <c r="D614" s="249"/>
      <c r="E614" s="249"/>
      <c r="F614" s="249"/>
      <c r="G614" s="248"/>
      <c r="H614" s="250"/>
      <c r="I614" s="250"/>
      <c r="J614" s="250"/>
      <c r="K614" s="250"/>
      <c r="L614" s="250"/>
      <c r="M614" s="250"/>
      <c r="N614" s="250"/>
      <c r="O614" s="250"/>
      <c r="P614" s="250"/>
    </row>
    <row r="615" ht="15.75" customHeight="1">
      <c r="A615" s="248"/>
      <c r="B615" s="175"/>
      <c r="C615" s="249"/>
      <c r="D615" s="249"/>
      <c r="E615" s="249"/>
      <c r="F615" s="249"/>
      <c r="G615" s="248"/>
      <c r="H615" s="250"/>
      <c r="I615" s="250"/>
      <c r="J615" s="250"/>
      <c r="K615" s="250"/>
      <c r="L615" s="250"/>
      <c r="M615" s="250"/>
      <c r="N615" s="250"/>
      <c r="O615" s="250"/>
      <c r="P615" s="250"/>
    </row>
    <row r="616" ht="15.75" customHeight="1">
      <c r="A616" s="248"/>
      <c r="B616" s="175"/>
      <c r="C616" s="249"/>
      <c r="D616" s="249"/>
      <c r="E616" s="249"/>
      <c r="F616" s="249"/>
      <c r="G616" s="248"/>
      <c r="H616" s="250"/>
      <c r="I616" s="250"/>
      <c r="J616" s="250"/>
      <c r="K616" s="250"/>
      <c r="L616" s="250"/>
      <c r="M616" s="250"/>
      <c r="N616" s="250"/>
      <c r="O616" s="250"/>
      <c r="P616" s="250"/>
    </row>
    <row r="617" ht="15.75" customHeight="1">
      <c r="A617" s="248"/>
      <c r="B617" s="175"/>
      <c r="C617" s="249"/>
      <c r="D617" s="249"/>
      <c r="E617" s="249"/>
      <c r="F617" s="249"/>
      <c r="G617" s="248"/>
      <c r="H617" s="250"/>
      <c r="I617" s="250"/>
      <c r="J617" s="250"/>
      <c r="K617" s="250"/>
      <c r="L617" s="250"/>
      <c r="M617" s="250"/>
      <c r="N617" s="250"/>
      <c r="O617" s="250"/>
      <c r="P617" s="250"/>
    </row>
    <row r="618" ht="15.75" customHeight="1">
      <c r="A618" s="248"/>
      <c r="B618" s="175"/>
      <c r="C618" s="249"/>
      <c r="D618" s="249"/>
      <c r="E618" s="249"/>
      <c r="F618" s="249"/>
      <c r="G618" s="248"/>
      <c r="H618" s="250"/>
      <c r="I618" s="250"/>
      <c r="J618" s="250"/>
      <c r="K618" s="250"/>
      <c r="L618" s="250"/>
      <c r="M618" s="250"/>
      <c r="N618" s="250"/>
      <c r="O618" s="250"/>
      <c r="P618" s="250"/>
    </row>
    <row r="619" ht="15.75" customHeight="1">
      <c r="A619" s="248"/>
      <c r="B619" s="175"/>
      <c r="C619" s="249"/>
      <c r="D619" s="249"/>
      <c r="E619" s="249"/>
      <c r="F619" s="249"/>
      <c r="G619" s="248"/>
      <c r="H619" s="250"/>
      <c r="I619" s="250"/>
      <c r="J619" s="250"/>
      <c r="K619" s="250"/>
      <c r="L619" s="250"/>
      <c r="M619" s="250"/>
      <c r="N619" s="250"/>
      <c r="O619" s="250"/>
      <c r="P619" s="250"/>
    </row>
    <row r="620" ht="15.75" customHeight="1">
      <c r="A620" s="248"/>
      <c r="B620" s="175"/>
      <c r="C620" s="249"/>
      <c r="D620" s="249"/>
      <c r="E620" s="249"/>
      <c r="F620" s="249"/>
      <c r="G620" s="248"/>
      <c r="H620" s="250"/>
      <c r="I620" s="250"/>
      <c r="J620" s="250"/>
      <c r="K620" s="250"/>
      <c r="L620" s="250"/>
      <c r="M620" s="250"/>
      <c r="N620" s="250"/>
      <c r="O620" s="250"/>
      <c r="P620" s="250"/>
    </row>
    <row r="621" ht="15.75" customHeight="1">
      <c r="A621" s="248"/>
      <c r="B621" s="175"/>
      <c r="C621" s="249"/>
      <c r="D621" s="249"/>
      <c r="E621" s="249"/>
      <c r="F621" s="249"/>
      <c r="G621" s="248"/>
      <c r="H621" s="250"/>
      <c r="I621" s="250"/>
      <c r="J621" s="250"/>
      <c r="K621" s="250"/>
      <c r="L621" s="250"/>
      <c r="M621" s="250"/>
      <c r="N621" s="250"/>
      <c r="O621" s="250"/>
      <c r="P621" s="250"/>
    </row>
    <row r="622" ht="15.75" customHeight="1">
      <c r="A622" s="248"/>
      <c r="B622" s="175"/>
      <c r="C622" s="249"/>
      <c r="D622" s="249"/>
      <c r="E622" s="249"/>
      <c r="F622" s="249"/>
      <c r="G622" s="248"/>
      <c r="H622" s="250"/>
      <c r="I622" s="250"/>
      <c r="J622" s="250"/>
      <c r="K622" s="250"/>
      <c r="L622" s="250"/>
      <c r="M622" s="250"/>
      <c r="N622" s="250"/>
      <c r="O622" s="250"/>
      <c r="P622" s="250"/>
    </row>
    <row r="623" ht="15.75" customHeight="1">
      <c r="A623" s="248"/>
      <c r="B623" s="175"/>
      <c r="C623" s="249"/>
      <c r="D623" s="249"/>
      <c r="E623" s="249"/>
      <c r="F623" s="249"/>
      <c r="G623" s="248"/>
      <c r="H623" s="250"/>
      <c r="I623" s="250"/>
      <c r="J623" s="250"/>
      <c r="K623" s="250"/>
      <c r="L623" s="250"/>
      <c r="M623" s="250"/>
      <c r="N623" s="250"/>
      <c r="O623" s="250"/>
      <c r="P623" s="250"/>
    </row>
    <row r="624" ht="15.75" customHeight="1">
      <c r="A624" s="248"/>
      <c r="B624" s="175"/>
      <c r="C624" s="249"/>
      <c r="D624" s="249"/>
      <c r="E624" s="249"/>
      <c r="F624" s="249"/>
      <c r="G624" s="248"/>
      <c r="H624" s="250"/>
      <c r="I624" s="250"/>
      <c r="J624" s="250"/>
      <c r="K624" s="250"/>
      <c r="L624" s="250"/>
      <c r="M624" s="250"/>
      <c r="N624" s="250"/>
      <c r="O624" s="250"/>
      <c r="P624" s="250"/>
    </row>
    <row r="625" ht="15.75" customHeight="1">
      <c r="A625" s="248"/>
      <c r="B625" s="175"/>
      <c r="C625" s="249"/>
      <c r="D625" s="249"/>
      <c r="E625" s="249"/>
      <c r="F625" s="249"/>
      <c r="G625" s="248"/>
      <c r="H625" s="250"/>
      <c r="I625" s="250"/>
      <c r="J625" s="250"/>
      <c r="K625" s="250"/>
      <c r="L625" s="250"/>
      <c r="M625" s="250"/>
      <c r="N625" s="250"/>
      <c r="O625" s="250"/>
      <c r="P625" s="250"/>
    </row>
    <row r="626" ht="15.75" customHeight="1">
      <c r="A626" s="248"/>
      <c r="B626" s="175"/>
      <c r="C626" s="249"/>
      <c r="D626" s="249"/>
      <c r="E626" s="249"/>
      <c r="F626" s="249"/>
      <c r="G626" s="248"/>
      <c r="H626" s="250"/>
      <c r="I626" s="250"/>
      <c r="J626" s="250"/>
      <c r="K626" s="250"/>
      <c r="L626" s="250"/>
      <c r="M626" s="250"/>
      <c r="N626" s="250"/>
      <c r="O626" s="250"/>
      <c r="P626" s="250"/>
    </row>
    <row r="627" ht="15.75" customHeight="1">
      <c r="A627" s="248"/>
      <c r="B627" s="175"/>
      <c r="C627" s="249"/>
      <c r="D627" s="249"/>
      <c r="E627" s="249"/>
      <c r="F627" s="249"/>
      <c r="G627" s="248"/>
      <c r="H627" s="250"/>
      <c r="I627" s="250"/>
      <c r="J627" s="250"/>
      <c r="K627" s="250"/>
      <c r="L627" s="250"/>
      <c r="M627" s="250"/>
      <c r="N627" s="250"/>
      <c r="O627" s="250"/>
      <c r="P627" s="250"/>
    </row>
    <row r="628" ht="15.75" customHeight="1">
      <c r="A628" s="248"/>
      <c r="B628" s="175"/>
      <c r="C628" s="249"/>
      <c r="D628" s="249"/>
      <c r="E628" s="249"/>
      <c r="F628" s="249"/>
      <c r="G628" s="248"/>
      <c r="H628" s="250"/>
      <c r="I628" s="250"/>
      <c r="J628" s="250"/>
      <c r="K628" s="250"/>
      <c r="L628" s="250"/>
      <c r="M628" s="250"/>
      <c r="N628" s="250"/>
      <c r="O628" s="250"/>
      <c r="P628" s="250"/>
    </row>
    <row r="629" ht="15.75" customHeight="1">
      <c r="A629" s="248"/>
      <c r="B629" s="175"/>
      <c r="C629" s="249"/>
      <c r="D629" s="249"/>
      <c r="E629" s="249"/>
      <c r="F629" s="249"/>
      <c r="G629" s="248"/>
      <c r="H629" s="250"/>
      <c r="I629" s="250"/>
      <c r="J629" s="250"/>
      <c r="K629" s="250"/>
      <c r="L629" s="250"/>
      <c r="M629" s="250"/>
      <c r="N629" s="250"/>
      <c r="O629" s="250"/>
      <c r="P629" s="250"/>
    </row>
    <row r="630" ht="15.75" customHeight="1">
      <c r="A630" s="248"/>
      <c r="B630" s="175"/>
      <c r="C630" s="249"/>
      <c r="D630" s="249"/>
      <c r="E630" s="249"/>
      <c r="F630" s="249"/>
      <c r="G630" s="248"/>
      <c r="H630" s="250"/>
      <c r="I630" s="250"/>
      <c r="J630" s="250"/>
      <c r="K630" s="250"/>
      <c r="L630" s="250"/>
      <c r="M630" s="250"/>
      <c r="N630" s="250"/>
      <c r="O630" s="250"/>
      <c r="P630" s="250"/>
    </row>
    <row r="631" ht="15.75" customHeight="1">
      <c r="A631" s="248"/>
      <c r="B631" s="175"/>
      <c r="C631" s="249"/>
      <c r="D631" s="249"/>
      <c r="E631" s="249"/>
      <c r="F631" s="249"/>
      <c r="G631" s="248"/>
      <c r="H631" s="250"/>
      <c r="I631" s="250"/>
      <c r="J631" s="250"/>
      <c r="K631" s="250"/>
      <c r="L631" s="250"/>
      <c r="M631" s="250"/>
      <c r="N631" s="250"/>
      <c r="O631" s="250"/>
      <c r="P631" s="250"/>
    </row>
    <row r="632" ht="15.75" customHeight="1">
      <c r="A632" s="248"/>
      <c r="B632" s="175"/>
      <c r="C632" s="249"/>
      <c r="D632" s="249"/>
      <c r="E632" s="249"/>
      <c r="F632" s="249"/>
      <c r="G632" s="248"/>
      <c r="H632" s="250"/>
      <c r="I632" s="250"/>
      <c r="J632" s="250"/>
      <c r="K632" s="250"/>
      <c r="L632" s="250"/>
      <c r="M632" s="250"/>
      <c r="N632" s="250"/>
      <c r="O632" s="250"/>
      <c r="P632" s="250"/>
    </row>
    <row r="633" ht="15.75" customHeight="1">
      <c r="A633" s="248"/>
      <c r="B633" s="175"/>
      <c r="C633" s="249"/>
      <c r="D633" s="249"/>
      <c r="E633" s="249"/>
      <c r="F633" s="249"/>
      <c r="G633" s="248"/>
      <c r="H633" s="250"/>
      <c r="I633" s="250"/>
      <c r="J633" s="250"/>
      <c r="K633" s="250"/>
      <c r="L633" s="250"/>
      <c r="M633" s="250"/>
      <c r="N633" s="250"/>
      <c r="O633" s="250"/>
      <c r="P633" s="250"/>
    </row>
    <row r="634" ht="15.75" customHeight="1">
      <c r="A634" s="248"/>
      <c r="B634" s="175"/>
      <c r="C634" s="249"/>
      <c r="D634" s="249"/>
      <c r="E634" s="249"/>
      <c r="F634" s="249"/>
      <c r="G634" s="248"/>
      <c r="H634" s="250"/>
      <c r="I634" s="250"/>
      <c r="J634" s="250"/>
      <c r="K634" s="250"/>
      <c r="L634" s="250"/>
      <c r="M634" s="250"/>
      <c r="N634" s="250"/>
      <c r="O634" s="250"/>
      <c r="P634" s="250"/>
    </row>
    <row r="635" ht="15.75" customHeight="1">
      <c r="A635" s="248"/>
      <c r="B635" s="175"/>
      <c r="C635" s="249"/>
      <c r="D635" s="249"/>
      <c r="E635" s="249"/>
      <c r="F635" s="249"/>
      <c r="G635" s="248"/>
      <c r="H635" s="250"/>
      <c r="I635" s="250"/>
      <c r="J635" s="250"/>
      <c r="K635" s="250"/>
      <c r="L635" s="250"/>
      <c r="M635" s="250"/>
      <c r="N635" s="250"/>
      <c r="O635" s="250"/>
      <c r="P635" s="250"/>
    </row>
    <row r="636" ht="15.75" customHeight="1">
      <c r="A636" s="248"/>
      <c r="B636" s="175"/>
      <c r="C636" s="249"/>
      <c r="D636" s="249"/>
      <c r="E636" s="249"/>
      <c r="F636" s="249"/>
      <c r="G636" s="248"/>
      <c r="H636" s="250"/>
      <c r="I636" s="250"/>
      <c r="J636" s="250"/>
      <c r="K636" s="250"/>
      <c r="L636" s="250"/>
      <c r="M636" s="250"/>
      <c r="N636" s="250"/>
      <c r="O636" s="250"/>
      <c r="P636" s="250"/>
    </row>
    <row r="637" ht="15.75" customHeight="1">
      <c r="A637" s="248"/>
      <c r="B637" s="175"/>
      <c r="C637" s="249"/>
      <c r="D637" s="249"/>
      <c r="E637" s="249"/>
      <c r="F637" s="249"/>
      <c r="G637" s="248"/>
      <c r="H637" s="250"/>
      <c r="I637" s="250"/>
      <c r="J637" s="250"/>
      <c r="K637" s="250"/>
      <c r="L637" s="250"/>
      <c r="M637" s="250"/>
      <c r="N637" s="250"/>
      <c r="O637" s="250"/>
      <c r="P637" s="250"/>
    </row>
    <row r="638" ht="15.75" customHeight="1">
      <c r="A638" s="248"/>
      <c r="B638" s="175"/>
      <c r="C638" s="249"/>
      <c r="D638" s="249"/>
      <c r="E638" s="249"/>
      <c r="F638" s="249"/>
      <c r="G638" s="248"/>
      <c r="H638" s="250"/>
      <c r="I638" s="250"/>
      <c r="J638" s="250"/>
      <c r="K638" s="250"/>
      <c r="L638" s="250"/>
      <c r="M638" s="250"/>
      <c r="N638" s="250"/>
      <c r="O638" s="250"/>
      <c r="P638" s="250"/>
    </row>
    <row r="639" ht="15.75" customHeight="1">
      <c r="A639" s="248"/>
      <c r="B639" s="175"/>
      <c r="C639" s="249"/>
      <c r="D639" s="249"/>
      <c r="E639" s="249"/>
      <c r="F639" s="249"/>
      <c r="G639" s="248"/>
      <c r="H639" s="250"/>
      <c r="I639" s="250"/>
      <c r="J639" s="250"/>
      <c r="K639" s="250"/>
      <c r="L639" s="250"/>
      <c r="M639" s="250"/>
      <c r="N639" s="250"/>
      <c r="O639" s="250"/>
      <c r="P639" s="250"/>
    </row>
    <row r="640" ht="15.75" customHeight="1">
      <c r="A640" s="248"/>
      <c r="B640" s="175"/>
      <c r="C640" s="249"/>
      <c r="D640" s="249"/>
      <c r="E640" s="249"/>
      <c r="F640" s="249"/>
      <c r="G640" s="248"/>
      <c r="H640" s="250"/>
      <c r="I640" s="250"/>
      <c r="J640" s="250"/>
      <c r="K640" s="250"/>
      <c r="L640" s="250"/>
      <c r="M640" s="250"/>
      <c r="N640" s="250"/>
      <c r="O640" s="250"/>
      <c r="P640" s="250"/>
    </row>
    <row r="641" ht="15.75" customHeight="1">
      <c r="A641" s="248"/>
      <c r="B641" s="175"/>
      <c r="C641" s="249"/>
      <c r="D641" s="249"/>
      <c r="E641" s="249"/>
      <c r="F641" s="249"/>
      <c r="G641" s="248"/>
      <c r="H641" s="250"/>
      <c r="I641" s="250"/>
      <c r="J641" s="250"/>
      <c r="K641" s="250"/>
      <c r="L641" s="250"/>
      <c r="M641" s="250"/>
      <c r="N641" s="250"/>
      <c r="O641" s="250"/>
      <c r="P641" s="250"/>
    </row>
    <row r="642" ht="15.75" customHeight="1">
      <c r="A642" s="248"/>
      <c r="B642" s="175"/>
      <c r="C642" s="249"/>
      <c r="D642" s="249"/>
      <c r="E642" s="249"/>
      <c r="F642" s="249"/>
      <c r="G642" s="248"/>
      <c r="H642" s="250"/>
      <c r="I642" s="250"/>
      <c r="J642" s="250"/>
      <c r="K642" s="250"/>
      <c r="L642" s="250"/>
      <c r="M642" s="250"/>
      <c r="N642" s="250"/>
      <c r="O642" s="250"/>
      <c r="P642" s="250"/>
    </row>
    <row r="643" ht="15.75" customHeight="1">
      <c r="A643" s="248"/>
      <c r="B643" s="175"/>
      <c r="C643" s="249"/>
      <c r="D643" s="249"/>
      <c r="E643" s="249"/>
      <c r="F643" s="249"/>
      <c r="G643" s="248"/>
      <c r="H643" s="250"/>
      <c r="I643" s="250"/>
      <c r="J643" s="250"/>
      <c r="K643" s="250"/>
      <c r="L643" s="250"/>
      <c r="M643" s="250"/>
      <c r="N643" s="250"/>
      <c r="O643" s="250"/>
      <c r="P643" s="250"/>
    </row>
    <row r="644" ht="15.75" customHeight="1">
      <c r="A644" s="248"/>
      <c r="B644" s="175"/>
      <c r="C644" s="249"/>
      <c r="D644" s="249"/>
      <c r="E644" s="249"/>
      <c r="F644" s="249"/>
      <c r="G644" s="248"/>
      <c r="H644" s="250"/>
      <c r="I644" s="250"/>
      <c r="J644" s="250"/>
      <c r="K644" s="250"/>
      <c r="L644" s="250"/>
      <c r="M644" s="250"/>
      <c r="N644" s="250"/>
      <c r="O644" s="250"/>
      <c r="P644" s="250"/>
    </row>
    <row r="645" ht="15.75" customHeight="1">
      <c r="A645" s="248"/>
      <c r="B645" s="175"/>
      <c r="C645" s="249"/>
      <c r="D645" s="249"/>
      <c r="E645" s="249"/>
      <c r="F645" s="249"/>
      <c r="G645" s="248"/>
      <c r="H645" s="250"/>
      <c r="I645" s="250"/>
      <c r="J645" s="250"/>
      <c r="K645" s="250"/>
      <c r="L645" s="250"/>
      <c r="M645" s="250"/>
      <c r="N645" s="250"/>
      <c r="O645" s="250"/>
      <c r="P645" s="250"/>
    </row>
    <row r="646" ht="15.75" customHeight="1">
      <c r="A646" s="248"/>
      <c r="B646" s="175"/>
      <c r="C646" s="249"/>
      <c r="D646" s="249"/>
      <c r="E646" s="249"/>
      <c r="F646" s="249"/>
      <c r="G646" s="248"/>
      <c r="H646" s="250"/>
      <c r="I646" s="250"/>
      <c r="J646" s="250"/>
      <c r="K646" s="250"/>
      <c r="L646" s="250"/>
      <c r="M646" s="250"/>
      <c r="N646" s="250"/>
      <c r="O646" s="250"/>
      <c r="P646" s="250"/>
    </row>
    <row r="647" ht="15.75" customHeight="1">
      <c r="A647" s="248"/>
      <c r="B647" s="175"/>
      <c r="C647" s="249"/>
      <c r="D647" s="249"/>
      <c r="E647" s="249"/>
      <c r="F647" s="249"/>
      <c r="G647" s="248"/>
      <c r="H647" s="250"/>
      <c r="I647" s="250"/>
      <c r="J647" s="250"/>
      <c r="K647" s="250"/>
      <c r="L647" s="250"/>
      <c r="M647" s="250"/>
      <c r="N647" s="250"/>
      <c r="O647" s="250"/>
      <c r="P647" s="250"/>
    </row>
    <row r="648" ht="15.75" customHeight="1">
      <c r="A648" s="248"/>
      <c r="B648" s="175"/>
      <c r="C648" s="249"/>
      <c r="D648" s="249"/>
      <c r="E648" s="249"/>
      <c r="F648" s="249"/>
      <c r="G648" s="248"/>
      <c r="H648" s="250"/>
      <c r="I648" s="250"/>
      <c r="J648" s="250"/>
      <c r="K648" s="250"/>
      <c r="L648" s="250"/>
      <c r="M648" s="250"/>
      <c r="N648" s="250"/>
      <c r="O648" s="250"/>
      <c r="P648" s="250"/>
    </row>
    <row r="649" ht="15.75" customHeight="1">
      <c r="A649" s="248"/>
      <c r="B649" s="175"/>
      <c r="C649" s="249"/>
      <c r="D649" s="249"/>
      <c r="E649" s="249"/>
      <c r="F649" s="249"/>
      <c r="G649" s="248"/>
      <c r="H649" s="250"/>
      <c r="I649" s="250"/>
      <c r="J649" s="250"/>
      <c r="K649" s="250"/>
      <c r="L649" s="250"/>
      <c r="M649" s="250"/>
      <c r="N649" s="250"/>
      <c r="O649" s="250"/>
      <c r="P649" s="250"/>
    </row>
    <row r="650" ht="15.75" customHeight="1">
      <c r="A650" s="248"/>
      <c r="B650" s="175"/>
      <c r="C650" s="249"/>
      <c r="D650" s="249"/>
      <c r="E650" s="249"/>
      <c r="F650" s="249"/>
      <c r="G650" s="248"/>
      <c r="H650" s="250"/>
      <c r="I650" s="250"/>
      <c r="J650" s="250"/>
      <c r="K650" s="250"/>
      <c r="L650" s="250"/>
      <c r="M650" s="250"/>
      <c r="N650" s="250"/>
      <c r="O650" s="250"/>
      <c r="P650" s="250"/>
    </row>
    <row r="651" ht="15.75" customHeight="1">
      <c r="A651" s="248"/>
      <c r="B651" s="175"/>
      <c r="C651" s="249"/>
      <c r="D651" s="249"/>
      <c r="E651" s="249"/>
      <c r="F651" s="249"/>
      <c r="G651" s="248"/>
      <c r="H651" s="250"/>
      <c r="I651" s="250"/>
      <c r="J651" s="250"/>
      <c r="K651" s="250"/>
      <c r="L651" s="250"/>
      <c r="M651" s="250"/>
      <c r="N651" s="250"/>
      <c r="O651" s="250"/>
      <c r="P651" s="250"/>
    </row>
    <row r="652" ht="15.75" customHeight="1">
      <c r="A652" s="248"/>
      <c r="B652" s="175"/>
      <c r="C652" s="249"/>
      <c r="D652" s="249"/>
      <c r="E652" s="249"/>
      <c r="F652" s="249"/>
      <c r="G652" s="248"/>
      <c r="H652" s="250"/>
      <c r="I652" s="250"/>
      <c r="J652" s="250"/>
      <c r="K652" s="250"/>
      <c r="L652" s="250"/>
      <c r="M652" s="250"/>
      <c r="N652" s="250"/>
      <c r="O652" s="250"/>
      <c r="P652" s="250"/>
    </row>
    <row r="653" ht="15.75" customHeight="1">
      <c r="A653" s="248"/>
      <c r="B653" s="175"/>
      <c r="C653" s="249"/>
      <c r="D653" s="249"/>
      <c r="E653" s="249"/>
      <c r="F653" s="249"/>
      <c r="G653" s="248"/>
      <c r="H653" s="250"/>
      <c r="I653" s="250"/>
      <c r="J653" s="250"/>
      <c r="K653" s="250"/>
      <c r="L653" s="250"/>
      <c r="M653" s="250"/>
      <c r="N653" s="250"/>
      <c r="O653" s="250"/>
      <c r="P653" s="250"/>
    </row>
    <row r="654" ht="15.75" customHeight="1">
      <c r="A654" s="248"/>
      <c r="B654" s="175"/>
      <c r="C654" s="249"/>
      <c r="D654" s="249"/>
      <c r="E654" s="249"/>
      <c r="F654" s="249"/>
      <c r="G654" s="248"/>
      <c r="H654" s="250"/>
      <c r="I654" s="250"/>
      <c r="J654" s="250"/>
      <c r="K654" s="250"/>
      <c r="L654" s="250"/>
      <c r="M654" s="250"/>
      <c r="N654" s="250"/>
      <c r="O654" s="250"/>
      <c r="P654" s="250"/>
    </row>
    <row r="655" ht="15.75" customHeight="1">
      <c r="A655" s="248"/>
      <c r="B655" s="175"/>
      <c r="C655" s="249"/>
      <c r="D655" s="249"/>
      <c r="E655" s="249"/>
      <c r="F655" s="249"/>
      <c r="G655" s="248"/>
      <c r="H655" s="250"/>
      <c r="I655" s="250"/>
      <c r="J655" s="250"/>
      <c r="K655" s="250"/>
      <c r="L655" s="250"/>
      <c r="M655" s="250"/>
      <c r="N655" s="250"/>
      <c r="O655" s="250"/>
      <c r="P655" s="250"/>
    </row>
    <row r="656" ht="15.75" customHeight="1">
      <c r="A656" s="248"/>
      <c r="B656" s="175"/>
      <c r="C656" s="249"/>
      <c r="D656" s="249"/>
      <c r="E656" s="249"/>
      <c r="F656" s="249"/>
      <c r="G656" s="248"/>
      <c r="H656" s="250"/>
      <c r="I656" s="250"/>
      <c r="J656" s="250"/>
      <c r="K656" s="250"/>
      <c r="L656" s="250"/>
      <c r="M656" s="250"/>
      <c r="N656" s="250"/>
      <c r="O656" s="250"/>
      <c r="P656" s="250"/>
    </row>
    <row r="657" ht="15.75" customHeight="1">
      <c r="A657" s="248"/>
      <c r="B657" s="175"/>
      <c r="C657" s="249"/>
      <c r="D657" s="249"/>
      <c r="E657" s="249"/>
      <c r="F657" s="249"/>
      <c r="G657" s="248"/>
      <c r="H657" s="250"/>
      <c r="I657" s="250"/>
      <c r="J657" s="250"/>
      <c r="K657" s="250"/>
      <c r="L657" s="250"/>
      <c r="M657" s="250"/>
      <c r="N657" s="250"/>
      <c r="O657" s="250"/>
      <c r="P657" s="250"/>
    </row>
    <row r="658" ht="15.75" customHeight="1">
      <c r="A658" s="248"/>
      <c r="B658" s="175"/>
      <c r="C658" s="249"/>
      <c r="D658" s="249"/>
      <c r="E658" s="249"/>
      <c r="F658" s="249"/>
      <c r="G658" s="248"/>
      <c r="H658" s="250"/>
      <c r="I658" s="250"/>
      <c r="J658" s="250"/>
      <c r="K658" s="250"/>
      <c r="L658" s="250"/>
      <c r="M658" s="250"/>
      <c r="N658" s="250"/>
      <c r="O658" s="250"/>
      <c r="P658" s="250"/>
    </row>
    <row r="659" ht="15.75" customHeight="1">
      <c r="A659" s="248"/>
      <c r="B659" s="175"/>
      <c r="C659" s="249"/>
      <c r="D659" s="249"/>
      <c r="E659" s="249"/>
      <c r="F659" s="249"/>
      <c r="G659" s="248"/>
      <c r="H659" s="250"/>
      <c r="I659" s="250"/>
      <c r="J659" s="250"/>
      <c r="K659" s="250"/>
      <c r="L659" s="250"/>
      <c r="M659" s="250"/>
      <c r="N659" s="250"/>
      <c r="O659" s="250"/>
      <c r="P659" s="250"/>
    </row>
    <row r="660" ht="15.75" customHeight="1">
      <c r="A660" s="248"/>
      <c r="B660" s="175"/>
      <c r="C660" s="249"/>
      <c r="D660" s="249"/>
      <c r="E660" s="249"/>
      <c r="F660" s="249"/>
      <c r="G660" s="248"/>
      <c r="H660" s="250"/>
      <c r="I660" s="250"/>
      <c r="J660" s="250"/>
      <c r="K660" s="250"/>
      <c r="L660" s="250"/>
      <c r="M660" s="250"/>
      <c r="N660" s="250"/>
      <c r="O660" s="250"/>
      <c r="P660" s="250"/>
    </row>
    <row r="661" ht="15.75" customHeight="1">
      <c r="A661" s="248"/>
      <c r="B661" s="175"/>
      <c r="C661" s="249"/>
      <c r="D661" s="249"/>
      <c r="E661" s="249"/>
      <c r="F661" s="249"/>
      <c r="G661" s="248"/>
      <c r="H661" s="250"/>
      <c r="I661" s="250"/>
      <c r="J661" s="250"/>
      <c r="K661" s="250"/>
      <c r="L661" s="250"/>
      <c r="M661" s="250"/>
      <c r="N661" s="250"/>
      <c r="O661" s="250"/>
      <c r="P661" s="250"/>
    </row>
    <row r="662" ht="15.75" customHeight="1">
      <c r="A662" s="248"/>
      <c r="B662" s="175"/>
      <c r="C662" s="249"/>
      <c r="D662" s="249"/>
      <c r="E662" s="249"/>
      <c r="F662" s="249"/>
      <c r="G662" s="248"/>
      <c r="H662" s="250"/>
      <c r="I662" s="250"/>
      <c r="J662" s="250"/>
      <c r="K662" s="250"/>
      <c r="L662" s="250"/>
      <c r="M662" s="250"/>
      <c r="N662" s="250"/>
      <c r="O662" s="250"/>
      <c r="P662" s="250"/>
    </row>
    <row r="663" ht="15.75" customHeight="1">
      <c r="A663" s="248"/>
      <c r="B663" s="175"/>
      <c r="C663" s="249"/>
      <c r="D663" s="249"/>
      <c r="E663" s="249"/>
      <c r="F663" s="249"/>
      <c r="G663" s="248"/>
      <c r="H663" s="250"/>
      <c r="I663" s="250"/>
      <c r="J663" s="250"/>
      <c r="K663" s="250"/>
      <c r="L663" s="250"/>
      <c r="M663" s="250"/>
      <c r="N663" s="250"/>
      <c r="O663" s="250"/>
      <c r="P663" s="250"/>
    </row>
    <row r="664" ht="15.75" customHeight="1">
      <c r="A664" s="248"/>
      <c r="B664" s="175"/>
      <c r="C664" s="249"/>
      <c r="D664" s="249"/>
      <c r="E664" s="249"/>
      <c r="F664" s="249"/>
      <c r="G664" s="248"/>
      <c r="H664" s="250"/>
      <c r="I664" s="250"/>
      <c r="J664" s="250"/>
      <c r="K664" s="250"/>
      <c r="L664" s="250"/>
      <c r="M664" s="250"/>
      <c r="N664" s="250"/>
      <c r="O664" s="250"/>
      <c r="P664" s="250"/>
    </row>
    <row r="665" ht="15.75" customHeight="1">
      <c r="A665" s="248"/>
      <c r="B665" s="175"/>
      <c r="C665" s="249"/>
      <c r="D665" s="249"/>
      <c r="E665" s="249"/>
      <c r="F665" s="249"/>
      <c r="G665" s="248"/>
      <c r="H665" s="250"/>
      <c r="I665" s="250"/>
      <c r="J665" s="250"/>
      <c r="K665" s="250"/>
      <c r="L665" s="250"/>
      <c r="M665" s="250"/>
      <c r="N665" s="250"/>
      <c r="O665" s="250"/>
      <c r="P665" s="250"/>
    </row>
    <row r="666" ht="15.75" customHeight="1">
      <c r="A666" s="248"/>
      <c r="B666" s="175"/>
      <c r="C666" s="249"/>
      <c r="D666" s="249"/>
      <c r="E666" s="249"/>
      <c r="F666" s="249"/>
      <c r="G666" s="248"/>
      <c r="H666" s="250"/>
      <c r="I666" s="250"/>
      <c r="J666" s="250"/>
      <c r="K666" s="250"/>
      <c r="L666" s="250"/>
      <c r="M666" s="250"/>
      <c r="N666" s="250"/>
      <c r="O666" s="250"/>
      <c r="P666" s="250"/>
    </row>
    <row r="667" ht="15.75" customHeight="1">
      <c r="A667" s="248"/>
      <c r="B667" s="175"/>
      <c r="C667" s="249"/>
      <c r="D667" s="249"/>
      <c r="E667" s="249"/>
      <c r="F667" s="249"/>
      <c r="G667" s="248"/>
      <c r="H667" s="250"/>
      <c r="I667" s="250"/>
      <c r="J667" s="250"/>
      <c r="K667" s="250"/>
      <c r="L667" s="250"/>
      <c r="M667" s="250"/>
      <c r="N667" s="250"/>
      <c r="O667" s="250"/>
      <c r="P667" s="250"/>
    </row>
    <row r="668" ht="15.75" customHeight="1">
      <c r="A668" s="248"/>
      <c r="B668" s="175"/>
      <c r="C668" s="249"/>
      <c r="D668" s="249"/>
      <c r="E668" s="249"/>
      <c r="F668" s="249"/>
      <c r="G668" s="248"/>
      <c r="H668" s="250"/>
      <c r="I668" s="250"/>
      <c r="J668" s="250"/>
      <c r="K668" s="250"/>
      <c r="L668" s="250"/>
      <c r="M668" s="250"/>
      <c r="N668" s="250"/>
      <c r="O668" s="250"/>
      <c r="P668" s="250"/>
    </row>
    <row r="669" ht="15.75" customHeight="1">
      <c r="A669" s="248"/>
      <c r="B669" s="175"/>
      <c r="C669" s="249"/>
      <c r="D669" s="249"/>
      <c r="E669" s="249"/>
      <c r="F669" s="249"/>
      <c r="G669" s="248"/>
      <c r="H669" s="250"/>
      <c r="I669" s="250"/>
      <c r="J669" s="250"/>
      <c r="K669" s="250"/>
      <c r="L669" s="250"/>
      <c r="M669" s="250"/>
      <c r="N669" s="250"/>
      <c r="O669" s="250"/>
      <c r="P669" s="250"/>
    </row>
    <row r="670" ht="15.75" customHeight="1">
      <c r="A670" s="248"/>
      <c r="B670" s="175"/>
      <c r="C670" s="249"/>
      <c r="D670" s="249"/>
      <c r="E670" s="249"/>
      <c r="F670" s="249"/>
      <c r="G670" s="248"/>
      <c r="H670" s="250"/>
      <c r="I670" s="250"/>
      <c r="J670" s="250"/>
      <c r="K670" s="250"/>
      <c r="L670" s="250"/>
      <c r="M670" s="250"/>
      <c r="N670" s="250"/>
      <c r="O670" s="250"/>
      <c r="P670" s="250"/>
    </row>
    <row r="671" ht="15.75" customHeight="1">
      <c r="A671" s="248"/>
      <c r="B671" s="175"/>
      <c r="C671" s="249"/>
      <c r="D671" s="249"/>
      <c r="E671" s="249"/>
      <c r="F671" s="249"/>
      <c r="G671" s="248"/>
      <c r="H671" s="250"/>
      <c r="I671" s="250"/>
      <c r="J671" s="250"/>
      <c r="K671" s="250"/>
      <c r="L671" s="250"/>
      <c r="M671" s="250"/>
      <c r="N671" s="250"/>
      <c r="O671" s="250"/>
      <c r="P671" s="250"/>
    </row>
    <row r="672" ht="15.75" customHeight="1">
      <c r="A672" s="248"/>
      <c r="B672" s="175"/>
      <c r="C672" s="249"/>
      <c r="D672" s="249"/>
      <c r="E672" s="249"/>
      <c r="F672" s="249"/>
      <c r="G672" s="248"/>
      <c r="H672" s="250"/>
      <c r="I672" s="250"/>
      <c r="J672" s="250"/>
      <c r="K672" s="250"/>
      <c r="L672" s="250"/>
      <c r="M672" s="250"/>
      <c r="N672" s="250"/>
      <c r="O672" s="250"/>
      <c r="P672" s="250"/>
    </row>
    <row r="673" ht="15.75" customHeight="1">
      <c r="A673" s="248"/>
      <c r="B673" s="175"/>
      <c r="C673" s="249"/>
      <c r="D673" s="249"/>
      <c r="E673" s="249"/>
      <c r="F673" s="249"/>
      <c r="G673" s="248"/>
      <c r="H673" s="250"/>
      <c r="I673" s="250"/>
      <c r="J673" s="250"/>
      <c r="K673" s="250"/>
      <c r="L673" s="250"/>
      <c r="M673" s="250"/>
      <c r="N673" s="250"/>
      <c r="O673" s="250"/>
      <c r="P673" s="250"/>
    </row>
    <row r="674" ht="15.75" customHeight="1">
      <c r="A674" s="248"/>
      <c r="B674" s="175"/>
      <c r="C674" s="249"/>
      <c r="D674" s="249"/>
      <c r="E674" s="249"/>
      <c r="F674" s="249"/>
      <c r="G674" s="248"/>
      <c r="H674" s="250"/>
      <c r="I674" s="250"/>
      <c r="J674" s="250"/>
      <c r="K674" s="250"/>
      <c r="L674" s="250"/>
      <c r="M674" s="250"/>
      <c r="N674" s="250"/>
      <c r="O674" s="250"/>
      <c r="P674" s="250"/>
    </row>
    <row r="675" ht="15.75" customHeight="1">
      <c r="A675" s="248"/>
      <c r="B675" s="175"/>
      <c r="C675" s="249"/>
      <c r="D675" s="249"/>
      <c r="E675" s="249"/>
      <c r="F675" s="249"/>
      <c r="G675" s="248"/>
      <c r="H675" s="250"/>
      <c r="I675" s="250"/>
      <c r="J675" s="250"/>
      <c r="K675" s="250"/>
      <c r="L675" s="250"/>
      <c r="M675" s="250"/>
      <c r="N675" s="250"/>
      <c r="O675" s="250"/>
      <c r="P675" s="250"/>
    </row>
    <row r="676" ht="15.75" customHeight="1">
      <c r="A676" s="248"/>
      <c r="B676" s="175"/>
      <c r="C676" s="249"/>
      <c r="D676" s="249"/>
      <c r="E676" s="249"/>
      <c r="F676" s="249"/>
      <c r="G676" s="248"/>
      <c r="H676" s="250"/>
      <c r="I676" s="250"/>
      <c r="J676" s="250"/>
      <c r="K676" s="250"/>
      <c r="L676" s="250"/>
      <c r="M676" s="250"/>
      <c r="N676" s="250"/>
      <c r="O676" s="250"/>
      <c r="P676" s="250"/>
    </row>
    <row r="677" ht="15.75" customHeight="1">
      <c r="A677" s="248"/>
      <c r="B677" s="175"/>
      <c r="C677" s="249"/>
      <c r="D677" s="249"/>
      <c r="E677" s="249"/>
      <c r="F677" s="249"/>
      <c r="G677" s="248"/>
      <c r="H677" s="250"/>
      <c r="I677" s="250"/>
      <c r="J677" s="250"/>
      <c r="K677" s="250"/>
      <c r="L677" s="250"/>
      <c r="M677" s="250"/>
      <c r="N677" s="250"/>
      <c r="O677" s="250"/>
      <c r="P677" s="250"/>
    </row>
    <row r="678" ht="15.75" customHeight="1">
      <c r="A678" s="248"/>
      <c r="B678" s="175"/>
      <c r="C678" s="249"/>
      <c r="D678" s="249"/>
      <c r="E678" s="249"/>
      <c r="F678" s="249"/>
      <c r="G678" s="248"/>
      <c r="H678" s="250"/>
      <c r="I678" s="250"/>
      <c r="J678" s="250"/>
      <c r="K678" s="250"/>
      <c r="L678" s="250"/>
      <c r="M678" s="250"/>
      <c r="N678" s="250"/>
      <c r="O678" s="250"/>
      <c r="P678" s="250"/>
    </row>
    <row r="679" ht="15.75" customHeight="1">
      <c r="A679" s="248"/>
      <c r="B679" s="175"/>
      <c r="C679" s="249"/>
      <c r="D679" s="249"/>
      <c r="E679" s="249"/>
      <c r="F679" s="249"/>
      <c r="G679" s="248"/>
      <c r="H679" s="250"/>
      <c r="I679" s="250"/>
      <c r="J679" s="250"/>
      <c r="K679" s="250"/>
      <c r="L679" s="250"/>
      <c r="M679" s="250"/>
      <c r="N679" s="250"/>
      <c r="O679" s="250"/>
      <c r="P679" s="250"/>
    </row>
    <row r="680" ht="15.75" customHeight="1">
      <c r="A680" s="248"/>
      <c r="B680" s="175"/>
      <c r="C680" s="249"/>
      <c r="D680" s="249"/>
      <c r="E680" s="249"/>
      <c r="F680" s="249"/>
      <c r="G680" s="248"/>
      <c r="H680" s="250"/>
      <c r="I680" s="250"/>
      <c r="J680" s="250"/>
      <c r="K680" s="250"/>
      <c r="L680" s="250"/>
      <c r="M680" s="250"/>
      <c r="N680" s="250"/>
      <c r="O680" s="250"/>
      <c r="P680" s="250"/>
    </row>
    <row r="681" ht="15.75" customHeight="1">
      <c r="A681" s="248"/>
      <c r="B681" s="175"/>
      <c r="C681" s="249"/>
      <c r="D681" s="249"/>
      <c r="E681" s="249"/>
      <c r="F681" s="249"/>
      <c r="G681" s="248"/>
      <c r="H681" s="250"/>
      <c r="I681" s="250"/>
      <c r="J681" s="250"/>
      <c r="K681" s="250"/>
      <c r="L681" s="250"/>
      <c r="M681" s="250"/>
      <c r="N681" s="250"/>
      <c r="O681" s="250"/>
      <c r="P681" s="250"/>
    </row>
    <row r="682" ht="15.75" customHeight="1">
      <c r="A682" s="248"/>
      <c r="B682" s="175"/>
      <c r="C682" s="249"/>
      <c r="D682" s="249"/>
      <c r="E682" s="249"/>
      <c r="F682" s="249"/>
      <c r="G682" s="248"/>
      <c r="H682" s="250"/>
      <c r="I682" s="250"/>
      <c r="J682" s="250"/>
      <c r="K682" s="250"/>
      <c r="L682" s="250"/>
      <c r="M682" s="250"/>
      <c r="N682" s="250"/>
      <c r="O682" s="250"/>
      <c r="P682" s="250"/>
    </row>
    <row r="683" ht="15.75" customHeight="1">
      <c r="A683" s="248"/>
      <c r="B683" s="175"/>
      <c r="C683" s="249"/>
      <c r="D683" s="249"/>
      <c r="E683" s="249"/>
      <c r="F683" s="249"/>
      <c r="G683" s="248"/>
      <c r="H683" s="250"/>
      <c r="I683" s="250"/>
      <c r="J683" s="250"/>
      <c r="K683" s="250"/>
      <c r="L683" s="250"/>
      <c r="M683" s="250"/>
      <c r="N683" s="250"/>
      <c r="O683" s="250"/>
      <c r="P683" s="250"/>
    </row>
    <row r="684" ht="15.75" customHeight="1">
      <c r="A684" s="248"/>
      <c r="B684" s="175"/>
      <c r="C684" s="249"/>
      <c r="D684" s="249"/>
      <c r="E684" s="249"/>
      <c r="F684" s="249"/>
      <c r="G684" s="248"/>
      <c r="H684" s="250"/>
      <c r="I684" s="250"/>
      <c r="J684" s="250"/>
      <c r="K684" s="250"/>
      <c r="L684" s="250"/>
      <c r="M684" s="250"/>
      <c r="N684" s="250"/>
      <c r="O684" s="250"/>
      <c r="P684" s="250"/>
    </row>
    <row r="685" ht="15.75" customHeight="1">
      <c r="A685" s="248"/>
      <c r="B685" s="175"/>
      <c r="C685" s="249"/>
      <c r="D685" s="249"/>
      <c r="E685" s="249"/>
      <c r="F685" s="249"/>
      <c r="G685" s="248"/>
      <c r="H685" s="250"/>
      <c r="I685" s="250"/>
      <c r="J685" s="250"/>
      <c r="K685" s="250"/>
      <c r="L685" s="250"/>
      <c r="M685" s="250"/>
      <c r="N685" s="250"/>
      <c r="O685" s="250"/>
      <c r="P685" s="250"/>
    </row>
    <row r="686" ht="15.75" customHeight="1">
      <c r="A686" s="248"/>
      <c r="B686" s="175"/>
      <c r="C686" s="249"/>
      <c r="D686" s="249"/>
      <c r="E686" s="249"/>
      <c r="F686" s="249"/>
      <c r="G686" s="248"/>
      <c r="H686" s="250"/>
      <c r="I686" s="250"/>
      <c r="J686" s="250"/>
      <c r="K686" s="250"/>
      <c r="L686" s="250"/>
      <c r="M686" s="250"/>
      <c r="N686" s="250"/>
      <c r="O686" s="250"/>
      <c r="P686" s="250"/>
    </row>
    <row r="687" ht="15.75" customHeight="1">
      <c r="A687" s="248"/>
      <c r="B687" s="175"/>
      <c r="C687" s="249"/>
      <c r="D687" s="249"/>
      <c r="E687" s="249"/>
      <c r="F687" s="249"/>
      <c r="G687" s="248"/>
      <c r="H687" s="250"/>
      <c r="I687" s="250"/>
      <c r="J687" s="250"/>
      <c r="K687" s="250"/>
      <c r="L687" s="250"/>
      <c r="M687" s="250"/>
      <c r="N687" s="250"/>
      <c r="O687" s="250"/>
      <c r="P687" s="250"/>
    </row>
    <row r="688" ht="15.75" customHeight="1">
      <c r="A688" s="248"/>
      <c r="B688" s="175"/>
      <c r="C688" s="249"/>
      <c r="D688" s="249"/>
      <c r="E688" s="249"/>
      <c r="F688" s="249"/>
      <c r="G688" s="248"/>
      <c r="H688" s="250"/>
      <c r="I688" s="250"/>
      <c r="J688" s="250"/>
      <c r="K688" s="250"/>
      <c r="L688" s="250"/>
      <c r="M688" s="250"/>
      <c r="N688" s="250"/>
      <c r="O688" s="250"/>
      <c r="P688" s="250"/>
    </row>
    <row r="689" ht="15.75" customHeight="1">
      <c r="A689" s="248"/>
      <c r="B689" s="175"/>
      <c r="C689" s="249"/>
      <c r="D689" s="249"/>
      <c r="E689" s="249"/>
      <c r="F689" s="249"/>
      <c r="G689" s="248"/>
      <c r="H689" s="250"/>
      <c r="I689" s="250"/>
      <c r="J689" s="250"/>
      <c r="K689" s="250"/>
      <c r="L689" s="250"/>
      <c r="M689" s="250"/>
      <c r="N689" s="250"/>
      <c r="O689" s="250"/>
      <c r="P689" s="250"/>
    </row>
    <row r="690" ht="15.75" customHeight="1">
      <c r="A690" s="248"/>
      <c r="B690" s="175"/>
      <c r="C690" s="249"/>
      <c r="D690" s="249"/>
      <c r="E690" s="249"/>
      <c r="F690" s="249"/>
      <c r="G690" s="248"/>
      <c r="H690" s="250"/>
      <c r="I690" s="250"/>
      <c r="J690" s="250"/>
      <c r="K690" s="250"/>
      <c r="L690" s="250"/>
      <c r="M690" s="250"/>
      <c r="N690" s="250"/>
      <c r="O690" s="250"/>
      <c r="P690" s="250"/>
    </row>
    <row r="691" ht="15.75" customHeight="1">
      <c r="A691" s="248"/>
      <c r="B691" s="175"/>
      <c r="C691" s="249"/>
      <c r="D691" s="249"/>
      <c r="E691" s="249"/>
      <c r="F691" s="249"/>
      <c r="G691" s="248"/>
      <c r="H691" s="250"/>
      <c r="I691" s="250"/>
      <c r="J691" s="250"/>
      <c r="K691" s="250"/>
      <c r="L691" s="250"/>
      <c r="M691" s="250"/>
      <c r="N691" s="250"/>
      <c r="O691" s="250"/>
      <c r="P691" s="250"/>
    </row>
    <row r="692" ht="15.75" customHeight="1">
      <c r="A692" s="248"/>
      <c r="B692" s="175"/>
      <c r="C692" s="249"/>
      <c r="D692" s="249"/>
      <c r="E692" s="249"/>
      <c r="F692" s="249"/>
      <c r="G692" s="248"/>
      <c r="H692" s="250"/>
      <c r="I692" s="250"/>
      <c r="J692" s="250"/>
      <c r="K692" s="250"/>
      <c r="L692" s="250"/>
      <c r="M692" s="250"/>
      <c r="N692" s="250"/>
      <c r="O692" s="250"/>
      <c r="P692" s="250"/>
    </row>
    <row r="693" ht="15.75" customHeight="1">
      <c r="A693" s="248"/>
      <c r="B693" s="175"/>
      <c r="C693" s="249"/>
      <c r="D693" s="249"/>
      <c r="E693" s="249"/>
      <c r="F693" s="249"/>
      <c r="G693" s="248"/>
      <c r="H693" s="250"/>
      <c r="I693" s="250"/>
      <c r="J693" s="250"/>
      <c r="K693" s="250"/>
      <c r="L693" s="250"/>
      <c r="M693" s="250"/>
      <c r="N693" s="250"/>
      <c r="O693" s="250"/>
      <c r="P693" s="250"/>
    </row>
    <row r="694" ht="15.75" customHeight="1">
      <c r="A694" s="248"/>
      <c r="B694" s="175"/>
      <c r="C694" s="249"/>
      <c r="D694" s="249"/>
      <c r="E694" s="249"/>
      <c r="F694" s="249"/>
      <c r="G694" s="248"/>
      <c r="H694" s="250"/>
      <c r="I694" s="250"/>
      <c r="J694" s="250"/>
      <c r="K694" s="250"/>
      <c r="L694" s="250"/>
      <c r="M694" s="250"/>
      <c r="N694" s="250"/>
      <c r="O694" s="250"/>
      <c r="P694" s="250"/>
    </row>
    <row r="695" ht="15.75" customHeight="1">
      <c r="A695" s="248"/>
      <c r="B695" s="175"/>
      <c r="C695" s="249"/>
      <c r="D695" s="249"/>
      <c r="E695" s="249"/>
      <c r="F695" s="249"/>
      <c r="G695" s="248"/>
      <c r="H695" s="250"/>
      <c r="I695" s="250"/>
      <c r="J695" s="250"/>
      <c r="K695" s="250"/>
      <c r="L695" s="250"/>
      <c r="M695" s="250"/>
      <c r="N695" s="250"/>
      <c r="O695" s="250"/>
      <c r="P695" s="250"/>
    </row>
    <row r="696" ht="15.75" customHeight="1">
      <c r="A696" s="248"/>
      <c r="B696" s="175"/>
      <c r="C696" s="249"/>
      <c r="D696" s="249"/>
      <c r="E696" s="249"/>
      <c r="F696" s="249"/>
      <c r="G696" s="248"/>
      <c r="H696" s="250"/>
      <c r="I696" s="250"/>
      <c r="J696" s="250"/>
      <c r="K696" s="250"/>
      <c r="L696" s="250"/>
      <c r="M696" s="250"/>
      <c r="N696" s="250"/>
      <c r="O696" s="250"/>
      <c r="P696" s="250"/>
    </row>
    <row r="697" ht="15.75" customHeight="1">
      <c r="A697" s="248"/>
      <c r="B697" s="175"/>
      <c r="C697" s="249"/>
      <c r="D697" s="249"/>
      <c r="E697" s="249"/>
      <c r="F697" s="249"/>
      <c r="G697" s="248"/>
      <c r="H697" s="250"/>
      <c r="I697" s="250"/>
      <c r="J697" s="250"/>
      <c r="K697" s="250"/>
      <c r="L697" s="250"/>
      <c r="M697" s="250"/>
      <c r="N697" s="250"/>
      <c r="O697" s="250"/>
      <c r="P697" s="250"/>
    </row>
    <row r="698" ht="15.75" customHeight="1">
      <c r="A698" s="248"/>
      <c r="B698" s="175"/>
      <c r="C698" s="249"/>
      <c r="D698" s="249"/>
      <c r="E698" s="249"/>
      <c r="F698" s="249"/>
      <c r="G698" s="248"/>
      <c r="H698" s="250"/>
      <c r="I698" s="250"/>
      <c r="J698" s="250"/>
      <c r="K698" s="250"/>
      <c r="L698" s="250"/>
      <c r="M698" s="250"/>
      <c r="N698" s="250"/>
      <c r="O698" s="250"/>
      <c r="P698" s="250"/>
    </row>
    <row r="699" ht="15.75" customHeight="1">
      <c r="A699" s="248"/>
      <c r="B699" s="175"/>
      <c r="C699" s="249"/>
      <c r="D699" s="249"/>
      <c r="E699" s="249"/>
      <c r="F699" s="249"/>
      <c r="G699" s="248"/>
      <c r="H699" s="250"/>
      <c r="I699" s="250"/>
      <c r="J699" s="250"/>
      <c r="K699" s="250"/>
      <c r="L699" s="250"/>
      <c r="M699" s="250"/>
      <c r="N699" s="250"/>
      <c r="O699" s="250"/>
      <c r="P699" s="250"/>
    </row>
    <row r="700" ht="15.75" customHeight="1">
      <c r="A700" s="248"/>
      <c r="B700" s="175"/>
      <c r="C700" s="249"/>
      <c r="D700" s="249"/>
      <c r="E700" s="249"/>
      <c r="F700" s="249"/>
      <c r="G700" s="248"/>
      <c r="H700" s="250"/>
      <c r="I700" s="250"/>
      <c r="J700" s="250"/>
      <c r="K700" s="250"/>
      <c r="L700" s="250"/>
      <c r="M700" s="250"/>
      <c r="N700" s="250"/>
      <c r="O700" s="250"/>
      <c r="P700" s="250"/>
    </row>
    <row r="701" ht="15.75" customHeight="1">
      <c r="A701" s="248"/>
      <c r="B701" s="175"/>
      <c r="C701" s="249"/>
      <c r="D701" s="249"/>
      <c r="E701" s="249"/>
      <c r="F701" s="249"/>
      <c r="G701" s="248"/>
      <c r="H701" s="250"/>
      <c r="I701" s="250"/>
      <c r="J701" s="250"/>
      <c r="K701" s="250"/>
      <c r="L701" s="250"/>
      <c r="M701" s="250"/>
      <c r="N701" s="250"/>
      <c r="O701" s="250"/>
      <c r="P701" s="250"/>
    </row>
    <row r="702" ht="15.75" customHeight="1">
      <c r="A702" s="248"/>
      <c r="B702" s="175"/>
      <c r="C702" s="249"/>
      <c r="D702" s="249"/>
      <c r="E702" s="249"/>
      <c r="F702" s="249"/>
      <c r="G702" s="248"/>
      <c r="H702" s="250"/>
      <c r="I702" s="250"/>
      <c r="J702" s="250"/>
      <c r="K702" s="250"/>
      <c r="L702" s="250"/>
      <c r="M702" s="250"/>
      <c r="N702" s="250"/>
      <c r="O702" s="250"/>
      <c r="P702" s="250"/>
    </row>
    <row r="703" ht="15.75" customHeight="1">
      <c r="A703" s="248"/>
      <c r="B703" s="175"/>
      <c r="C703" s="249"/>
      <c r="D703" s="249"/>
      <c r="E703" s="249"/>
      <c r="F703" s="249"/>
      <c r="G703" s="248"/>
      <c r="H703" s="250"/>
      <c r="I703" s="250"/>
      <c r="J703" s="250"/>
      <c r="K703" s="250"/>
      <c r="L703" s="250"/>
      <c r="M703" s="250"/>
      <c r="N703" s="250"/>
      <c r="O703" s="250"/>
      <c r="P703" s="250"/>
    </row>
    <row r="704" ht="15.75" customHeight="1">
      <c r="A704" s="248"/>
      <c r="B704" s="175"/>
      <c r="C704" s="249"/>
      <c r="D704" s="249"/>
      <c r="E704" s="249"/>
      <c r="F704" s="249"/>
      <c r="G704" s="248"/>
      <c r="H704" s="250"/>
      <c r="I704" s="250"/>
      <c r="J704" s="250"/>
      <c r="K704" s="250"/>
      <c r="L704" s="250"/>
      <c r="M704" s="250"/>
      <c r="N704" s="250"/>
      <c r="O704" s="250"/>
      <c r="P704" s="250"/>
    </row>
    <row r="705" ht="15.75" customHeight="1">
      <c r="A705" s="248"/>
      <c r="B705" s="175"/>
      <c r="C705" s="249"/>
      <c r="D705" s="249"/>
      <c r="E705" s="249"/>
      <c r="F705" s="249"/>
      <c r="G705" s="248"/>
      <c r="H705" s="250"/>
      <c r="I705" s="250"/>
      <c r="J705" s="250"/>
      <c r="K705" s="250"/>
      <c r="L705" s="250"/>
      <c r="M705" s="250"/>
      <c r="N705" s="250"/>
      <c r="O705" s="250"/>
      <c r="P705" s="250"/>
    </row>
    <row r="706" ht="15.75" customHeight="1">
      <c r="A706" s="248"/>
      <c r="B706" s="175"/>
      <c r="C706" s="249"/>
      <c r="D706" s="249"/>
      <c r="E706" s="249"/>
      <c r="F706" s="249"/>
      <c r="G706" s="248"/>
      <c r="H706" s="250"/>
      <c r="I706" s="250"/>
      <c r="J706" s="250"/>
      <c r="K706" s="250"/>
      <c r="L706" s="250"/>
      <c r="M706" s="250"/>
      <c r="N706" s="250"/>
      <c r="O706" s="250"/>
      <c r="P706" s="250"/>
    </row>
    <row r="707" ht="15.75" customHeight="1">
      <c r="A707" s="248"/>
      <c r="B707" s="175"/>
      <c r="C707" s="249"/>
      <c r="D707" s="249"/>
      <c r="E707" s="249"/>
      <c r="F707" s="249"/>
      <c r="G707" s="248"/>
      <c r="H707" s="250"/>
      <c r="I707" s="250"/>
      <c r="J707" s="250"/>
      <c r="K707" s="250"/>
      <c r="L707" s="250"/>
      <c r="M707" s="250"/>
      <c r="N707" s="250"/>
      <c r="O707" s="250"/>
      <c r="P707" s="250"/>
    </row>
    <row r="708" ht="15.75" customHeight="1">
      <c r="A708" s="248"/>
      <c r="B708" s="175"/>
      <c r="C708" s="249"/>
      <c r="D708" s="249"/>
      <c r="E708" s="249"/>
      <c r="F708" s="249"/>
      <c r="G708" s="248"/>
      <c r="H708" s="250"/>
      <c r="I708" s="250"/>
      <c r="J708" s="250"/>
      <c r="K708" s="250"/>
      <c r="L708" s="250"/>
      <c r="M708" s="250"/>
      <c r="N708" s="250"/>
      <c r="O708" s="250"/>
      <c r="P708" s="250"/>
    </row>
    <row r="709" ht="15.75" customHeight="1">
      <c r="A709" s="248"/>
      <c r="B709" s="175"/>
      <c r="C709" s="249"/>
      <c r="D709" s="249"/>
      <c r="E709" s="249"/>
      <c r="F709" s="249"/>
      <c r="G709" s="248"/>
      <c r="H709" s="250"/>
      <c r="I709" s="250"/>
      <c r="J709" s="250"/>
      <c r="K709" s="250"/>
      <c r="L709" s="250"/>
      <c r="M709" s="250"/>
      <c r="N709" s="250"/>
      <c r="O709" s="250"/>
      <c r="P709" s="250"/>
    </row>
    <row r="710" ht="15.75" customHeight="1">
      <c r="A710" s="248"/>
      <c r="B710" s="175"/>
      <c r="C710" s="249"/>
      <c r="D710" s="249"/>
      <c r="E710" s="249"/>
      <c r="F710" s="249"/>
      <c r="G710" s="248"/>
      <c r="H710" s="250"/>
      <c r="I710" s="250"/>
      <c r="J710" s="250"/>
      <c r="K710" s="250"/>
      <c r="L710" s="250"/>
      <c r="M710" s="250"/>
      <c r="N710" s="250"/>
      <c r="O710" s="250"/>
      <c r="P710" s="250"/>
    </row>
    <row r="711" ht="15.75" customHeight="1">
      <c r="A711" s="248"/>
      <c r="B711" s="175"/>
      <c r="C711" s="249"/>
      <c r="D711" s="249"/>
      <c r="E711" s="249"/>
      <c r="F711" s="249"/>
      <c r="G711" s="248"/>
      <c r="H711" s="250"/>
      <c r="I711" s="250"/>
      <c r="J711" s="250"/>
      <c r="K711" s="250"/>
      <c r="L711" s="250"/>
      <c r="M711" s="250"/>
      <c r="N711" s="250"/>
      <c r="O711" s="250"/>
      <c r="P711" s="250"/>
    </row>
    <row r="712" ht="15.75" customHeight="1">
      <c r="A712" s="248"/>
      <c r="B712" s="175"/>
      <c r="C712" s="249"/>
      <c r="D712" s="249"/>
      <c r="E712" s="249"/>
      <c r="F712" s="249"/>
      <c r="G712" s="248"/>
      <c r="H712" s="250"/>
      <c r="I712" s="250"/>
      <c r="J712" s="250"/>
      <c r="K712" s="250"/>
      <c r="L712" s="250"/>
      <c r="M712" s="250"/>
      <c r="N712" s="250"/>
      <c r="O712" s="250"/>
      <c r="P712" s="250"/>
    </row>
    <row r="713" ht="15.75" customHeight="1">
      <c r="A713" s="248"/>
      <c r="B713" s="175"/>
      <c r="C713" s="249"/>
      <c r="D713" s="249"/>
      <c r="E713" s="249"/>
      <c r="F713" s="249"/>
      <c r="G713" s="248"/>
      <c r="H713" s="250"/>
      <c r="I713" s="250"/>
      <c r="J713" s="250"/>
      <c r="K713" s="250"/>
      <c r="L713" s="250"/>
      <c r="M713" s="250"/>
      <c r="N713" s="250"/>
      <c r="O713" s="250"/>
      <c r="P713" s="250"/>
    </row>
    <row r="714" ht="15.75" customHeight="1">
      <c r="A714" s="248"/>
      <c r="B714" s="175"/>
      <c r="C714" s="249"/>
      <c r="D714" s="249"/>
      <c r="E714" s="249"/>
      <c r="F714" s="249"/>
      <c r="G714" s="248"/>
      <c r="H714" s="250"/>
      <c r="I714" s="250"/>
      <c r="J714" s="250"/>
      <c r="K714" s="250"/>
      <c r="L714" s="250"/>
      <c r="M714" s="250"/>
      <c r="N714" s="250"/>
      <c r="O714" s="250"/>
      <c r="P714" s="250"/>
    </row>
    <row r="715" ht="15.75" customHeight="1">
      <c r="A715" s="248"/>
      <c r="B715" s="175"/>
      <c r="C715" s="249"/>
      <c r="D715" s="249"/>
      <c r="E715" s="249"/>
      <c r="F715" s="249"/>
      <c r="G715" s="248"/>
      <c r="H715" s="250"/>
      <c r="I715" s="250"/>
      <c r="J715" s="250"/>
      <c r="K715" s="250"/>
      <c r="L715" s="250"/>
      <c r="M715" s="250"/>
      <c r="N715" s="250"/>
      <c r="O715" s="250"/>
      <c r="P715" s="250"/>
    </row>
    <row r="716" ht="15.75" customHeight="1">
      <c r="A716" s="248"/>
      <c r="B716" s="175"/>
      <c r="C716" s="249"/>
      <c r="D716" s="249"/>
      <c r="E716" s="249"/>
      <c r="F716" s="249"/>
      <c r="G716" s="248"/>
      <c r="H716" s="250"/>
      <c r="I716" s="250"/>
      <c r="J716" s="250"/>
      <c r="K716" s="250"/>
      <c r="L716" s="250"/>
      <c r="M716" s="250"/>
      <c r="N716" s="250"/>
      <c r="O716" s="250"/>
      <c r="P716" s="250"/>
    </row>
    <row r="717" ht="15.75" customHeight="1">
      <c r="A717" s="248"/>
      <c r="B717" s="175"/>
      <c r="C717" s="249"/>
      <c r="D717" s="249"/>
      <c r="E717" s="249"/>
      <c r="F717" s="249"/>
      <c r="G717" s="248"/>
      <c r="H717" s="250"/>
      <c r="I717" s="250"/>
      <c r="J717" s="250"/>
      <c r="K717" s="250"/>
      <c r="L717" s="250"/>
      <c r="M717" s="250"/>
      <c r="N717" s="250"/>
      <c r="O717" s="250"/>
      <c r="P717" s="250"/>
    </row>
    <row r="718" ht="15.75" customHeight="1">
      <c r="A718" s="248"/>
      <c r="B718" s="175"/>
      <c r="C718" s="249"/>
      <c r="D718" s="249"/>
      <c r="E718" s="249"/>
      <c r="F718" s="249"/>
      <c r="G718" s="248"/>
      <c r="H718" s="250"/>
      <c r="I718" s="250"/>
      <c r="J718" s="250"/>
      <c r="K718" s="250"/>
      <c r="L718" s="250"/>
      <c r="M718" s="250"/>
      <c r="N718" s="250"/>
      <c r="O718" s="250"/>
      <c r="P718" s="250"/>
    </row>
    <row r="719" ht="15.75" customHeight="1">
      <c r="A719" s="248"/>
      <c r="B719" s="175"/>
      <c r="C719" s="249"/>
      <c r="D719" s="249"/>
      <c r="E719" s="249"/>
      <c r="F719" s="249"/>
      <c r="G719" s="248"/>
      <c r="H719" s="250"/>
      <c r="I719" s="250"/>
      <c r="J719" s="250"/>
      <c r="K719" s="250"/>
      <c r="L719" s="250"/>
      <c r="M719" s="250"/>
      <c r="N719" s="250"/>
      <c r="O719" s="250"/>
      <c r="P719" s="250"/>
    </row>
    <row r="720" ht="15.75" customHeight="1">
      <c r="A720" s="248"/>
      <c r="B720" s="175"/>
      <c r="C720" s="249"/>
      <c r="D720" s="249"/>
      <c r="E720" s="249"/>
      <c r="F720" s="249"/>
      <c r="G720" s="248"/>
      <c r="H720" s="250"/>
      <c r="I720" s="250"/>
      <c r="J720" s="250"/>
      <c r="K720" s="250"/>
      <c r="L720" s="250"/>
      <c r="M720" s="250"/>
      <c r="N720" s="250"/>
      <c r="O720" s="250"/>
      <c r="P720" s="250"/>
    </row>
    <row r="721" ht="15.75" customHeight="1">
      <c r="A721" s="248"/>
      <c r="B721" s="175"/>
      <c r="C721" s="249"/>
      <c r="D721" s="249"/>
      <c r="E721" s="249"/>
      <c r="F721" s="249"/>
      <c r="G721" s="248"/>
      <c r="H721" s="250"/>
      <c r="I721" s="250"/>
      <c r="J721" s="250"/>
      <c r="K721" s="250"/>
      <c r="L721" s="250"/>
      <c r="M721" s="250"/>
      <c r="N721" s="250"/>
      <c r="O721" s="250"/>
      <c r="P721" s="250"/>
    </row>
    <row r="722" ht="15.75" customHeight="1">
      <c r="A722" s="248"/>
      <c r="B722" s="175"/>
      <c r="C722" s="249"/>
      <c r="D722" s="249"/>
      <c r="E722" s="249"/>
      <c r="F722" s="249"/>
      <c r="G722" s="248"/>
      <c r="H722" s="250"/>
      <c r="I722" s="250"/>
      <c r="J722" s="250"/>
      <c r="K722" s="250"/>
      <c r="L722" s="250"/>
      <c r="M722" s="250"/>
      <c r="N722" s="250"/>
      <c r="O722" s="250"/>
      <c r="P722" s="250"/>
    </row>
    <row r="723" ht="15.75" customHeight="1">
      <c r="A723" s="248"/>
      <c r="B723" s="175"/>
      <c r="C723" s="249"/>
      <c r="D723" s="249"/>
      <c r="E723" s="249"/>
      <c r="F723" s="249"/>
      <c r="G723" s="248"/>
      <c r="H723" s="250"/>
      <c r="I723" s="250"/>
      <c r="J723" s="250"/>
      <c r="K723" s="250"/>
      <c r="L723" s="250"/>
      <c r="M723" s="250"/>
      <c r="N723" s="250"/>
      <c r="O723" s="250"/>
      <c r="P723" s="250"/>
    </row>
    <row r="724" ht="15.75" customHeight="1">
      <c r="A724" s="248"/>
      <c r="B724" s="175"/>
      <c r="C724" s="249"/>
      <c r="D724" s="249"/>
      <c r="E724" s="249"/>
      <c r="F724" s="249"/>
      <c r="G724" s="248"/>
      <c r="H724" s="250"/>
      <c r="I724" s="250"/>
      <c r="J724" s="250"/>
      <c r="K724" s="250"/>
      <c r="L724" s="250"/>
      <c r="M724" s="250"/>
      <c r="N724" s="250"/>
      <c r="O724" s="250"/>
      <c r="P724" s="250"/>
    </row>
    <row r="725" ht="15.75" customHeight="1">
      <c r="A725" s="248"/>
      <c r="B725" s="175"/>
      <c r="C725" s="249"/>
      <c r="D725" s="249"/>
      <c r="E725" s="249"/>
      <c r="F725" s="249"/>
      <c r="G725" s="248"/>
      <c r="H725" s="250"/>
      <c r="I725" s="250"/>
      <c r="J725" s="250"/>
      <c r="K725" s="250"/>
      <c r="L725" s="250"/>
      <c r="M725" s="250"/>
      <c r="N725" s="250"/>
      <c r="O725" s="250"/>
      <c r="P725" s="250"/>
    </row>
    <row r="726" ht="15.75" customHeight="1">
      <c r="A726" s="248"/>
      <c r="B726" s="175"/>
      <c r="C726" s="249"/>
      <c r="D726" s="249"/>
      <c r="E726" s="249"/>
      <c r="F726" s="249"/>
      <c r="G726" s="248"/>
      <c r="H726" s="250"/>
      <c r="I726" s="250"/>
      <c r="J726" s="250"/>
      <c r="K726" s="250"/>
      <c r="L726" s="250"/>
      <c r="M726" s="250"/>
      <c r="N726" s="250"/>
      <c r="O726" s="250"/>
      <c r="P726" s="250"/>
    </row>
    <row r="727" ht="15.75" customHeight="1">
      <c r="A727" s="248"/>
      <c r="B727" s="175"/>
      <c r="C727" s="249"/>
      <c r="D727" s="249"/>
      <c r="E727" s="249"/>
      <c r="F727" s="249"/>
      <c r="G727" s="248"/>
      <c r="H727" s="250"/>
      <c r="I727" s="250"/>
      <c r="J727" s="250"/>
      <c r="K727" s="250"/>
      <c r="L727" s="250"/>
      <c r="M727" s="250"/>
      <c r="N727" s="250"/>
      <c r="O727" s="250"/>
      <c r="P727" s="250"/>
    </row>
    <row r="728" ht="15.75" customHeight="1">
      <c r="A728" s="248"/>
      <c r="B728" s="175"/>
      <c r="C728" s="249"/>
      <c r="D728" s="249"/>
      <c r="E728" s="249"/>
      <c r="F728" s="249"/>
      <c r="G728" s="248"/>
      <c r="H728" s="250"/>
      <c r="I728" s="250"/>
      <c r="J728" s="250"/>
      <c r="K728" s="250"/>
      <c r="L728" s="250"/>
      <c r="M728" s="250"/>
      <c r="N728" s="250"/>
      <c r="O728" s="250"/>
      <c r="P728" s="250"/>
    </row>
    <row r="729" ht="15.75" customHeight="1">
      <c r="A729" s="248"/>
      <c r="B729" s="175"/>
      <c r="C729" s="249"/>
      <c r="D729" s="249"/>
      <c r="E729" s="249"/>
      <c r="F729" s="249"/>
      <c r="G729" s="248"/>
      <c r="H729" s="250"/>
      <c r="I729" s="250"/>
      <c r="J729" s="250"/>
      <c r="K729" s="250"/>
      <c r="L729" s="250"/>
      <c r="M729" s="250"/>
      <c r="N729" s="250"/>
      <c r="O729" s="250"/>
      <c r="P729" s="250"/>
    </row>
    <row r="730" ht="15.75" customHeight="1">
      <c r="A730" s="248"/>
      <c r="B730" s="175"/>
      <c r="C730" s="249"/>
      <c r="D730" s="249"/>
      <c r="E730" s="249"/>
      <c r="F730" s="249"/>
      <c r="G730" s="248"/>
      <c r="H730" s="250"/>
      <c r="I730" s="250"/>
      <c r="J730" s="250"/>
      <c r="K730" s="250"/>
      <c r="L730" s="250"/>
      <c r="M730" s="250"/>
      <c r="N730" s="250"/>
      <c r="O730" s="250"/>
      <c r="P730" s="250"/>
    </row>
    <row r="731" ht="15.75" customHeight="1">
      <c r="A731" s="248"/>
      <c r="B731" s="175"/>
      <c r="C731" s="249"/>
      <c r="D731" s="249"/>
      <c r="E731" s="249"/>
      <c r="F731" s="249"/>
      <c r="G731" s="248"/>
      <c r="H731" s="250"/>
      <c r="I731" s="250"/>
      <c r="J731" s="250"/>
      <c r="K731" s="250"/>
      <c r="L731" s="250"/>
      <c r="M731" s="250"/>
      <c r="N731" s="250"/>
      <c r="O731" s="250"/>
      <c r="P731" s="250"/>
    </row>
    <row r="732" ht="15.75" customHeight="1">
      <c r="A732" s="248"/>
      <c r="B732" s="175"/>
      <c r="C732" s="249"/>
      <c r="D732" s="249"/>
      <c r="E732" s="249"/>
      <c r="F732" s="249"/>
      <c r="G732" s="248"/>
      <c r="H732" s="250"/>
      <c r="I732" s="250"/>
      <c r="J732" s="250"/>
      <c r="K732" s="250"/>
      <c r="L732" s="250"/>
      <c r="M732" s="250"/>
      <c r="N732" s="250"/>
      <c r="O732" s="250"/>
      <c r="P732" s="250"/>
    </row>
    <row r="733" ht="15.75" customHeight="1">
      <c r="A733" s="248"/>
      <c r="B733" s="175"/>
      <c r="C733" s="249"/>
      <c r="D733" s="249"/>
      <c r="E733" s="249"/>
      <c r="F733" s="249"/>
      <c r="G733" s="248"/>
      <c r="H733" s="250"/>
      <c r="I733" s="250"/>
      <c r="J733" s="250"/>
      <c r="K733" s="250"/>
      <c r="L733" s="250"/>
      <c r="M733" s="250"/>
      <c r="N733" s="250"/>
      <c r="O733" s="250"/>
      <c r="P733" s="250"/>
    </row>
    <row r="734" ht="15.75" customHeight="1">
      <c r="A734" s="248"/>
      <c r="B734" s="175"/>
      <c r="C734" s="249"/>
      <c r="D734" s="249"/>
      <c r="E734" s="249"/>
      <c r="F734" s="249"/>
      <c r="G734" s="248"/>
      <c r="H734" s="250"/>
      <c r="I734" s="250"/>
      <c r="J734" s="250"/>
      <c r="K734" s="250"/>
      <c r="L734" s="250"/>
      <c r="M734" s="250"/>
      <c r="N734" s="250"/>
      <c r="O734" s="250"/>
      <c r="P734" s="250"/>
    </row>
    <row r="735" ht="15.75" customHeight="1">
      <c r="A735" s="248"/>
      <c r="B735" s="175"/>
      <c r="C735" s="249"/>
      <c r="D735" s="249"/>
      <c r="E735" s="249"/>
      <c r="F735" s="249"/>
      <c r="G735" s="248"/>
      <c r="H735" s="250"/>
      <c r="I735" s="250"/>
      <c r="J735" s="250"/>
      <c r="K735" s="250"/>
      <c r="L735" s="250"/>
      <c r="M735" s="250"/>
      <c r="N735" s="250"/>
      <c r="O735" s="250"/>
      <c r="P735" s="250"/>
    </row>
    <row r="736" ht="15.75" customHeight="1">
      <c r="A736" s="248"/>
      <c r="B736" s="175"/>
      <c r="C736" s="249"/>
      <c r="D736" s="249"/>
      <c r="E736" s="249"/>
      <c r="F736" s="249"/>
      <c r="G736" s="248"/>
      <c r="H736" s="250"/>
      <c r="I736" s="250"/>
      <c r="J736" s="250"/>
      <c r="K736" s="250"/>
      <c r="L736" s="250"/>
      <c r="M736" s="250"/>
      <c r="N736" s="250"/>
      <c r="O736" s="250"/>
      <c r="P736" s="250"/>
    </row>
    <row r="737" ht="15.75" customHeight="1">
      <c r="A737" s="248"/>
      <c r="B737" s="175"/>
      <c r="C737" s="249"/>
      <c r="D737" s="249"/>
      <c r="E737" s="249"/>
      <c r="F737" s="249"/>
      <c r="G737" s="248"/>
      <c r="H737" s="250"/>
      <c r="I737" s="250"/>
      <c r="J737" s="250"/>
      <c r="K737" s="250"/>
      <c r="L737" s="250"/>
      <c r="M737" s="250"/>
      <c r="N737" s="250"/>
      <c r="O737" s="250"/>
      <c r="P737" s="250"/>
    </row>
    <row r="738" ht="15.75" customHeight="1">
      <c r="A738" s="248"/>
      <c r="B738" s="175"/>
      <c r="C738" s="249"/>
      <c r="D738" s="249"/>
      <c r="E738" s="249"/>
      <c r="F738" s="249"/>
      <c r="G738" s="248"/>
      <c r="H738" s="250"/>
      <c r="I738" s="250"/>
      <c r="J738" s="250"/>
      <c r="K738" s="250"/>
      <c r="L738" s="250"/>
      <c r="M738" s="250"/>
      <c r="N738" s="250"/>
      <c r="O738" s="250"/>
      <c r="P738" s="250"/>
    </row>
    <row r="739" ht="15.75" customHeight="1">
      <c r="A739" s="248"/>
      <c r="B739" s="175"/>
      <c r="C739" s="249"/>
      <c r="D739" s="249"/>
      <c r="E739" s="249"/>
      <c r="F739" s="249"/>
      <c r="G739" s="248"/>
      <c r="H739" s="250"/>
      <c r="I739" s="250"/>
      <c r="J739" s="250"/>
      <c r="K739" s="250"/>
      <c r="L739" s="250"/>
      <c r="M739" s="250"/>
      <c r="N739" s="250"/>
      <c r="O739" s="250"/>
      <c r="P739" s="250"/>
    </row>
    <row r="740" ht="15.75" customHeight="1">
      <c r="A740" s="248"/>
      <c r="B740" s="175"/>
      <c r="C740" s="249"/>
      <c r="D740" s="249"/>
      <c r="E740" s="249"/>
      <c r="F740" s="249"/>
      <c r="G740" s="248"/>
      <c r="H740" s="250"/>
      <c r="I740" s="250"/>
      <c r="J740" s="250"/>
      <c r="K740" s="250"/>
      <c r="L740" s="250"/>
      <c r="M740" s="250"/>
      <c r="N740" s="250"/>
      <c r="O740" s="250"/>
      <c r="P740" s="250"/>
    </row>
    <row r="741" ht="15.75" customHeight="1">
      <c r="A741" s="248"/>
      <c r="B741" s="175"/>
      <c r="C741" s="249"/>
      <c r="D741" s="249"/>
      <c r="E741" s="249"/>
      <c r="F741" s="249"/>
      <c r="G741" s="248"/>
      <c r="H741" s="250"/>
      <c r="I741" s="250"/>
      <c r="J741" s="250"/>
      <c r="K741" s="250"/>
      <c r="L741" s="250"/>
      <c r="M741" s="250"/>
      <c r="N741" s="250"/>
      <c r="O741" s="250"/>
      <c r="P741" s="250"/>
    </row>
    <row r="742" ht="15.75" customHeight="1">
      <c r="A742" s="248"/>
      <c r="B742" s="175"/>
      <c r="C742" s="249"/>
      <c r="D742" s="249"/>
      <c r="E742" s="249"/>
      <c r="F742" s="249"/>
      <c r="G742" s="248"/>
      <c r="H742" s="250"/>
      <c r="I742" s="250"/>
      <c r="J742" s="250"/>
      <c r="K742" s="250"/>
      <c r="L742" s="250"/>
      <c r="M742" s="250"/>
      <c r="N742" s="250"/>
      <c r="O742" s="250"/>
      <c r="P742" s="250"/>
    </row>
    <row r="743" ht="15.75" customHeight="1">
      <c r="A743" s="248"/>
      <c r="B743" s="175"/>
      <c r="C743" s="249"/>
      <c r="D743" s="249"/>
      <c r="E743" s="249"/>
      <c r="F743" s="249"/>
      <c r="G743" s="248"/>
      <c r="H743" s="250"/>
      <c r="I743" s="250"/>
      <c r="J743" s="250"/>
      <c r="K743" s="250"/>
      <c r="L743" s="250"/>
      <c r="M743" s="250"/>
      <c r="N743" s="250"/>
      <c r="O743" s="250"/>
      <c r="P743" s="250"/>
    </row>
    <row r="744" ht="15.75" customHeight="1">
      <c r="A744" s="248"/>
      <c r="B744" s="175"/>
      <c r="C744" s="249"/>
      <c r="D744" s="249"/>
      <c r="E744" s="249"/>
      <c r="F744" s="249"/>
      <c r="G744" s="248"/>
      <c r="H744" s="250"/>
      <c r="I744" s="250"/>
      <c r="J744" s="250"/>
      <c r="K744" s="250"/>
      <c r="L744" s="250"/>
      <c r="M744" s="250"/>
      <c r="N744" s="250"/>
      <c r="O744" s="250"/>
      <c r="P744" s="250"/>
    </row>
    <row r="745" ht="15.75" customHeight="1">
      <c r="A745" s="248"/>
      <c r="B745" s="175"/>
      <c r="C745" s="249"/>
      <c r="D745" s="249"/>
      <c r="E745" s="249"/>
      <c r="F745" s="249"/>
      <c r="G745" s="248"/>
      <c r="H745" s="250"/>
      <c r="I745" s="250"/>
      <c r="J745" s="250"/>
      <c r="K745" s="250"/>
      <c r="L745" s="250"/>
      <c r="M745" s="250"/>
      <c r="N745" s="250"/>
      <c r="O745" s="250"/>
      <c r="P745" s="250"/>
    </row>
    <row r="746" ht="15.75" customHeight="1">
      <c r="A746" s="248"/>
      <c r="B746" s="175"/>
      <c r="C746" s="249"/>
      <c r="D746" s="249"/>
      <c r="E746" s="249"/>
      <c r="F746" s="249"/>
      <c r="G746" s="248"/>
      <c r="H746" s="250"/>
      <c r="I746" s="250"/>
      <c r="J746" s="250"/>
      <c r="K746" s="250"/>
      <c r="L746" s="250"/>
      <c r="M746" s="250"/>
      <c r="N746" s="250"/>
      <c r="O746" s="250"/>
      <c r="P746" s="250"/>
    </row>
    <row r="747" ht="15.75" customHeight="1">
      <c r="A747" s="248"/>
      <c r="B747" s="175"/>
      <c r="C747" s="249"/>
      <c r="D747" s="249"/>
      <c r="E747" s="249"/>
      <c r="F747" s="249"/>
      <c r="G747" s="248"/>
      <c r="H747" s="250"/>
      <c r="I747" s="250"/>
      <c r="J747" s="250"/>
      <c r="K747" s="250"/>
      <c r="L747" s="250"/>
      <c r="M747" s="250"/>
      <c r="N747" s="250"/>
      <c r="O747" s="250"/>
      <c r="P747" s="250"/>
    </row>
    <row r="748" ht="15.75" customHeight="1">
      <c r="A748" s="248"/>
      <c r="B748" s="175"/>
      <c r="C748" s="249"/>
      <c r="D748" s="249"/>
      <c r="E748" s="249"/>
      <c r="F748" s="249"/>
      <c r="G748" s="248"/>
      <c r="H748" s="250"/>
      <c r="I748" s="250"/>
      <c r="J748" s="250"/>
      <c r="K748" s="250"/>
      <c r="L748" s="250"/>
      <c r="M748" s="250"/>
      <c r="N748" s="250"/>
      <c r="O748" s="250"/>
      <c r="P748" s="250"/>
    </row>
    <row r="749" ht="15.75" customHeight="1">
      <c r="A749" s="248"/>
      <c r="B749" s="175"/>
      <c r="C749" s="249"/>
      <c r="D749" s="249"/>
      <c r="E749" s="249"/>
      <c r="F749" s="249"/>
      <c r="G749" s="248"/>
      <c r="H749" s="250"/>
      <c r="I749" s="250"/>
      <c r="J749" s="250"/>
      <c r="K749" s="250"/>
      <c r="L749" s="250"/>
      <c r="M749" s="250"/>
      <c r="N749" s="250"/>
      <c r="O749" s="250"/>
      <c r="P749" s="250"/>
    </row>
    <row r="750" ht="15.75" customHeight="1">
      <c r="A750" s="248"/>
      <c r="B750" s="175"/>
      <c r="C750" s="249"/>
      <c r="D750" s="249"/>
      <c r="E750" s="249"/>
      <c r="F750" s="249"/>
      <c r="G750" s="248"/>
      <c r="H750" s="250"/>
      <c r="I750" s="250"/>
      <c r="J750" s="250"/>
      <c r="K750" s="250"/>
      <c r="L750" s="250"/>
      <c r="M750" s="250"/>
      <c r="N750" s="250"/>
      <c r="O750" s="250"/>
      <c r="P750" s="250"/>
    </row>
    <row r="751" ht="15.75" customHeight="1">
      <c r="A751" s="248"/>
      <c r="B751" s="175"/>
      <c r="C751" s="249"/>
      <c r="D751" s="249"/>
      <c r="E751" s="249"/>
      <c r="F751" s="249"/>
      <c r="G751" s="248"/>
      <c r="H751" s="250"/>
      <c r="I751" s="250"/>
      <c r="J751" s="250"/>
      <c r="K751" s="250"/>
      <c r="L751" s="250"/>
      <c r="M751" s="250"/>
      <c r="N751" s="250"/>
      <c r="O751" s="250"/>
      <c r="P751" s="250"/>
    </row>
    <row r="752" ht="15.75" customHeight="1">
      <c r="A752" s="248"/>
      <c r="B752" s="175"/>
      <c r="C752" s="249"/>
      <c r="D752" s="249"/>
      <c r="E752" s="249"/>
      <c r="F752" s="249"/>
      <c r="G752" s="248"/>
      <c r="H752" s="250"/>
      <c r="I752" s="250"/>
      <c r="J752" s="250"/>
      <c r="K752" s="250"/>
      <c r="L752" s="250"/>
      <c r="M752" s="250"/>
      <c r="N752" s="250"/>
      <c r="O752" s="250"/>
      <c r="P752" s="250"/>
    </row>
    <row r="753" ht="15.75" customHeight="1">
      <c r="A753" s="248"/>
      <c r="B753" s="175"/>
      <c r="C753" s="249"/>
      <c r="D753" s="249"/>
      <c r="E753" s="249"/>
      <c r="F753" s="249"/>
      <c r="G753" s="248"/>
      <c r="H753" s="250"/>
      <c r="I753" s="250"/>
      <c r="J753" s="250"/>
      <c r="K753" s="250"/>
      <c r="L753" s="250"/>
      <c r="M753" s="250"/>
      <c r="N753" s="250"/>
      <c r="O753" s="250"/>
      <c r="P753" s="250"/>
    </row>
    <row r="754" ht="15.75" customHeight="1">
      <c r="A754" s="248"/>
      <c r="B754" s="175"/>
      <c r="C754" s="249"/>
      <c r="D754" s="249"/>
      <c r="E754" s="249"/>
      <c r="F754" s="249"/>
      <c r="G754" s="248"/>
      <c r="H754" s="250"/>
      <c r="I754" s="250"/>
      <c r="J754" s="250"/>
      <c r="K754" s="250"/>
      <c r="L754" s="250"/>
      <c r="M754" s="250"/>
      <c r="N754" s="250"/>
      <c r="O754" s="250"/>
      <c r="P754" s="250"/>
    </row>
    <row r="755" ht="15.75" customHeight="1">
      <c r="A755" s="248"/>
      <c r="B755" s="175"/>
      <c r="C755" s="249"/>
      <c r="D755" s="249"/>
      <c r="E755" s="249"/>
      <c r="F755" s="249"/>
      <c r="G755" s="248"/>
      <c r="H755" s="250"/>
      <c r="I755" s="250"/>
      <c r="J755" s="250"/>
      <c r="K755" s="250"/>
      <c r="L755" s="250"/>
      <c r="M755" s="250"/>
      <c r="N755" s="250"/>
      <c r="O755" s="250"/>
      <c r="P755" s="250"/>
    </row>
    <row r="756" ht="15.75" customHeight="1">
      <c r="A756" s="248"/>
      <c r="B756" s="175"/>
      <c r="C756" s="249"/>
      <c r="D756" s="249"/>
      <c r="E756" s="249"/>
      <c r="F756" s="249"/>
      <c r="G756" s="248"/>
      <c r="H756" s="250"/>
      <c r="I756" s="250"/>
      <c r="J756" s="250"/>
      <c r="K756" s="250"/>
      <c r="L756" s="250"/>
      <c r="M756" s="250"/>
      <c r="N756" s="250"/>
      <c r="O756" s="250"/>
      <c r="P756" s="250"/>
    </row>
    <row r="757" ht="15.75" customHeight="1">
      <c r="A757" s="248"/>
      <c r="B757" s="175"/>
      <c r="C757" s="249"/>
      <c r="D757" s="249"/>
      <c r="E757" s="249"/>
      <c r="F757" s="249"/>
      <c r="G757" s="248"/>
      <c r="H757" s="250"/>
      <c r="I757" s="250"/>
      <c r="J757" s="250"/>
      <c r="K757" s="250"/>
      <c r="L757" s="250"/>
      <c r="M757" s="250"/>
      <c r="N757" s="250"/>
      <c r="O757" s="250"/>
      <c r="P757" s="250"/>
    </row>
    <row r="758" ht="15.75" customHeight="1">
      <c r="A758" s="248"/>
      <c r="B758" s="175"/>
      <c r="C758" s="249"/>
      <c r="D758" s="249"/>
      <c r="E758" s="249"/>
      <c r="F758" s="249"/>
      <c r="G758" s="248"/>
      <c r="H758" s="250"/>
      <c r="I758" s="250"/>
      <c r="J758" s="250"/>
      <c r="K758" s="250"/>
      <c r="L758" s="250"/>
      <c r="M758" s="250"/>
      <c r="N758" s="250"/>
      <c r="O758" s="250"/>
      <c r="P758" s="250"/>
    </row>
    <row r="759" ht="15.75" customHeight="1">
      <c r="A759" s="248"/>
      <c r="B759" s="175"/>
      <c r="C759" s="249"/>
      <c r="D759" s="249"/>
      <c r="E759" s="249"/>
      <c r="F759" s="249"/>
      <c r="G759" s="248"/>
      <c r="H759" s="250"/>
      <c r="I759" s="250"/>
      <c r="J759" s="250"/>
      <c r="K759" s="250"/>
      <c r="L759" s="250"/>
      <c r="M759" s="250"/>
      <c r="N759" s="250"/>
      <c r="O759" s="250"/>
      <c r="P759" s="250"/>
    </row>
    <row r="760" ht="15.75" customHeight="1">
      <c r="A760" s="248"/>
      <c r="B760" s="175"/>
      <c r="C760" s="249"/>
      <c r="D760" s="249"/>
      <c r="E760" s="249"/>
      <c r="F760" s="249"/>
      <c r="G760" s="248"/>
      <c r="H760" s="250"/>
      <c r="I760" s="250"/>
      <c r="J760" s="250"/>
      <c r="K760" s="250"/>
      <c r="L760" s="250"/>
      <c r="M760" s="250"/>
      <c r="N760" s="250"/>
      <c r="O760" s="250"/>
      <c r="P760" s="250"/>
    </row>
    <row r="761" ht="15.75" customHeight="1">
      <c r="A761" s="248"/>
      <c r="B761" s="175"/>
      <c r="C761" s="249"/>
      <c r="D761" s="249"/>
      <c r="E761" s="249"/>
      <c r="F761" s="249"/>
      <c r="G761" s="248"/>
      <c r="H761" s="250"/>
      <c r="I761" s="250"/>
      <c r="J761" s="250"/>
      <c r="K761" s="250"/>
      <c r="L761" s="250"/>
      <c r="M761" s="250"/>
      <c r="N761" s="250"/>
      <c r="O761" s="250"/>
      <c r="P761" s="250"/>
    </row>
    <row r="762" ht="15.75" customHeight="1">
      <c r="A762" s="248"/>
      <c r="B762" s="175"/>
      <c r="C762" s="249"/>
      <c r="D762" s="249"/>
      <c r="E762" s="249"/>
      <c r="F762" s="249"/>
      <c r="G762" s="248"/>
      <c r="H762" s="250"/>
      <c r="I762" s="250"/>
      <c r="J762" s="250"/>
      <c r="K762" s="250"/>
      <c r="L762" s="250"/>
      <c r="M762" s="250"/>
      <c r="N762" s="250"/>
      <c r="O762" s="250"/>
      <c r="P762" s="250"/>
    </row>
    <row r="763" ht="15.75" customHeight="1">
      <c r="A763" s="248"/>
      <c r="B763" s="175"/>
      <c r="C763" s="249"/>
      <c r="D763" s="249"/>
      <c r="E763" s="249"/>
      <c r="F763" s="249"/>
      <c r="G763" s="248"/>
      <c r="H763" s="250"/>
      <c r="I763" s="250"/>
      <c r="J763" s="250"/>
      <c r="K763" s="250"/>
      <c r="L763" s="250"/>
      <c r="M763" s="250"/>
      <c r="N763" s="250"/>
      <c r="O763" s="250"/>
      <c r="P763" s="250"/>
    </row>
    <row r="764" ht="15.75" customHeight="1">
      <c r="A764" s="248"/>
      <c r="B764" s="175"/>
      <c r="C764" s="249"/>
      <c r="D764" s="249"/>
      <c r="E764" s="249"/>
      <c r="F764" s="249"/>
      <c r="G764" s="248"/>
      <c r="H764" s="250"/>
      <c r="I764" s="250"/>
      <c r="J764" s="250"/>
      <c r="K764" s="250"/>
      <c r="L764" s="250"/>
      <c r="M764" s="250"/>
      <c r="N764" s="250"/>
      <c r="O764" s="250"/>
      <c r="P764" s="250"/>
    </row>
    <row r="765" ht="15.75" customHeight="1">
      <c r="A765" s="248"/>
      <c r="B765" s="175"/>
      <c r="C765" s="249"/>
      <c r="D765" s="249"/>
      <c r="E765" s="249"/>
      <c r="F765" s="249"/>
      <c r="G765" s="248"/>
      <c r="H765" s="250"/>
      <c r="I765" s="250"/>
      <c r="J765" s="250"/>
      <c r="K765" s="250"/>
      <c r="L765" s="250"/>
      <c r="M765" s="250"/>
      <c r="N765" s="250"/>
      <c r="O765" s="250"/>
      <c r="P765" s="250"/>
    </row>
    <row r="766" ht="15.75" customHeight="1">
      <c r="A766" s="248"/>
      <c r="B766" s="175"/>
      <c r="C766" s="249"/>
      <c r="D766" s="249"/>
      <c r="E766" s="249"/>
      <c r="F766" s="249"/>
      <c r="G766" s="248"/>
      <c r="H766" s="250"/>
      <c r="I766" s="250"/>
      <c r="J766" s="250"/>
      <c r="K766" s="250"/>
      <c r="L766" s="250"/>
      <c r="M766" s="250"/>
      <c r="N766" s="250"/>
      <c r="O766" s="250"/>
      <c r="P766" s="250"/>
    </row>
    <row r="767" ht="15.75" customHeight="1">
      <c r="A767" s="248"/>
      <c r="B767" s="175"/>
      <c r="C767" s="249"/>
      <c r="D767" s="249"/>
      <c r="E767" s="249"/>
      <c r="F767" s="249"/>
      <c r="G767" s="248"/>
      <c r="H767" s="250"/>
      <c r="I767" s="250"/>
      <c r="J767" s="250"/>
      <c r="K767" s="250"/>
      <c r="L767" s="250"/>
      <c r="M767" s="250"/>
      <c r="N767" s="250"/>
      <c r="O767" s="250"/>
      <c r="P767" s="250"/>
    </row>
    <row r="768" ht="15.75" customHeight="1">
      <c r="A768" s="248"/>
      <c r="B768" s="175"/>
      <c r="C768" s="249"/>
      <c r="D768" s="249"/>
      <c r="E768" s="249"/>
      <c r="F768" s="249"/>
      <c r="G768" s="248"/>
      <c r="H768" s="250"/>
      <c r="I768" s="250"/>
      <c r="J768" s="250"/>
      <c r="K768" s="250"/>
      <c r="L768" s="250"/>
      <c r="M768" s="250"/>
      <c r="N768" s="250"/>
      <c r="O768" s="250"/>
      <c r="P768" s="250"/>
    </row>
    <row r="769" ht="15.75" customHeight="1">
      <c r="A769" s="248"/>
      <c r="B769" s="175"/>
      <c r="C769" s="249"/>
      <c r="D769" s="249"/>
      <c r="E769" s="249"/>
      <c r="F769" s="249"/>
      <c r="G769" s="248"/>
      <c r="H769" s="250"/>
      <c r="I769" s="250"/>
      <c r="J769" s="250"/>
      <c r="K769" s="250"/>
      <c r="L769" s="250"/>
      <c r="M769" s="250"/>
      <c r="N769" s="250"/>
      <c r="O769" s="250"/>
      <c r="P769" s="250"/>
    </row>
    <row r="770" ht="15.75" customHeight="1">
      <c r="A770" s="248"/>
      <c r="B770" s="175"/>
      <c r="C770" s="249"/>
      <c r="D770" s="249"/>
      <c r="E770" s="249"/>
      <c r="F770" s="249"/>
      <c r="G770" s="248"/>
      <c r="H770" s="250"/>
      <c r="I770" s="250"/>
      <c r="J770" s="250"/>
      <c r="K770" s="250"/>
      <c r="L770" s="250"/>
      <c r="M770" s="250"/>
      <c r="N770" s="250"/>
      <c r="O770" s="250"/>
      <c r="P770" s="250"/>
    </row>
    <row r="771" ht="15.75" customHeight="1">
      <c r="A771" s="248"/>
      <c r="B771" s="175"/>
      <c r="C771" s="249"/>
      <c r="D771" s="249"/>
      <c r="E771" s="249"/>
      <c r="F771" s="249"/>
      <c r="G771" s="248"/>
      <c r="H771" s="250"/>
      <c r="I771" s="250"/>
      <c r="J771" s="250"/>
      <c r="K771" s="250"/>
      <c r="L771" s="250"/>
      <c r="M771" s="250"/>
      <c r="N771" s="250"/>
      <c r="O771" s="250"/>
      <c r="P771" s="250"/>
    </row>
    <row r="772" ht="15.75" customHeight="1">
      <c r="A772" s="248"/>
      <c r="B772" s="175"/>
      <c r="C772" s="249"/>
      <c r="D772" s="249"/>
      <c r="E772" s="249"/>
      <c r="F772" s="249"/>
      <c r="G772" s="248"/>
      <c r="H772" s="250"/>
      <c r="I772" s="250"/>
      <c r="J772" s="250"/>
      <c r="K772" s="250"/>
      <c r="L772" s="250"/>
      <c r="M772" s="250"/>
      <c r="N772" s="250"/>
      <c r="O772" s="250"/>
      <c r="P772" s="250"/>
    </row>
    <row r="773" ht="15.75" customHeight="1">
      <c r="A773" s="248"/>
      <c r="B773" s="175"/>
      <c r="C773" s="249"/>
      <c r="D773" s="249"/>
      <c r="E773" s="249"/>
      <c r="F773" s="249"/>
      <c r="G773" s="248"/>
      <c r="H773" s="250"/>
      <c r="I773" s="250"/>
      <c r="J773" s="250"/>
      <c r="K773" s="250"/>
      <c r="L773" s="250"/>
      <c r="M773" s="250"/>
      <c r="N773" s="250"/>
      <c r="O773" s="250"/>
      <c r="P773" s="250"/>
    </row>
    <row r="774" ht="15.75" customHeight="1">
      <c r="A774" s="248"/>
      <c r="B774" s="175"/>
      <c r="C774" s="249"/>
      <c r="D774" s="249"/>
      <c r="E774" s="249"/>
      <c r="F774" s="249"/>
      <c r="G774" s="248"/>
      <c r="H774" s="250"/>
      <c r="I774" s="250"/>
      <c r="J774" s="250"/>
      <c r="K774" s="250"/>
      <c r="L774" s="250"/>
      <c r="M774" s="250"/>
      <c r="N774" s="250"/>
      <c r="O774" s="250"/>
      <c r="P774" s="250"/>
    </row>
    <row r="775" ht="15.75" customHeight="1">
      <c r="A775" s="248"/>
      <c r="B775" s="175"/>
      <c r="C775" s="249"/>
      <c r="D775" s="249"/>
      <c r="E775" s="249"/>
      <c r="F775" s="249"/>
      <c r="G775" s="248"/>
      <c r="H775" s="250"/>
      <c r="I775" s="250"/>
      <c r="J775" s="250"/>
      <c r="K775" s="250"/>
      <c r="L775" s="250"/>
      <c r="M775" s="250"/>
      <c r="N775" s="250"/>
      <c r="O775" s="250"/>
      <c r="P775" s="250"/>
    </row>
    <row r="776" ht="15.75" customHeight="1">
      <c r="A776" s="248"/>
      <c r="B776" s="175"/>
      <c r="C776" s="249"/>
      <c r="D776" s="249"/>
      <c r="E776" s="249"/>
      <c r="F776" s="249"/>
      <c r="G776" s="248"/>
      <c r="H776" s="250"/>
      <c r="I776" s="250"/>
      <c r="J776" s="250"/>
      <c r="K776" s="250"/>
      <c r="L776" s="250"/>
      <c r="M776" s="250"/>
      <c r="N776" s="250"/>
      <c r="O776" s="250"/>
      <c r="P776" s="250"/>
    </row>
    <row r="777" ht="15.75" customHeight="1">
      <c r="A777" s="248"/>
      <c r="B777" s="175"/>
      <c r="C777" s="249"/>
      <c r="D777" s="249"/>
      <c r="E777" s="249"/>
      <c r="F777" s="249"/>
      <c r="G777" s="248"/>
      <c r="H777" s="250"/>
      <c r="I777" s="250"/>
      <c r="J777" s="250"/>
      <c r="K777" s="250"/>
      <c r="L777" s="250"/>
      <c r="M777" s="250"/>
      <c r="N777" s="250"/>
      <c r="O777" s="250"/>
      <c r="P777" s="250"/>
    </row>
    <row r="778" ht="15.75" customHeight="1">
      <c r="A778" s="248"/>
      <c r="B778" s="175"/>
      <c r="C778" s="249"/>
      <c r="D778" s="249"/>
      <c r="E778" s="249"/>
      <c r="F778" s="249"/>
      <c r="G778" s="248"/>
      <c r="H778" s="250"/>
      <c r="I778" s="250"/>
      <c r="J778" s="250"/>
      <c r="K778" s="250"/>
      <c r="L778" s="250"/>
      <c r="M778" s="250"/>
      <c r="N778" s="250"/>
      <c r="O778" s="250"/>
      <c r="P778" s="250"/>
    </row>
    <row r="779" ht="15.75" customHeight="1">
      <c r="A779" s="248"/>
      <c r="B779" s="175"/>
      <c r="C779" s="249"/>
      <c r="D779" s="249"/>
      <c r="E779" s="249"/>
      <c r="F779" s="249"/>
      <c r="G779" s="248"/>
      <c r="H779" s="250"/>
      <c r="I779" s="250"/>
      <c r="J779" s="250"/>
      <c r="K779" s="250"/>
      <c r="L779" s="250"/>
      <c r="M779" s="250"/>
      <c r="N779" s="250"/>
      <c r="O779" s="250"/>
      <c r="P779" s="250"/>
    </row>
    <row r="780" ht="15.75" customHeight="1">
      <c r="A780" s="248"/>
      <c r="B780" s="175"/>
      <c r="C780" s="249"/>
      <c r="D780" s="249"/>
      <c r="E780" s="249"/>
      <c r="F780" s="249"/>
      <c r="G780" s="248"/>
      <c r="H780" s="250"/>
      <c r="I780" s="250"/>
      <c r="J780" s="250"/>
      <c r="K780" s="250"/>
      <c r="L780" s="250"/>
      <c r="M780" s="250"/>
      <c r="N780" s="250"/>
      <c r="O780" s="250"/>
      <c r="P780" s="250"/>
    </row>
    <row r="781" ht="15.75" customHeight="1">
      <c r="A781" s="248"/>
      <c r="B781" s="175"/>
      <c r="C781" s="249"/>
      <c r="D781" s="249"/>
      <c r="E781" s="249"/>
      <c r="F781" s="249"/>
      <c r="G781" s="248"/>
      <c r="H781" s="250"/>
      <c r="I781" s="250"/>
      <c r="J781" s="250"/>
      <c r="K781" s="250"/>
      <c r="L781" s="250"/>
      <c r="M781" s="250"/>
      <c r="N781" s="250"/>
      <c r="O781" s="250"/>
      <c r="P781" s="250"/>
    </row>
    <row r="782" ht="15.75" customHeight="1">
      <c r="A782" s="248"/>
      <c r="B782" s="175"/>
      <c r="C782" s="249"/>
      <c r="D782" s="249"/>
      <c r="E782" s="249"/>
      <c r="F782" s="249"/>
      <c r="G782" s="248"/>
      <c r="H782" s="250"/>
      <c r="I782" s="250"/>
      <c r="J782" s="250"/>
      <c r="K782" s="250"/>
      <c r="L782" s="250"/>
      <c r="M782" s="250"/>
      <c r="N782" s="250"/>
      <c r="O782" s="250"/>
      <c r="P782" s="250"/>
    </row>
    <row r="783" ht="15.75" customHeight="1">
      <c r="A783" s="248"/>
      <c r="B783" s="175"/>
      <c r="C783" s="249"/>
      <c r="D783" s="249"/>
      <c r="E783" s="249"/>
      <c r="F783" s="249"/>
      <c r="G783" s="248"/>
      <c r="H783" s="250"/>
      <c r="I783" s="250"/>
      <c r="J783" s="250"/>
      <c r="K783" s="250"/>
      <c r="L783" s="250"/>
      <c r="M783" s="250"/>
      <c r="N783" s="250"/>
      <c r="O783" s="250"/>
      <c r="P783" s="250"/>
    </row>
    <row r="784" ht="15.75" customHeight="1">
      <c r="A784" s="248"/>
      <c r="B784" s="175"/>
      <c r="C784" s="249"/>
      <c r="D784" s="249"/>
      <c r="E784" s="249"/>
      <c r="F784" s="249"/>
      <c r="G784" s="248"/>
      <c r="H784" s="250"/>
      <c r="I784" s="250"/>
      <c r="J784" s="250"/>
      <c r="K784" s="250"/>
      <c r="L784" s="250"/>
      <c r="M784" s="250"/>
      <c r="N784" s="250"/>
      <c r="O784" s="250"/>
      <c r="P784" s="250"/>
    </row>
    <row r="785" ht="15.75" customHeight="1">
      <c r="A785" s="248"/>
      <c r="B785" s="175"/>
      <c r="C785" s="249"/>
      <c r="D785" s="249"/>
      <c r="E785" s="249"/>
      <c r="F785" s="249"/>
      <c r="G785" s="248"/>
      <c r="H785" s="250"/>
      <c r="I785" s="250"/>
      <c r="J785" s="250"/>
      <c r="K785" s="250"/>
      <c r="L785" s="250"/>
      <c r="M785" s="250"/>
      <c r="N785" s="250"/>
      <c r="O785" s="250"/>
      <c r="P785" s="250"/>
    </row>
    <row r="786" ht="15.75" customHeight="1">
      <c r="A786" s="248"/>
      <c r="B786" s="175"/>
      <c r="C786" s="249"/>
      <c r="D786" s="249"/>
      <c r="E786" s="249"/>
      <c r="F786" s="249"/>
      <c r="G786" s="248"/>
      <c r="H786" s="250"/>
      <c r="I786" s="250"/>
      <c r="J786" s="250"/>
      <c r="K786" s="250"/>
      <c r="L786" s="250"/>
      <c r="M786" s="250"/>
      <c r="N786" s="250"/>
      <c r="O786" s="250"/>
      <c r="P786" s="250"/>
    </row>
    <row r="787" ht="15.75" customHeight="1">
      <c r="A787" s="248"/>
      <c r="B787" s="175"/>
      <c r="C787" s="249"/>
      <c r="D787" s="249"/>
      <c r="E787" s="249"/>
      <c r="F787" s="249"/>
      <c r="G787" s="248"/>
      <c r="H787" s="250"/>
      <c r="I787" s="250"/>
      <c r="J787" s="250"/>
      <c r="K787" s="250"/>
      <c r="L787" s="250"/>
      <c r="M787" s="250"/>
      <c r="N787" s="250"/>
      <c r="O787" s="250"/>
      <c r="P787" s="250"/>
    </row>
    <row r="788" ht="15.75" customHeight="1">
      <c r="A788" s="248"/>
      <c r="B788" s="175"/>
      <c r="C788" s="249"/>
      <c r="D788" s="249"/>
      <c r="E788" s="249"/>
      <c r="F788" s="249"/>
      <c r="G788" s="248"/>
      <c r="H788" s="250"/>
      <c r="I788" s="250"/>
      <c r="J788" s="250"/>
      <c r="K788" s="250"/>
      <c r="L788" s="250"/>
      <c r="M788" s="250"/>
      <c r="N788" s="250"/>
      <c r="O788" s="250"/>
      <c r="P788" s="250"/>
    </row>
    <row r="789" ht="15.75" customHeight="1">
      <c r="A789" s="248"/>
      <c r="B789" s="175"/>
      <c r="C789" s="249"/>
      <c r="D789" s="249"/>
      <c r="E789" s="249"/>
      <c r="F789" s="249"/>
      <c r="G789" s="248"/>
      <c r="H789" s="250"/>
      <c r="I789" s="250"/>
      <c r="J789" s="250"/>
      <c r="K789" s="250"/>
      <c r="L789" s="250"/>
      <c r="M789" s="250"/>
      <c r="N789" s="250"/>
      <c r="O789" s="250"/>
      <c r="P789" s="250"/>
    </row>
    <row r="790" ht="15.75" customHeight="1">
      <c r="A790" s="248"/>
      <c r="B790" s="175"/>
      <c r="C790" s="249"/>
      <c r="D790" s="249"/>
      <c r="E790" s="249"/>
      <c r="F790" s="249"/>
      <c r="G790" s="248"/>
      <c r="H790" s="250"/>
      <c r="I790" s="250"/>
      <c r="J790" s="250"/>
      <c r="K790" s="250"/>
      <c r="L790" s="250"/>
      <c r="M790" s="250"/>
      <c r="N790" s="250"/>
      <c r="O790" s="250"/>
      <c r="P790" s="250"/>
    </row>
    <row r="791" ht="15.75" customHeight="1">
      <c r="A791" s="248"/>
      <c r="B791" s="175"/>
      <c r="C791" s="249"/>
      <c r="D791" s="249"/>
      <c r="E791" s="249"/>
      <c r="F791" s="249"/>
      <c r="G791" s="248"/>
      <c r="H791" s="250"/>
      <c r="I791" s="250"/>
      <c r="J791" s="250"/>
      <c r="K791" s="250"/>
      <c r="L791" s="250"/>
      <c r="M791" s="250"/>
      <c r="N791" s="250"/>
      <c r="O791" s="250"/>
      <c r="P791" s="250"/>
    </row>
    <row r="792" ht="15.75" customHeight="1">
      <c r="A792" s="248"/>
      <c r="B792" s="175"/>
      <c r="C792" s="249"/>
      <c r="D792" s="249"/>
      <c r="E792" s="249"/>
      <c r="F792" s="249"/>
      <c r="G792" s="248"/>
      <c r="H792" s="250"/>
      <c r="I792" s="250"/>
      <c r="J792" s="250"/>
      <c r="K792" s="250"/>
      <c r="L792" s="250"/>
      <c r="M792" s="250"/>
      <c r="N792" s="250"/>
      <c r="O792" s="250"/>
      <c r="P792" s="250"/>
    </row>
    <row r="793" ht="15.75" customHeight="1">
      <c r="A793" s="248"/>
      <c r="B793" s="175"/>
      <c r="C793" s="249"/>
      <c r="D793" s="249"/>
      <c r="E793" s="249"/>
      <c r="F793" s="249"/>
      <c r="G793" s="248"/>
      <c r="H793" s="250"/>
      <c r="I793" s="250"/>
      <c r="J793" s="250"/>
      <c r="K793" s="250"/>
      <c r="L793" s="250"/>
      <c r="M793" s="250"/>
      <c r="N793" s="250"/>
      <c r="O793" s="250"/>
      <c r="P793" s="250"/>
    </row>
    <row r="794" ht="15.75" customHeight="1">
      <c r="A794" s="248"/>
      <c r="B794" s="175"/>
      <c r="C794" s="249"/>
      <c r="D794" s="249"/>
      <c r="E794" s="249"/>
      <c r="F794" s="249"/>
      <c r="G794" s="248"/>
      <c r="H794" s="250"/>
      <c r="I794" s="250"/>
      <c r="J794" s="250"/>
      <c r="K794" s="250"/>
      <c r="L794" s="250"/>
      <c r="M794" s="250"/>
      <c r="N794" s="250"/>
      <c r="O794" s="250"/>
      <c r="P794" s="250"/>
    </row>
    <row r="795" ht="15.75" customHeight="1">
      <c r="A795" s="248"/>
      <c r="B795" s="175"/>
      <c r="C795" s="249"/>
      <c r="D795" s="249"/>
      <c r="E795" s="249"/>
      <c r="F795" s="249"/>
      <c r="G795" s="248"/>
      <c r="H795" s="250"/>
      <c r="I795" s="250"/>
      <c r="J795" s="250"/>
      <c r="K795" s="250"/>
      <c r="L795" s="250"/>
      <c r="M795" s="250"/>
      <c r="N795" s="250"/>
      <c r="O795" s="250"/>
      <c r="P795" s="250"/>
    </row>
    <row r="796" ht="15.75" customHeight="1">
      <c r="A796" s="248"/>
      <c r="B796" s="175"/>
      <c r="C796" s="249"/>
      <c r="D796" s="249"/>
      <c r="E796" s="249"/>
      <c r="F796" s="249"/>
      <c r="G796" s="248"/>
      <c r="H796" s="250"/>
      <c r="I796" s="250"/>
      <c r="J796" s="250"/>
      <c r="K796" s="250"/>
      <c r="L796" s="250"/>
      <c r="M796" s="250"/>
      <c r="N796" s="250"/>
      <c r="O796" s="250"/>
      <c r="P796" s="250"/>
    </row>
    <row r="797" ht="15.75" customHeight="1">
      <c r="A797" s="248"/>
      <c r="B797" s="175"/>
      <c r="C797" s="249"/>
      <c r="D797" s="249"/>
      <c r="E797" s="249"/>
      <c r="F797" s="249"/>
      <c r="G797" s="248"/>
      <c r="H797" s="250"/>
      <c r="I797" s="250"/>
      <c r="J797" s="250"/>
      <c r="K797" s="250"/>
      <c r="L797" s="250"/>
      <c r="M797" s="250"/>
      <c r="N797" s="250"/>
      <c r="O797" s="250"/>
      <c r="P797" s="250"/>
    </row>
    <row r="798" ht="15.75" customHeight="1">
      <c r="A798" s="248"/>
      <c r="B798" s="175"/>
      <c r="C798" s="249"/>
      <c r="D798" s="249"/>
      <c r="E798" s="249"/>
      <c r="F798" s="249"/>
      <c r="G798" s="248"/>
      <c r="H798" s="250"/>
      <c r="I798" s="250"/>
      <c r="J798" s="250"/>
      <c r="K798" s="250"/>
      <c r="L798" s="250"/>
      <c r="M798" s="250"/>
      <c r="N798" s="250"/>
      <c r="O798" s="250"/>
      <c r="P798" s="250"/>
    </row>
    <row r="799" ht="15.75" customHeight="1">
      <c r="A799" s="248"/>
      <c r="B799" s="175"/>
      <c r="C799" s="249"/>
      <c r="D799" s="249"/>
      <c r="E799" s="249"/>
      <c r="F799" s="249"/>
      <c r="G799" s="248"/>
      <c r="H799" s="250"/>
      <c r="I799" s="250"/>
      <c r="J799" s="250"/>
      <c r="K799" s="250"/>
      <c r="L799" s="250"/>
      <c r="M799" s="250"/>
      <c r="N799" s="250"/>
      <c r="O799" s="250"/>
      <c r="P799" s="250"/>
    </row>
    <row r="800" ht="15.75" customHeight="1">
      <c r="A800" s="248"/>
      <c r="B800" s="175"/>
      <c r="C800" s="249"/>
      <c r="D800" s="249"/>
      <c r="E800" s="249"/>
      <c r="F800" s="249"/>
      <c r="G800" s="248"/>
      <c r="H800" s="250"/>
      <c r="I800" s="250"/>
      <c r="J800" s="250"/>
      <c r="K800" s="250"/>
      <c r="L800" s="250"/>
      <c r="M800" s="250"/>
      <c r="N800" s="250"/>
      <c r="O800" s="250"/>
      <c r="P800" s="250"/>
    </row>
    <row r="801" ht="15.75" customHeight="1">
      <c r="A801" s="248"/>
      <c r="B801" s="175"/>
      <c r="C801" s="249"/>
      <c r="D801" s="249"/>
      <c r="E801" s="249"/>
      <c r="F801" s="249"/>
      <c r="G801" s="248"/>
      <c r="H801" s="250"/>
      <c r="I801" s="250"/>
      <c r="J801" s="250"/>
      <c r="K801" s="250"/>
      <c r="L801" s="250"/>
      <c r="M801" s="250"/>
      <c r="N801" s="250"/>
      <c r="O801" s="250"/>
      <c r="P801" s="250"/>
    </row>
    <row r="802" ht="15.75" customHeight="1">
      <c r="A802" s="248"/>
      <c r="B802" s="175"/>
      <c r="C802" s="249"/>
      <c r="D802" s="249"/>
      <c r="E802" s="249"/>
      <c r="F802" s="249"/>
      <c r="G802" s="248"/>
      <c r="H802" s="250"/>
      <c r="I802" s="250"/>
      <c r="J802" s="250"/>
      <c r="K802" s="250"/>
      <c r="L802" s="250"/>
      <c r="M802" s="250"/>
      <c r="N802" s="250"/>
      <c r="O802" s="250"/>
      <c r="P802" s="250"/>
    </row>
    <row r="803" ht="15.75" customHeight="1">
      <c r="A803" s="248"/>
      <c r="B803" s="175"/>
      <c r="C803" s="249"/>
      <c r="D803" s="249"/>
      <c r="E803" s="249"/>
      <c r="F803" s="249"/>
      <c r="G803" s="248"/>
      <c r="H803" s="250"/>
      <c r="I803" s="250"/>
      <c r="J803" s="250"/>
      <c r="K803" s="250"/>
      <c r="L803" s="250"/>
      <c r="M803" s="250"/>
      <c r="N803" s="250"/>
      <c r="O803" s="250"/>
      <c r="P803" s="250"/>
    </row>
    <row r="804" ht="15.75" customHeight="1">
      <c r="A804" s="248"/>
      <c r="B804" s="175"/>
      <c r="C804" s="249"/>
      <c r="D804" s="249"/>
      <c r="E804" s="249"/>
      <c r="F804" s="249"/>
      <c r="G804" s="248"/>
      <c r="H804" s="250"/>
      <c r="I804" s="250"/>
      <c r="J804" s="250"/>
      <c r="K804" s="250"/>
      <c r="L804" s="250"/>
      <c r="M804" s="250"/>
      <c r="N804" s="250"/>
      <c r="O804" s="250"/>
      <c r="P804" s="250"/>
    </row>
    <row r="805" ht="15.75" customHeight="1">
      <c r="A805" s="248"/>
      <c r="B805" s="175"/>
      <c r="C805" s="249"/>
      <c r="D805" s="249"/>
      <c r="E805" s="249"/>
      <c r="F805" s="249"/>
      <c r="G805" s="248"/>
      <c r="H805" s="250"/>
      <c r="I805" s="250"/>
      <c r="J805" s="250"/>
      <c r="K805" s="250"/>
      <c r="L805" s="250"/>
      <c r="M805" s="250"/>
      <c r="N805" s="250"/>
      <c r="O805" s="250"/>
      <c r="P805" s="250"/>
    </row>
    <row r="806" ht="15.75" customHeight="1">
      <c r="A806" s="248"/>
      <c r="B806" s="175"/>
      <c r="C806" s="249"/>
      <c r="D806" s="249"/>
      <c r="E806" s="249"/>
      <c r="F806" s="249"/>
      <c r="G806" s="248"/>
      <c r="H806" s="250"/>
      <c r="I806" s="250"/>
      <c r="J806" s="250"/>
      <c r="K806" s="250"/>
      <c r="L806" s="250"/>
      <c r="M806" s="250"/>
      <c r="N806" s="250"/>
      <c r="O806" s="250"/>
      <c r="P806" s="250"/>
    </row>
    <row r="807" ht="15.75" customHeight="1">
      <c r="A807" s="248"/>
      <c r="B807" s="175"/>
      <c r="C807" s="249"/>
      <c r="D807" s="249"/>
      <c r="E807" s="249"/>
      <c r="F807" s="249"/>
      <c r="G807" s="248"/>
      <c r="H807" s="250"/>
      <c r="I807" s="250"/>
      <c r="J807" s="250"/>
      <c r="K807" s="250"/>
      <c r="L807" s="250"/>
      <c r="M807" s="250"/>
      <c r="N807" s="250"/>
      <c r="O807" s="250"/>
      <c r="P807" s="250"/>
    </row>
    <row r="808" ht="15.75" customHeight="1">
      <c r="A808" s="248"/>
      <c r="B808" s="175"/>
      <c r="C808" s="249"/>
      <c r="D808" s="249"/>
      <c r="E808" s="249"/>
      <c r="F808" s="249"/>
      <c r="G808" s="248"/>
      <c r="H808" s="250"/>
      <c r="I808" s="250"/>
      <c r="J808" s="250"/>
      <c r="K808" s="250"/>
      <c r="L808" s="250"/>
      <c r="M808" s="250"/>
      <c r="N808" s="250"/>
      <c r="O808" s="250"/>
      <c r="P808" s="250"/>
    </row>
    <row r="809" ht="15.75" customHeight="1">
      <c r="A809" s="248"/>
      <c r="B809" s="175"/>
      <c r="C809" s="249"/>
      <c r="D809" s="249"/>
      <c r="E809" s="249"/>
      <c r="F809" s="249"/>
      <c r="G809" s="248"/>
      <c r="H809" s="250"/>
      <c r="I809" s="250"/>
      <c r="J809" s="250"/>
      <c r="K809" s="250"/>
      <c r="L809" s="250"/>
      <c r="M809" s="250"/>
      <c r="N809" s="250"/>
      <c r="O809" s="250"/>
      <c r="P809" s="250"/>
    </row>
    <row r="810" ht="15.75" customHeight="1">
      <c r="A810" s="248"/>
      <c r="B810" s="175"/>
      <c r="C810" s="249"/>
      <c r="D810" s="249"/>
      <c r="E810" s="249"/>
      <c r="F810" s="249"/>
      <c r="G810" s="248"/>
      <c r="H810" s="250"/>
      <c r="I810" s="250"/>
      <c r="J810" s="250"/>
      <c r="K810" s="250"/>
      <c r="L810" s="250"/>
      <c r="M810" s="250"/>
      <c r="N810" s="250"/>
      <c r="O810" s="250"/>
      <c r="P810" s="250"/>
    </row>
    <row r="811" ht="15.75" customHeight="1">
      <c r="A811" s="248"/>
      <c r="B811" s="175"/>
      <c r="C811" s="249"/>
      <c r="D811" s="249"/>
      <c r="E811" s="249"/>
      <c r="F811" s="249"/>
      <c r="G811" s="248"/>
      <c r="H811" s="250"/>
      <c r="I811" s="250"/>
      <c r="J811" s="250"/>
      <c r="K811" s="250"/>
      <c r="L811" s="250"/>
      <c r="M811" s="250"/>
      <c r="N811" s="250"/>
      <c r="O811" s="250"/>
      <c r="P811" s="250"/>
    </row>
    <row r="812" ht="15.75" customHeight="1">
      <c r="A812" s="248"/>
      <c r="B812" s="175"/>
      <c r="C812" s="249"/>
      <c r="D812" s="249"/>
      <c r="E812" s="249"/>
      <c r="F812" s="249"/>
      <c r="G812" s="248"/>
      <c r="H812" s="250"/>
      <c r="I812" s="250"/>
      <c r="J812" s="250"/>
      <c r="K812" s="250"/>
      <c r="L812" s="250"/>
      <c r="M812" s="250"/>
      <c r="N812" s="250"/>
      <c r="O812" s="250"/>
      <c r="P812" s="250"/>
    </row>
    <row r="813" ht="15.75" customHeight="1">
      <c r="A813" s="248"/>
      <c r="B813" s="175"/>
      <c r="C813" s="249"/>
      <c r="D813" s="249"/>
      <c r="E813" s="249"/>
      <c r="F813" s="249"/>
      <c r="G813" s="248"/>
      <c r="H813" s="250"/>
      <c r="I813" s="250"/>
      <c r="J813" s="250"/>
      <c r="K813" s="250"/>
      <c r="L813" s="250"/>
      <c r="M813" s="250"/>
      <c r="N813" s="250"/>
      <c r="O813" s="250"/>
      <c r="P813" s="250"/>
    </row>
    <row r="814" ht="15.75" customHeight="1">
      <c r="A814" s="248"/>
      <c r="B814" s="175"/>
      <c r="C814" s="249"/>
      <c r="D814" s="249"/>
      <c r="E814" s="249"/>
      <c r="F814" s="249"/>
      <c r="G814" s="248"/>
      <c r="H814" s="250"/>
      <c r="I814" s="250"/>
      <c r="J814" s="250"/>
      <c r="K814" s="250"/>
      <c r="L814" s="250"/>
      <c r="M814" s="250"/>
      <c r="N814" s="250"/>
      <c r="O814" s="250"/>
      <c r="P814" s="250"/>
    </row>
    <row r="815" ht="15.75" customHeight="1">
      <c r="A815" s="248"/>
      <c r="B815" s="175"/>
      <c r="C815" s="249"/>
      <c r="D815" s="249"/>
      <c r="E815" s="249"/>
      <c r="F815" s="249"/>
      <c r="G815" s="248"/>
      <c r="H815" s="250"/>
      <c r="I815" s="250"/>
      <c r="J815" s="250"/>
      <c r="K815" s="250"/>
      <c r="L815" s="250"/>
      <c r="M815" s="250"/>
      <c r="N815" s="250"/>
      <c r="O815" s="250"/>
      <c r="P815" s="250"/>
    </row>
    <row r="816" ht="15.75" customHeight="1">
      <c r="A816" s="248"/>
      <c r="B816" s="175"/>
      <c r="C816" s="249"/>
      <c r="D816" s="249"/>
      <c r="E816" s="249"/>
      <c r="F816" s="249"/>
      <c r="G816" s="248"/>
      <c r="H816" s="250"/>
      <c r="I816" s="250"/>
      <c r="J816" s="250"/>
      <c r="K816" s="250"/>
      <c r="L816" s="250"/>
      <c r="M816" s="250"/>
      <c r="N816" s="250"/>
      <c r="O816" s="250"/>
      <c r="P816" s="250"/>
    </row>
    <row r="817" ht="15.75" customHeight="1">
      <c r="A817" s="248"/>
      <c r="B817" s="175"/>
      <c r="C817" s="249"/>
      <c r="D817" s="249"/>
      <c r="E817" s="249"/>
      <c r="F817" s="249"/>
      <c r="G817" s="248"/>
      <c r="H817" s="250"/>
      <c r="I817" s="250"/>
      <c r="J817" s="250"/>
      <c r="K817" s="250"/>
      <c r="L817" s="250"/>
      <c r="M817" s="250"/>
      <c r="N817" s="250"/>
      <c r="O817" s="250"/>
      <c r="P817" s="250"/>
    </row>
    <row r="818" ht="15.75" customHeight="1">
      <c r="A818" s="248"/>
      <c r="B818" s="175"/>
      <c r="C818" s="249"/>
      <c r="D818" s="249"/>
      <c r="E818" s="249"/>
      <c r="F818" s="249"/>
      <c r="G818" s="248"/>
      <c r="H818" s="250"/>
      <c r="I818" s="250"/>
      <c r="J818" s="250"/>
      <c r="K818" s="250"/>
      <c r="L818" s="250"/>
      <c r="M818" s="250"/>
      <c r="N818" s="250"/>
      <c r="O818" s="250"/>
      <c r="P818" s="250"/>
    </row>
    <row r="819" ht="15.75" customHeight="1">
      <c r="A819" s="248"/>
      <c r="B819" s="175"/>
      <c r="C819" s="249"/>
      <c r="D819" s="249"/>
      <c r="E819" s="249"/>
      <c r="F819" s="249"/>
      <c r="G819" s="248"/>
      <c r="H819" s="250"/>
      <c r="I819" s="250"/>
      <c r="J819" s="250"/>
      <c r="K819" s="250"/>
      <c r="L819" s="250"/>
      <c r="M819" s="250"/>
      <c r="N819" s="250"/>
      <c r="O819" s="250"/>
      <c r="P819" s="250"/>
    </row>
    <row r="820" ht="15.75" customHeight="1">
      <c r="A820" s="248"/>
      <c r="B820" s="175"/>
      <c r="C820" s="249"/>
      <c r="D820" s="249"/>
      <c r="E820" s="249"/>
      <c r="F820" s="249"/>
      <c r="G820" s="248"/>
      <c r="H820" s="250"/>
      <c r="I820" s="250"/>
      <c r="J820" s="250"/>
      <c r="K820" s="250"/>
      <c r="L820" s="250"/>
      <c r="M820" s="250"/>
      <c r="N820" s="250"/>
      <c r="O820" s="250"/>
      <c r="P820" s="250"/>
    </row>
    <row r="821" ht="15.75" customHeight="1">
      <c r="A821" s="248"/>
      <c r="B821" s="175"/>
      <c r="C821" s="249"/>
      <c r="D821" s="249"/>
      <c r="E821" s="249"/>
      <c r="F821" s="249"/>
      <c r="G821" s="248"/>
      <c r="H821" s="250"/>
      <c r="I821" s="250"/>
      <c r="J821" s="250"/>
      <c r="K821" s="250"/>
      <c r="L821" s="250"/>
      <c r="M821" s="250"/>
      <c r="N821" s="250"/>
      <c r="O821" s="250"/>
      <c r="P821" s="250"/>
    </row>
    <row r="822" ht="15.75" customHeight="1">
      <c r="A822" s="248"/>
      <c r="B822" s="175"/>
      <c r="C822" s="249"/>
      <c r="D822" s="249"/>
      <c r="E822" s="249"/>
      <c r="F822" s="249"/>
      <c r="G822" s="248"/>
      <c r="H822" s="250"/>
      <c r="I822" s="250"/>
      <c r="J822" s="250"/>
      <c r="K822" s="250"/>
      <c r="L822" s="250"/>
      <c r="M822" s="250"/>
      <c r="N822" s="250"/>
      <c r="O822" s="250"/>
      <c r="P822" s="250"/>
    </row>
    <row r="823" ht="15.75" customHeight="1">
      <c r="A823" s="248"/>
      <c r="B823" s="175"/>
      <c r="C823" s="249"/>
      <c r="D823" s="249"/>
      <c r="E823" s="249"/>
      <c r="F823" s="249"/>
      <c r="G823" s="248"/>
      <c r="H823" s="250"/>
      <c r="I823" s="250"/>
      <c r="J823" s="250"/>
      <c r="K823" s="250"/>
      <c r="L823" s="250"/>
      <c r="M823" s="250"/>
      <c r="N823" s="250"/>
      <c r="O823" s="250"/>
      <c r="P823" s="250"/>
    </row>
    <row r="824" ht="15.75" customHeight="1">
      <c r="A824" s="248"/>
      <c r="B824" s="175"/>
      <c r="C824" s="249"/>
      <c r="D824" s="249"/>
      <c r="E824" s="249"/>
      <c r="F824" s="249"/>
      <c r="G824" s="248"/>
      <c r="H824" s="250"/>
      <c r="I824" s="250"/>
      <c r="J824" s="250"/>
      <c r="K824" s="250"/>
      <c r="L824" s="250"/>
      <c r="M824" s="250"/>
      <c r="N824" s="250"/>
      <c r="O824" s="250"/>
      <c r="P824" s="250"/>
    </row>
    <row r="825" ht="15.75" customHeight="1">
      <c r="A825" s="248"/>
      <c r="B825" s="175"/>
      <c r="C825" s="249"/>
      <c r="D825" s="249"/>
      <c r="E825" s="249"/>
      <c r="F825" s="249"/>
      <c r="G825" s="248"/>
      <c r="H825" s="250"/>
      <c r="I825" s="250"/>
      <c r="J825" s="250"/>
      <c r="K825" s="250"/>
      <c r="L825" s="250"/>
      <c r="M825" s="250"/>
      <c r="N825" s="250"/>
      <c r="O825" s="250"/>
      <c r="P825" s="250"/>
    </row>
    <row r="826" ht="15.75" customHeight="1">
      <c r="A826" s="248"/>
      <c r="B826" s="175"/>
      <c r="C826" s="249"/>
      <c r="D826" s="249"/>
      <c r="E826" s="249"/>
      <c r="F826" s="249"/>
      <c r="G826" s="248"/>
      <c r="H826" s="250"/>
      <c r="I826" s="250"/>
      <c r="J826" s="250"/>
      <c r="K826" s="250"/>
      <c r="L826" s="250"/>
      <c r="M826" s="250"/>
      <c r="N826" s="250"/>
      <c r="O826" s="250"/>
      <c r="P826" s="250"/>
    </row>
    <row r="827" ht="15.75" customHeight="1">
      <c r="A827" s="248"/>
      <c r="B827" s="175"/>
      <c r="C827" s="249"/>
      <c r="D827" s="249"/>
      <c r="E827" s="249"/>
      <c r="F827" s="249"/>
      <c r="G827" s="248"/>
      <c r="H827" s="250"/>
      <c r="I827" s="250"/>
      <c r="J827" s="250"/>
      <c r="K827" s="250"/>
      <c r="L827" s="250"/>
      <c r="M827" s="250"/>
      <c r="N827" s="250"/>
      <c r="O827" s="250"/>
      <c r="P827" s="250"/>
    </row>
    <row r="828" ht="15.75" customHeight="1">
      <c r="A828" s="248"/>
      <c r="B828" s="175"/>
      <c r="C828" s="249"/>
      <c r="D828" s="249"/>
      <c r="E828" s="249"/>
      <c r="F828" s="249"/>
      <c r="G828" s="248"/>
      <c r="H828" s="250"/>
      <c r="I828" s="250"/>
      <c r="J828" s="250"/>
      <c r="K828" s="250"/>
      <c r="L828" s="250"/>
      <c r="M828" s="250"/>
      <c r="N828" s="250"/>
      <c r="O828" s="250"/>
      <c r="P828" s="250"/>
    </row>
    <row r="829" ht="15.75" customHeight="1">
      <c r="A829" s="248"/>
      <c r="B829" s="175"/>
      <c r="C829" s="249"/>
      <c r="D829" s="249"/>
      <c r="E829" s="249"/>
      <c r="F829" s="249"/>
      <c r="G829" s="248"/>
      <c r="H829" s="250"/>
      <c r="I829" s="250"/>
      <c r="J829" s="250"/>
      <c r="K829" s="250"/>
      <c r="L829" s="250"/>
      <c r="M829" s="250"/>
      <c r="N829" s="250"/>
      <c r="O829" s="250"/>
      <c r="P829" s="250"/>
    </row>
    <row r="830" ht="15.75" customHeight="1">
      <c r="A830" s="248"/>
      <c r="B830" s="175"/>
      <c r="C830" s="249"/>
      <c r="D830" s="249"/>
      <c r="E830" s="249"/>
      <c r="F830" s="249"/>
      <c r="G830" s="248"/>
      <c r="H830" s="250"/>
      <c r="I830" s="250"/>
      <c r="J830" s="250"/>
      <c r="K830" s="250"/>
      <c r="L830" s="250"/>
      <c r="M830" s="250"/>
      <c r="N830" s="250"/>
      <c r="O830" s="250"/>
      <c r="P830" s="250"/>
    </row>
    <row r="831" ht="15.75" customHeight="1">
      <c r="A831" s="248"/>
      <c r="B831" s="175"/>
      <c r="C831" s="249"/>
      <c r="D831" s="249"/>
      <c r="E831" s="249"/>
      <c r="F831" s="249"/>
      <c r="G831" s="248"/>
      <c r="H831" s="250"/>
      <c r="I831" s="250"/>
      <c r="J831" s="250"/>
      <c r="K831" s="250"/>
      <c r="L831" s="250"/>
      <c r="M831" s="250"/>
      <c r="N831" s="250"/>
      <c r="O831" s="250"/>
      <c r="P831" s="250"/>
    </row>
  </sheetData>
  <mergeCells count="17">
    <mergeCell ref="B1:H1"/>
    <mergeCell ref="C2:F2"/>
    <mergeCell ref="G2:H2"/>
    <mergeCell ref="B3:H3"/>
    <mergeCell ref="B4:B5"/>
    <mergeCell ref="G4:H5"/>
    <mergeCell ref="G6:H6"/>
    <mergeCell ref="G14:H14"/>
    <mergeCell ref="G15:H15"/>
    <mergeCell ref="G16:H16"/>
    <mergeCell ref="G7:H7"/>
    <mergeCell ref="G8:H8"/>
    <mergeCell ref="G9:H9"/>
    <mergeCell ref="G10:H10"/>
    <mergeCell ref="G11:H11"/>
    <mergeCell ref="G12:H12"/>
    <mergeCell ref="G13:H1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 outlineLevelRow="1"/>
  <cols>
    <col customWidth="1" min="1" max="1" width="8.71"/>
    <col customWidth="1" min="2" max="2" width="77.57"/>
    <col customWidth="1" min="3" max="3" width="77.29"/>
    <col customWidth="1" min="4" max="4" width="25.43"/>
    <col customWidth="1" min="5" max="5" width="34.57"/>
    <col customWidth="1" min="6" max="6" width="0.43"/>
  </cols>
  <sheetData>
    <row r="1">
      <c r="A1" s="35"/>
      <c r="B1" s="39"/>
      <c r="C1" s="39"/>
      <c r="D1" s="39"/>
      <c r="E1" s="39"/>
      <c r="F1" s="45"/>
    </row>
    <row r="2">
      <c r="A2" s="48"/>
      <c r="F2" s="51"/>
    </row>
    <row r="3">
      <c r="A3" s="48"/>
      <c r="C3" s="55" t="s">
        <v>58</v>
      </c>
      <c r="D3" s="58" t="str">
        <f>IFERROR(__xludf.DUMMYFUNCTION("UNIQUE(FILTER('Описание'!O:O, 'Описание'!C:C=C5))"),"Региональному менеджеру ДРБ ДИР Савину С.Л.")</f>
        <v>Региональному менеджеру ДРБ ДИР Савину С.Л.</v>
      </c>
      <c r="E3" s="60"/>
      <c r="F3" s="51"/>
    </row>
    <row r="4">
      <c r="A4" s="65"/>
      <c r="D4" s="67"/>
      <c r="E4" s="60"/>
      <c r="F4" s="51"/>
      <c r="H4" s="73" t="s">
        <v>65</v>
      </c>
      <c r="I4" s="75"/>
      <c r="J4" s="76"/>
    </row>
    <row r="5">
      <c r="A5" s="80"/>
      <c r="B5" s="81" t="s">
        <v>68</v>
      </c>
      <c r="C5" s="84">
        <v>119.0</v>
      </c>
      <c r="D5" s="60"/>
      <c r="E5" s="60"/>
      <c r="F5" s="51"/>
      <c r="H5" s="87"/>
      <c r="J5" s="89"/>
    </row>
    <row r="6">
      <c r="A6" s="90"/>
      <c r="B6" s="60"/>
      <c r="C6" s="60"/>
      <c r="D6" s="60"/>
      <c r="E6" s="60"/>
      <c r="F6" s="51"/>
      <c r="H6" s="87"/>
      <c r="J6" s="89"/>
    </row>
    <row r="7">
      <c r="A7" s="95" t="s">
        <v>70</v>
      </c>
      <c r="F7" s="51"/>
      <c r="H7" s="98"/>
      <c r="I7" s="100"/>
      <c r="J7" s="103"/>
    </row>
    <row r="8">
      <c r="A8" s="90"/>
      <c r="B8" s="60"/>
      <c r="C8" s="60"/>
      <c r="D8" s="60"/>
      <c r="E8" s="60"/>
      <c r="F8" s="51"/>
    </row>
    <row r="9">
      <c r="A9" s="48"/>
      <c r="B9" s="81" t="s">
        <v>79</v>
      </c>
      <c r="C9" s="119">
        <f t="array" ref="C9">IFERROR(INDEX('Описание'!B:B, MATCH('Указание'!C5, 'Описание'!C:C, 0)), "")</f>
        <v>46122</v>
      </c>
      <c r="D9" s="60"/>
      <c r="E9" s="60"/>
      <c r="F9" s="51"/>
    </row>
    <row r="10">
      <c r="A10" s="90"/>
      <c r="B10" s="60"/>
      <c r="C10" s="60"/>
      <c r="D10" s="60"/>
      <c r="E10" s="60"/>
      <c r="F10" s="51"/>
    </row>
    <row r="11">
      <c r="A11" s="80"/>
      <c r="B11" s="121" t="s">
        <v>91</v>
      </c>
      <c r="F11" s="51"/>
      <c r="H11" s="73" t="s">
        <v>92</v>
      </c>
      <c r="I11" s="75"/>
      <c r="J11" s="75"/>
      <c r="K11" s="75"/>
      <c r="L11" s="76"/>
    </row>
    <row r="12">
      <c r="A12" s="90"/>
      <c r="B12" s="60"/>
      <c r="C12" s="60"/>
      <c r="D12" s="60"/>
      <c r="E12" s="60"/>
      <c r="F12" s="51"/>
      <c r="H12" s="87"/>
      <c r="L12" s="89"/>
    </row>
    <row r="13">
      <c r="A13" s="123" t="s">
        <v>99</v>
      </c>
      <c r="B13" s="125" t="s">
        <v>102</v>
      </c>
      <c r="C13" s="125" t="s">
        <v>103</v>
      </c>
      <c r="D13" s="125" t="s">
        <v>105</v>
      </c>
      <c r="E13" s="125" t="s">
        <v>108</v>
      </c>
      <c r="F13" s="126"/>
      <c r="G13" s="127"/>
      <c r="H13" s="98"/>
      <c r="I13" s="100"/>
      <c r="J13" s="100"/>
      <c r="K13" s="100"/>
      <c r="L13" s="103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</row>
    <row r="14">
      <c r="A14" s="128" t="str">
        <f>IFERROR(__xludf.DUMMYFUNCTION("UNIQUE(FILTER('Описание'!G:G, 'Описание'!C:C=C5))"),"г.Аркалык")</f>
        <v>г.Аркалык</v>
      </c>
      <c r="B14" s="100"/>
      <c r="C14" s="100"/>
      <c r="D14" s="100"/>
      <c r="E14" s="103"/>
      <c r="F14" s="51"/>
    </row>
    <row r="15" ht="112.5" customHeight="1">
      <c r="A15" s="130">
        <f t="shared" ref="A15:A24" si="1">ROW(A16)-15</f>
        <v>1</v>
      </c>
      <c r="B15" s="131" t="str">
        <f>IFERROR(__xludf.DUMMYFUNCTION("UNIQUE(FILTER('Описание'!I:I, 'Описание'!C:C=C5))"),"Журнал регистрации инструктажа по пожарной безопасности не обновлен титульный лист")</f>
        <v>Журнал регистрации инструктажа по пожарной безопасности не обновлен титульный лист</v>
      </c>
      <c r="C15" s="132" t="str">
        <f>IFERROR(__xludf.DUMMYFUNCTION("(FILTER('Описание'!J:J, 'Описание'!C:C=C5))"),"Приложение 1 к «КТ/ДП-08-04-01 Документированная процедура. 
«Управление документированной информацией», утвержденной приказом Председателя Правления АО  «Казахтелеком» от 02.02.2026г  № 9
")</f>
        <v>Приложение 1 к «КТ/ДП-08-04-01 Документированная процедура. 
«Управление документированной информацией», утвержденной приказом Председателя Правления АО  «Казахтелеком» от 02.02.2026г  № 9
</v>
      </c>
      <c r="D15" s="133" t="str">
        <f>IFERROR(__xludf.DUMMYFUNCTION("FILTER('Описание'!K:K, 'Описание'!C:C=C5)"),"20.04.2026г")</f>
        <v>20.04.2026г</v>
      </c>
      <c r="E15" s="134" t="str">
        <f>IFERROR(__xludf.DUMMYFUNCTION("UNIQUE(FILTER('Описание'!M:M, 'Описание'!C:C=C5))"),"")</f>
        <v/>
      </c>
      <c r="F15" s="51"/>
    </row>
    <row r="16" ht="69.0" customHeight="1">
      <c r="A16" s="130">
        <f t="shared" si="1"/>
        <v>2</v>
      </c>
      <c r="B16" s="131" t="str">
        <f>IFERROR(__xludf.DUMMYFUNCTION("""COMPUTED_VALUE"""),"Журнал регистрации инструктажа на рабочем месте не обновлен титульный лист")</f>
        <v>Журнал регистрации инструктажа на рабочем месте не обновлен титульный лист</v>
      </c>
      <c r="C16" s="135" t="str">
        <f>IFERROR(__xludf.DUMMYFUNCTION("""COMPUTED_VALUE"""),"Приложение 1 к «КТ/ДП-08-04-01 Документированная процедура. 
«Управление документированной информацией», утвержденной приказом Председателя Правления АО  «Казахтелеком» от 02.02.2026г  № 9
")</f>
        <v>Приложение 1 к «КТ/ДП-08-04-01 Документированная процедура. 
«Управление документированной информацией», утвержденной приказом Председателя Правления АО  «Казахтелеком» от 02.02.2026г  № 9
</v>
      </c>
      <c r="D16" s="133" t="str">
        <f>IFERROR(__xludf.DUMMYFUNCTION("""COMPUTED_VALUE"""),"20.04.2026г")</f>
        <v>20.04.2026г</v>
      </c>
      <c r="E16" s="134"/>
      <c r="F16" s="51"/>
      <c r="I16" s="136" t="s">
        <v>123</v>
      </c>
      <c r="J16" s="75"/>
      <c r="K16" s="76"/>
    </row>
    <row r="17">
      <c r="A17" s="130">
        <f t="shared" si="1"/>
        <v>3</v>
      </c>
      <c r="B17" s="137" t="str">
        <f>IFERROR(__xludf.DUMMYFUNCTION("""COMPUTED_VALUE"""),"У эл.монтера Кашкымбаева К. на инструменте с изолирующими рукоятками отсутствует бирка о проведении испытания")</f>
        <v>У эл.монтера Кашкымбаева К. на инструменте с изолирующими рукоятками отсутствует бирка о проведении испытания</v>
      </c>
      <c r="C17" s="138" t="str">
        <f>IFERROR(__xludf.DUMMYFUNCTION("""COMPUTED_VALUE"""),"п.86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3)")</f>
        <v>п.86 Правил по безопасности и охране труда при работе в помещениях с установленным телекоммуникационным оборудованием Распоряжение № 253 от 31.10.2025 (Приложение 3)</v>
      </c>
      <c r="D17" s="133" t="str">
        <f>IFERROR(__xludf.DUMMYFUNCTION("""COMPUTED_VALUE"""),"20.04.2026г")</f>
        <v>20.04.2026г</v>
      </c>
      <c r="E17" s="134"/>
      <c r="F17" s="51"/>
      <c r="I17" s="98"/>
      <c r="J17" s="100"/>
      <c r="K17" s="103"/>
    </row>
    <row r="18">
      <c r="A18" s="130">
        <f t="shared" si="1"/>
        <v>4</v>
      </c>
      <c r="B18" s="131" t="str">
        <f>IFERROR(__xludf.DUMMYFUNCTION("""COMPUTED_VALUE"""),"Отсутствует табличка с указанием категории помещения и не указан ответственный работник")</f>
        <v>Отсутствует табличка с указанием категории помещения и не указан ответственный работник</v>
      </c>
      <c r="C18" s="142" t="str">
        <f>IFERROR(__xludf.DUMMYFUNCTION("""COMPUTED_VALUE"""),"П.12 Правила пожарной безопасности, утв. Приказом Министра по чрезвычайным ситуациям Республики Казахстан от 21 февраля 2022 года № 55.")</f>
        <v>П.12 Правила пожарной безопасности, утв. Приказом Министра по чрезвычайным ситуациям Республики Казахстан от 21 февраля 2022 года № 55.</v>
      </c>
      <c r="D18" s="133" t="str">
        <f>IFERROR(__xludf.DUMMYFUNCTION("""COMPUTED_VALUE"""),"20.04.2026г")</f>
        <v>20.04.2026г</v>
      </c>
      <c r="E18" s="134"/>
      <c r="F18" s="51"/>
    </row>
    <row r="19">
      <c r="A19" s="130">
        <f t="shared" si="1"/>
        <v>5</v>
      </c>
      <c r="B19" s="134"/>
      <c r="C19" s="143"/>
      <c r="D19" s="133"/>
      <c r="E19" s="134"/>
      <c r="F19" s="51"/>
    </row>
    <row r="20" ht="57.75" customHeight="1">
      <c r="A20" s="130">
        <f t="shared" si="1"/>
        <v>6</v>
      </c>
      <c r="B20" s="134"/>
      <c r="C20" s="142"/>
      <c r="D20" s="133"/>
      <c r="E20" s="134"/>
      <c r="F20" s="51"/>
    </row>
    <row r="21">
      <c r="A21" s="130">
        <f t="shared" si="1"/>
        <v>7</v>
      </c>
      <c r="B21" s="134"/>
      <c r="C21" s="142"/>
      <c r="D21" s="133"/>
      <c r="E21" s="134"/>
      <c r="F21" s="51"/>
    </row>
    <row r="22">
      <c r="A22" s="130">
        <f t="shared" si="1"/>
        <v>8</v>
      </c>
      <c r="B22" s="134"/>
      <c r="C22" s="142"/>
      <c r="D22" s="133"/>
      <c r="E22" s="134"/>
      <c r="F22" s="51"/>
    </row>
    <row r="23">
      <c r="A23" s="130">
        <f t="shared" si="1"/>
        <v>9</v>
      </c>
      <c r="B23" s="134"/>
      <c r="C23" s="144"/>
      <c r="D23" s="133"/>
      <c r="E23" s="134"/>
      <c r="F23" s="51"/>
    </row>
    <row r="24">
      <c r="A24" s="130">
        <f t="shared" si="1"/>
        <v>10</v>
      </c>
      <c r="B24" s="134"/>
      <c r="C24" s="144"/>
      <c r="D24" s="133"/>
      <c r="E24" s="134"/>
      <c r="F24" s="51"/>
    </row>
    <row r="25">
      <c r="A25" s="90"/>
      <c r="B25" s="60"/>
      <c r="C25" s="60"/>
      <c r="D25" s="60"/>
      <c r="E25" s="60"/>
      <c r="F25" s="51"/>
    </row>
    <row r="26">
      <c r="A26" s="48"/>
      <c r="B26" s="145" t="s">
        <v>135</v>
      </c>
      <c r="C26" s="60"/>
      <c r="D26" s="60"/>
      <c r="E26" s="60"/>
      <c r="F26" s="51"/>
    </row>
    <row r="27">
      <c r="A27" s="48"/>
      <c r="B27" s="145"/>
      <c r="C27" s="60"/>
      <c r="D27" s="60"/>
      <c r="E27" s="60"/>
      <c r="F27" s="51"/>
    </row>
    <row r="28">
      <c r="A28" s="48"/>
      <c r="B28" s="145" t="s">
        <v>137</v>
      </c>
      <c r="C28" s="60"/>
      <c r="D28" s="60"/>
      <c r="E28" s="60"/>
      <c r="F28" s="51"/>
    </row>
    <row r="29">
      <c r="A29" s="48"/>
      <c r="B29" s="145"/>
      <c r="C29" s="60"/>
      <c r="D29" s="60"/>
      <c r="E29" s="60"/>
      <c r="F29" s="51"/>
    </row>
    <row r="30">
      <c r="A30" s="48"/>
      <c r="B30" s="146" t="s">
        <v>142</v>
      </c>
      <c r="C30" s="60"/>
      <c r="D30" s="60"/>
      <c r="E30" s="60"/>
      <c r="F30" s="51"/>
    </row>
    <row r="31">
      <c r="A31" s="48"/>
      <c r="B31" s="146"/>
      <c r="C31" s="60"/>
      <c r="D31" s="60"/>
      <c r="E31" s="60"/>
      <c r="F31" s="51"/>
    </row>
    <row r="32">
      <c r="A32" s="48"/>
      <c r="B32" s="147" t="s">
        <v>144</v>
      </c>
      <c r="C32" s="149" t="str">
        <f t="array" ref="C32">IFERROR(INDEX('Описание'!N:N, MATCH('Указание'!C5, 'Описание'!C:C, 0)), "")</f>
        <v>Инженер ОБиОТ Северного региона Адырбаев Ж.А.</v>
      </c>
      <c r="F32" s="51"/>
    </row>
    <row r="33">
      <c r="A33" s="48"/>
      <c r="D33" s="150" t="s">
        <v>157</v>
      </c>
      <c r="E33" s="60"/>
      <c r="F33" s="51"/>
    </row>
    <row r="34">
      <c r="A34" s="48"/>
      <c r="B34" s="146"/>
      <c r="C34" s="60"/>
      <c r="D34" s="60"/>
      <c r="E34" s="60"/>
      <c r="F34" s="51"/>
    </row>
    <row r="35">
      <c r="A35" s="48"/>
      <c r="B35" s="147" t="s">
        <v>161</v>
      </c>
      <c r="C35" s="149" t="str">
        <f t="array" ref="C35">IFERROR(INDEX('Описание'!O:O, MATCH('Указание'!C5, 'Описание'!C:C, 0)), "")</f>
        <v>Региональному менеджеру ДРБ ДИР Савину С.Л.</v>
      </c>
      <c r="F35" s="51"/>
    </row>
    <row r="36">
      <c r="A36" s="48"/>
      <c r="B36" s="146"/>
      <c r="C36" s="60"/>
      <c r="D36" s="60"/>
      <c r="E36" s="60"/>
      <c r="F36" s="51"/>
    </row>
    <row r="37">
      <c r="A37" s="48"/>
      <c r="D37" s="150" t="s">
        <v>167</v>
      </c>
      <c r="E37" s="60"/>
      <c r="F37" s="51"/>
    </row>
    <row r="38">
      <c r="A38" s="48"/>
      <c r="F38" s="51"/>
    </row>
    <row r="39">
      <c r="A39" s="48"/>
      <c r="F39" s="51"/>
    </row>
    <row r="40">
      <c r="A40" s="156"/>
      <c r="B40" s="157"/>
      <c r="C40" s="157"/>
      <c r="D40" s="157"/>
      <c r="E40" s="157"/>
      <c r="F40" s="159"/>
    </row>
  </sheetData>
  <mergeCells count="8">
    <mergeCell ref="H4:J7"/>
    <mergeCell ref="A7:E7"/>
    <mergeCell ref="B11:E11"/>
    <mergeCell ref="H11:L13"/>
    <mergeCell ref="A14:E14"/>
    <mergeCell ref="I16:K17"/>
    <mergeCell ref="C32:E32"/>
    <mergeCell ref="C35:E3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Row="1"/>
  <cols>
    <col customWidth="1" min="1" max="1" width="8.71"/>
    <col customWidth="1" min="2" max="2" width="36.29"/>
    <col customWidth="1" min="3" max="3" width="10.14"/>
    <col customWidth="1" min="4" max="4" width="36.29"/>
    <col customWidth="1" min="5" max="5" width="10.14"/>
    <col customWidth="1" min="6" max="6" width="36.29"/>
    <col customWidth="1" min="7" max="26" width="8.71"/>
  </cols>
  <sheetData>
    <row r="1">
      <c r="B1" s="174" t="s">
        <v>2</v>
      </c>
      <c r="C1" s="175"/>
      <c r="D1" s="174" t="s">
        <v>33</v>
      </c>
      <c r="F1" s="176" t="s">
        <v>29</v>
      </c>
    </row>
    <row r="2">
      <c r="B2" s="177" t="s">
        <v>39</v>
      </c>
      <c r="C2" s="175"/>
      <c r="D2" s="178" t="s">
        <v>73</v>
      </c>
      <c r="F2" s="179" t="s">
        <v>87</v>
      </c>
    </row>
    <row r="3">
      <c r="B3" s="177" t="s">
        <v>109</v>
      </c>
      <c r="C3" s="175"/>
      <c r="D3" s="180" t="s">
        <v>50</v>
      </c>
      <c r="F3" s="179" t="s">
        <v>75</v>
      </c>
    </row>
    <row r="4">
      <c r="B4" s="177" t="s">
        <v>118</v>
      </c>
      <c r="C4" s="175"/>
      <c r="D4" s="181" t="s">
        <v>76</v>
      </c>
      <c r="F4" s="179" t="s">
        <v>98</v>
      </c>
    </row>
    <row r="5">
      <c r="B5" s="177" t="s">
        <v>129</v>
      </c>
      <c r="C5" s="175"/>
      <c r="F5" s="179" t="s">
        <v>139</v>
      </c>
    </row>
    <row r="6">
      <c r="B6" s="177" t="s">
        <v>136</v>
      </c>
      <c r="C6" s="175"/>
      <c r="F6" s="179" t="s">
        <v>194</v>
      </c>
    </row>
    <row r="7">
      <c r="B7" s="177" t="s">
        <v>149</v>
      </c>
      <c r="C7" s="175"/>
      <c r="F7" s="179" t="s">
        <v>233</v>
      </c>
    </row>
    <row r="8">
      <c r="B8" s="177" t="s">
        <v>164</v>
      </c>
      <c r="C8" s="175"/>
      <c r="F8" s="179" t="s">
        <v>81</v>
      </c>
    </row>
    <row r="9">
      <c r="B9" s="177" t="s">
        <v>45</v>
      </c>
      <c r="C9" s="175"/>
      <c r="F9" s="179" t="s">
        <v>43</v>
      </c>
    </row>
    <row r="10">
      <c r="B10" s="177" t="s">
        <v>172</v>
      </c>
      <c r="C10" s="175"/>
      <c r="F10" s="182" t="s">
        <v>207</v>
      </c>
    </row>
    <row r="11">
      <c r="B11" s="177" t="s">
        <v>181</v>
      </c>
      <c r="C11" s="175"/>
      <c r="F11" s="183"/>
    </row>
    <row r="12">
      <c r="B12" s="46" t="s">
        <v>111</v>
      </c>
      <c r="C12" s="175"/>
      <c r="F12" s="183"/>
    </row>
    <row r="13">
      <c r="C13" s="184"/>
      <c r="F13" s="183"/>
    </row>
    <row r="14">
      <c r="B14" s="174" t="s">
        <v>238</v>
      </c>
      <c r="C14" s="184"/>
      <c r="D14" s="174" t="s">
        <v>239</v>
      </c>
    </row>
    <row r="15">
      <c r="B15" s="183"/>
      <c r="C15" s="184">
        <v>1.0</v>
      </c>
      <c r="D15" s="183" t="s">
        <v>240</v>
      </c>
    </row>
    <row r="16">
      <c r="B16" s="183"/>
      <c r="C16" s="184">
        <v>2.0</v>
      </c>
      <c r="D16" s="183" t="s">
        <v>241</v>
      </c>
    </row>
    <row r="17">
      <c r="B17" s="183"/>
      <c r="C17" s="184">
        <v>3.0</v>
      </c>
      <c r="D17" s="183" t="s">
        <v>242</v>
      </c>
    </row>
    <row r="18">
      <c r="C18" s="184">
        <v>4.0</v>
      </c>
      <c r="D18" s="183" t="s">
        <v>243</v>
      </c>
    </row>
    <row r="19">
      <c r="C19" s="184">
        <v>5.0</v>
      </c>
      <c r="D19" s="183" t="s">
        <v>245</v>
      </c>
    </row>
    <row r="20">
      <c r="C20" s="184">
        <v>6.0</v>
      </c>
      <c r="D20" s="183" t="s">
        <v>246</v>
      </c>
      <c r="E20" s="184"/>
    </row>
    <row r="21" ht="15.75" customHeight="1">
      <c r="C21" s="184">
        <v>7.0</v>
      </c>
      <c r="D21" s="183" t="s">
        <v>247</v>
      </c>
      <c r="E21" s="184"/>
    </row>
    <row r="22" ht="15.75" customHeight="1">
      <c r="C22" s="184">
        <v>8.0</v>
      </c>
      <c r="D22" s="183" t="s">
        <v>248</v>
      </c>
      <c r="E22" s="184"/>
    </row>
    <row r="23" ht="15.75" customHeight="1">
      <c r="C23" s="184">
        <v>9.0</v>
      </c>
      <c r="D23" s="183" t="s">
        <v>249</v>
      </c>
      <c r="E23" s="184"/>
    </row>
    <row r="24" ht="15.75" customHeight="1">
      <c r="C24" s="184">
        <v>10.0</v>
      </c>
      <c r="D24" s="183" t="s">
        <v>252</v>
      </c>
      <c r="E24" s="184"/>
    </row>
    <row r="25" ht="15.75" customHeight="1">
      <c r="C25" s="184">
        <v>11.0</v>
      </c>
      <c r="D25" s="183" t="s">
        <v>254</v>
      </c>
      <c r="E25" s="184"/>
    </row>
    <row r="26" ht="15.75" customHeight="1">
      <c r="C26" s="184">
        <v>12.0</v>
      </c>
      <c r="D26" s="183" t="s">
        <v>255</v>
      </c>
      <c r="E26" s="184"/>
    </row>
    <row r="27" ht="15.75" customHeight="1">
      <c r="C27" s="184">
        <v>13.0</v>
      </c>
      <c r="D27" s="183" t="s">
        <v>256</v>
      </c>
      <c r="E27" s="184"/>
    </row>
    <row r="28" ht="15.75" customHeight="1">
      <c r="C28" s="184">
        <v>14.0</v>
      </c>
      <c r="D28" s="183" t="s">
        <v>257</v>
      </c>
      <c r="E28" s="184"/>
    </row>
    <row r="29" ht="15.75" customHeight="1">
      <c r="C29" s="184">
        <v>15.0</v>
      </c>
      <c r="D29" s="183" t="s">
        <v>258</v>
      </c>
      <c r="E29" s="184"/>
    </row>
    <row r="30" ht="15.75" customHeight="1">
      <c r="C30" s="184">
        <v>16.0</v>
      </c>
      <c r="D30" s="183" t="s">
        <v>259</v>
      </c>
      <c r="E30" s="184"/>
    </row>
    <row r="31" ht="15.75" customHeight="1">
      <c r="C31" s="184">
        <v>17.0</v>
      </c>
      <c r="D31" s="183" t="s">
        <v>260</v>
      </c>
      <c r="E31" s="184"/>
    </row>
    <row r="32" ht="15.75" customHeight="1">
      <c r="C32" s="184">
        <v>18.0</v>
      </c>
      <c r="D32" s="183" t="s">
        <v>261</v>
      </c>
      <c r="E32" s="184"/>
    </row>
    <row r="33" ht="15.75" customHeight="1">
      <c r="C33" s="184">
        <v>19.0</v>
      </c>
      <c r="D33" s="183" t="s">
        <v>262</v>
      </c>
      <c r="E33" s="184"/>
    </row>
    <row r="34" ht="15.75" customHeight="1">
      <c r="C34" s="184">
        <v>20.0</v>
      </c>
      <c r="D34" s="183" t="s">
        <v>263</v>
      </c>
      <c r="E34" s="184"/>
    </row>
    <row r="35" ht="15.75" customHeight="1">
      <c r="C35" s="184">
        <v>21.0</v>
      </c>
      <c r="D35" s="183" t="s">
        <v>264</v>
      </c>
      <c r="E35" s="184"/>
    </row>
    <row r="36" ht="15.75" customHeight="1">
      <c r="C36" s="184"/>
      <c r="E36" s="184"/>
    </row>
    <row r="37" ht="15.75" customHeight="1">
      <c r="C37" s="184"/>
      <c r="E37" s="184"/>
    </row>
    <row r="38" ht="15.75" customHeight="1">
      <c r="B38" s="174" t="s">
        <v>267</v>
      </c>
      <c r="C38" s="184"/>
      <c r="D38" s="174" t="s">
        <v>239</v>
      </c>
    </row>
    <row r="39" ht="15.75" customHeight="1">
      <c r="B39" s="183"/>
      <c r="C39" s="184">
        <v>1.0</v>
      </c>
      <c r="D39" s="183" t="s">
        <v>268</v>
      </c>
      <c r="E39" s="184"/>
      <c r="F39" s="185" t="s">
        <v>269</v>
      </c>
    </row>
    <row r="40" ht="15.75" customHeight="1">
      <c r="B40" s="183"/>
      <c r="C40" s="184">
        <v>2.0</v>
      </c>
      <c r="D40" s="183" t="s">
        <v>270</v>
      </c>
      <c r="E40" s="184"/>
      <c r="F40" s="185" t="s">
        <v>271</v>
      </c>
    </row>
    <row r="41" ht="15.75" customHeight="1">
      <c r="B41" s="183"/>
      <c r="C41" s="184">
        <v>3.0</v>
      </c>
      <c r="D41" s="183" t="s">
        <v>272</v>
      </c>
      <c r="E41" s="184"/>
      <c r="F41" s="185" t="s">
        <v>273</v>
      </c>
    </row>
    <row r="42" ht="15.75" customHeight="1">
      <c r="C42" s="184">
        <v>4.0</v>
      </c>
      <c r="D42" s="183" t="s">
        <v>275</v>
      </c>
      <c r="E42" s="184"/>
      <c r="F42" s="185" t="s">
        <v>214</v>
      </c>
    </row>
    <row r="43" ht="15.75" customHeight="1">
      <c r="C43" s="184">
        <v>5.0</v>
      </c>
      <c r="D43" s="183" t="s">
        <v>276</v>
      </c>
      <c r="E43" s="184"/>
      <c r="F43" s="186" t="s">
        <v>277</v>
      </c>
    </row>
    <row r="44" ht="15.75" customHeight="1">
      <c r="C44" s="184">
        <v>6.0</v>
      </c>
      <c r="D44" s="183" t="s">
        <v>278</v>
      </c>
      <c r="E44" s="184"/>
      <c r="F44" s="185" t="s">
        <v>279</v>
      </c>
    </row>
    <row r="45" ht="15.75" customHeight="1">
      <c r="C45" s="184">
        <v>7.0</v>
      </c>
      <c r="D45" s="183" t="s">
        <v>280</v>
      </c>
      <c r="E45" s="184"/>
      <c r="F45" s="185" t="s">
        <v>104</v>
      </c>
    </row>
    <row r="46" ht="15.75" customHeight="1">
      <c r="C46" s="184">
        <v>8.0</v>
      </c>
      <c r="D46" s="183" t="s">
        <v>282</v>
      </c>
      <c r="E46" s="184"/>
      <c r="F46" s="185" t="s">
        <v>284</v>
      </c>
    </row>
    <row r="47" ht="15.75" customHeight="1">
      <c r="C47" s="184">
        <v>9.0</v>
      </c>
      <c r="D47" s="183" t="s">
        <v>285</v>
      </c>
      <c r="E47" s="184"/>
      <c r="F47" s="185" t="s">
        <v>54</v>
      </c>
    </row>
    <row r="48" ht="15.75" customHeight="1">
      <c r="C48" s="184">
        <v>10.0</v>
      </c>
      <c r="D48" s="183" t="s">
        <v>286</v>
      </c>
      <c r="E48" s="184"/>
      <c r="F48" s="186" t="s">
        <v>287</v>
      </c>
    </row>
    <row r="49" ht="15.75" customHeight="1">
      <c r="C49" s="184">
        <v>11.0</v>
      </c>
      <c r="D49" s="183" t="s">
        <v>288</v>
      </c>
      <c r="E49" s="184"/>
      <c r="F49" s="186" t="s">
        <v>289</v>
      </c>
    </row>
    <row r="50" ht="15.75" customHeight="1">
      <c r="C50" s="184">
        <v>12.0</v>
      </c>
      <c r="D50" s="183" t="s">
        <v>290</v>
      </c>
      <c r="E50" s="184"/>
      <c r="F50" s="185"/>
    </row>
    <row r="51" ht="15.75" customHeight="1">
      <c r="C51" s="184">
        <v>13.0</v>
      </c>
      <c r="D51" s="183" t="s">
        <v>291</v>
      </c>
      <c r="E51" s="184"/>
      <c r="F51" s="185"/>
    </row>
    <row r="52" ht="15.75" customHeight="1">
      <c r="C52" s="184">
        <v>14.0</v>
      </c>
      <c r="D52" s="183" t="s">
        <v>292</v>
      </c>
      <c r="E52" s="184"/>
      <c r="F52" s="185"/>
    </row>
    <row r="53" ht="15.75" customHeight="1">
      <c r="C53" s="184">
        <v>15.0</v>
      </c>
      <c r="D53" s="183" t="s">
        <v>293</v>
      </c>
      <c r="E53" s="184"/>
      <c r="F53" s="185"/>
    </row>
    <row r="54" ht="15.75" customHeight="1">
      <c r="C54" s="184">
        <v>16.0</v>
      </c>
      <c r="D54" s="183" t="s">
        <v>294</v>
      </c>
      <c r="E54" s="184"/>
    </row>
    <row r="55" ht="15.75" customHeight="1">
      <c r="C55" s="184">
        <v>17.0</v>
      </c>
      <c r="D55" s="183" t="s">
        <v>296</v>
      </c>
      <c r="E55" s="184"/>
      <c r="F55" s="185"/>
    </row>
    <row r="56" ht="15.75" customHeight="1">
      <c r="C56" s="184">
        <v>18.0</v>
      </c>
      <c r="D56" s="183" t="s">
        <v>297</v>
      </c>
      <c r="E56" s="184"/>
      <c r="F56" s="185"/>
    </row>
    <row r="57" ht="15.75" customHeight="1">
      <c r="C57" s="184">
        <v>19.0</v>
      </c>
      <c r="D57" s="183" t="s">
        <v>300</v>
      </c>
      <c r="E57" s="184"/>
      <c r="F57" s="185"/>
    </row>
    <row r="58" ht="15.75" customHeight="1">
      <c r="C58" s="184">
        <v>20.0</v>
      </c>
      <c r="D58" s="183" t="s">
        <v>301</v>
      </c>
      <c r="E58" s="184"/>
    </row>
    <row r="59" ht="15.75" customHeight="1">
      <c r="C59" s="184">
        <v>21.0</v>
      </c>
      <c r="D59" s="183" t="s">
        <v>303</v>
      </c>
      <c r="E59" s="184"/>
    </row>
    <row r="60" ht="15.75" customHeight="1">
      <c r="C60" s="184">
        <v>22.0</v>
      </c>
      <c r="D60" s="183" t="s">
        <v>305</v>
      </c>
      <c r="E60" s="184"/>
    </row>
    <row r="61" ht="15.75" customHeight="1">
      <c r="C61" s="184">
        <v>23.0</v>
      </c>
      <c r="D61" s="183" t="s">
        <v>306</v>
      </c>
      <c r="E61" s="184"/>
    </row>
    <row r="62" ht="15.75" customHeight="1">
      <c r="C62" s="184">
        <v>24.0</v>
      </c>
      <c r="D62" s="183" t="s">
        <v>307</v>
      </c>
      <c r="E62" s="184"/>
    </row>
    <row r="63" ht="15.75" customHeight="1">
      <c r="C63" s="184">
        <v>25.0</v>
      </c>
      <c r="D63" s="183" t="s">
        <v>308</v>
      </c>
      <c r="E63" s="184"/>
    </row>
    <row r="64" ht="15.75" customHeight="1">
      <c r="C64" s="184">
        <v>26.0</v>
      </c>
      <c r="D64" s="183" t="s">
        <v>309</v>
      </c>
      <c r="E64" s="184"/>
    </row>
    <row r="65" ht="15.75" customHeight="1">
      <c r="C65" s="184">
        <v>27.0</v>
      </c>
      <c r="D65" s="183" t="s">
        <v>310</v>
      </c>
      <c r="E65" s="184"/>
    </row>
    <row r="66" ht="15.75" customHeight="1">
      <c r="C66" s="184">
        <v>28.0</v>
      </c>
      <c r="D66" s="183" t="s">
        <v>311</v>
      </c>
      <c r="E66" s="184"/>
    </row>
    <row r="67" ht="15.75" customHeight="1">
      <c r="C67" s="184">
        <v>29.0</v>
      </c>
      <c r="D67" s="183" t="s">
        <v>313</v>
      </c>
      <c r="E67" s="184"/>
    </row>
    <row r="68" ht="15.75" customHeight="1">
      <c r="C68" s="184">
        <v>30.0</v>
      </c>
      <c r="D68" s="183" t="s">
        <v>314</v>
      </c>
      <c r="E68" s="184"/>
    </row>
    <row r="69" ht="15.75" customHeight="1">
      <c r="C69" s="184">
        <v>31.0</v>
      </c>
      <c r="D69" s="183" t="s">
        <v>315</v>
      </c>
      <c r="E69" s="184"/>
    </row>
    <row r="70" ht="15.75" customHeight="1">
      <c r="C70" s="184">
        <v>32.0</v>
      </c>
      <c r="D70" s="183" t="s">
        <v>316</v>
      </c>
      <c r="E70" s="184"/>
    </row>
    <row r="71" ht="15.75" customHeight="1">
      <c r="C71" s="184">
        <v>33.0</v>
      </c>
      <c r="D71" s="183" t="s">
        <v>317</v>
      </c>
      <c r="E71" s="184"/>
    </row>
    <row r="72" ht="15.75" customHeight="1">
      <c r="C72" s="184"/>
      <c r="E72" s="184"/>
    </row>
    <row r="73" ht="15.75" customHeight="1">
      <c r="B73" s="174" t="s">
        <v>318</v>
      </c>
      <c r="C73" s="184"/>
      <c r="D73" s="174" t="s">
        <v>239</v>
      </c>
      <c r="E73" s="184"/>
    </row>
    <row r="74" ht="15.75" customHeight="1">
      <c r="B74" s="183"/>
      <c r="C74" s="184"/>
      <c r="D74" s="183" t="s">
        <v>319</v>
      </c>
      <c r="E74" s="184"/>
    </row>
    <row r="75" ht="15.75" customHeight="1">
      <c r="B75" s="183"/>
      <c r="C75" s="184"/>
      <c r="D75" s="183" t="s">
        <v>321</v>
      </c>
      <c r="E75" s="184"/>
    </row>
    <row r="76" ht="15.75" customHeight="1">
      <c r="B76" s="183"/>
      <c r="C76" s="184"/>
      <c r="D76" s="183" t="s">
        <v>322</v>
      </c>
      <c r="E76" s="184"/>
    </row>
    <row r="77" ht="15.75" customHeight="1">
      <c r="C77" s="184"/>
      <c r="D77" s="183" t="s">
        <v>325</v>
      </c>
      <c r="E77" s="184"/>
    </row>
    <row r="78" ht="15.75" customHeight="1">
      <c r="C78" s="184"/>
      <c r="D78" s="183" t="s">
        <v>327</v>
      </c>
      <c r="E78" s="184"/>
    </row>
    <row r="79" ht="15.75" customHeight="1">
      <c r="C79" s="184"/>
      <c r="D79" s="183" t="s">
        <v>328</v>
      </c>
      <c r="E79" s="184"/>
    </row>
    <row r="80" ht="15.75" customHeight="1">
      <c r="C80" s="184"/>
      <c r="D80" s="183" t="s">
        <v>329</v>
      </c>
      <c r="E80" s="184"/>
    </row>
    <row r="81" ht="15.75" customHeight="1">
      <c r="C81" s="184"/>
      <c r="D81" s="183" t="s">
        <v>330</v>
      </c>
      <c r="E81" s="184"/>
    </row>
    <row r="82" ht="15.75" customHeight="1">
      <c r="C82" s="184"/>
      <c r="D82" s="183" t="s">
        <v>332</v>
      </c>
      <c r="E82" s="184"/>
    </row>
    <row r="83" ht="15.75" customHeight="1">
      <c r="C83" s="184"/>
      <c r="D83" s="183" t="s">
        <v>333</v>
      </c>
      <c r="E83" s="184"/>
    </row>
    <row r="84" ht="15.75" customHeight="1">
      <c r="C84" s="184"/>
      <c r="D84" s="183" t="s">
        <v>334</v>
      </c>
      <c r="E84" s="184"/>
    </row>
    <row r="85" ht="15.75" customHeight="1">
      <c r="C85" s="184"/>
      <c r="D85" s="183" t="s">
        <v>335</v>
      </c>
      <c r="E85" s="184"/>
    </row>
    <row r="86" ht="15.75" customHeight="1">
      <c r="C86" s="184"/>
      <c r="D86" s="183" t="s">
        <v>336</v>
      </c>
      <c r="E86" s="184"/>
    </row>
    <row r="87" ht="15.75" customHeight="1">
      <c r="C87" s="184"/>
      <c r="D87" s="183" t="s">
        <v>338</v>
      </c>
      <c r="E87" s="184"/>
    </row>
    <row r="88" ht="15.75" customHeight="1">
      <c r="C88" s="184"/>
      <c r="D88" s="183" t="s">
        <v>340</v>
      </c>
      <c r="E88" s="184"/>
    </row>
    <row r="89" ht="15.75" customHeight="1">
      <c r="C89" s="184"/>
      <c r="D89" s="183" t="s">
        <v>341</v>
      </c>
      <c r="E89" s="184"/>
    </row>
    <row r="90" ht="15.75" customHeight="1">
      <c r="C90" s="184"/>
      <c r="D90" s="183" t="s">
        <v>342</v>
      </c>
      <c r="E90" s="184"/>
    </row>
    <row r="91" ht="15.75" customHeight="1">
      <c r="C91" s="184"/>
      <c r="D91" s="183" t="s">
        <v>343</v>
      </c>
      <c r="E91" s="184"/>
    </row>
    <row r="92" ht="15.75" customHeight="1">
      <c r="C92" s="184"/>
      <c r="D92" s="183" t="s">
        <v>344</v>
      </c>
      <c r="E92" s="184"/>
    </row>
    <row r="93" ht="15.75" customHeight="1">
      <c r="C93" s="184"/>
      <c r="D93" s="183" t="s">
        <v>345</v>
      </c>
      <c r="E93" s="184"/>
    </row>
    <row r="94" ht="15.75" customHeight="1">
      <c r="C94" s="184"/>
      <c r="D94" s="183" t="s">
        <v>346</v>
      </c>
      <c r="E94" s="184"/>
    </row>
    <row r="95" ht="15.75" customHeight="1">
      <c r="C95" s="184"/>
      <c r="D95" s="183" t="s">
        <v>347</v>
      </c>
      <c r="E95" s="184"/>
    </row>
    <row r="96" ht="15.75" customHeight="1">
      <c r="C96" s="184"/>
      <c r="D96" s="183" t="s">
        <v>348</v>
      </c>
      <c r="E96" s="184"/>
    </row>
    <row r="97" ht="15.75" customHeight="1">
      <c r="C97" s="184"/>
      <c r="D97" s="183" t="s">
        <v>349</v>
      </c>
      <c r="E97" s="184"/>
    </row>
    <row r="98" ht="15.75" customHeight="1">
      <c r="C98" s="184"/>
      <c r="D98" s="183" t="s">
        <v>350</v>
      </c>
      <c r="E98" s="184"/>
    </row>
    <row r="99" ht="15.75" customHeight="1">
      <c r="C99" s="184"/>
      <c r="D99" s="183" t="s">
        <v>351</v>
      </c>
      <c r="E99" s="184"/>
    </row>
    <row r="100" ht="15.75" customHeight="1">
      <c r="C100" s="184"/>
      <c r="D100" s="183" t="s">
        <v>352</v>
      </c>
      <c r="E100" s="184"/>
    </row>
    <row r="101" ht="15.75" customHeight="1">
      <c r="C101" s="184"/>
      <c r="D101" s="183" t="s">
        <v>353</v>
      </c>
      <c r="E101" s="184"/>
    </row>
    <row r="102" ht="15.75" customHeight="1">
      <c r="C102" s="184"/>
      <c r="D102" s="183" t="s">
        <v>354</v>
      </c>
      <c r="E102" s="184"/>
    </row>
    <row r="103" ht="15.75" customHeight="1">
      <c r="C103" s="184"/>
      <c r="D103" s="183" t="s">
        <v>355</v>
      </c>
      <c r="E103" s="184"/>
    </row>
    <row r="104" ht="15.75" customHeight="1">
      <c r="C104" s="184"/>
      <c r="D104" s="183" t="s">
        <v>356</v>
      </c>
      <c r="E104" s="184"/>
    </row>
    <row r="105" ht="15.75" customHeight="1">
      <c r="C105" s="184"/>
      <c r="D105" s="183" t="s">
        <v>357</v>
      </c>
      <c r="E105" s="184"/>
    </row>
    <row r="106" ht="15.75" customHeight="1">
      <c r="C106" s="184"/>
      <c r="D106" s="183" t="s">
        <v>358</v>
      </c>
      <c r="E106" s="184"/>
    </row>
    <row r="107" ht="15.75" customHeight="1">
      <c r="C107" s="184"/>
      <c r="D107" s="183" t="s">
        <v>360</v>
      </c>
      <c r="E107" s="184"/>
    </row>
    <row r="108" ht="15.75" customHeight="1">
      <c r="C108" s="184"/>
      <c r="D108" s="183" t="s">
        <v>361</v>
      </c>
      <c r="E108" s="184"/>
    </row>
    <row r="109" ht="15.75" customHeight="1">
      <c r="C109" s="184"/>
      <c r="D109" s="183" t="s">
        <v>362</v>
      </c>
      <c r="E109" s="184"/>
    </row>
    <row r="110" ht="15.75" customHeight="1">
      <c r="C110" s="184"/>
      <c r="D110" s="183" t="s">
        <v>363</v>
      </c>
      <c r="E110" s="184"/>
    </row>
    <row r="111" ht="15.75" customHeight="1">
      <c r="C111" s="184"/>
      <c r="D111" s="183" t="s">
        <v>364</v>
      </c>
      <c r="E111" s="184"/>
    </row>
    <row r="112" ht="15.75" customHeight="1">
      <c r="C112" s="184"/>
      <c r="D112" s="183" t="s">
        <v>365</v>
      </c>
      <c r="E112" s="184"/>
    </row>
    <row r="113" ht="15.75" customHeight="1">
      <c r="C113" s="184"/>
      <c r="D113" s="183" t="s">
        <v>366</v>
      </c>
      <c r="E113" s="184"/>
    </row>
    <row r="114" ht="15.75" customHeight="1">
      <c r="C114" s="184"/>
      <c r="D114" s="183" t="s">
        <v>367</v>
      </c>
      <c r="E114" s="184"/>
    </row>
    <row r="115" ht="15.75" customHeight="1">
      <c r="C115" s="184"/>
      <c r="E115" s="184"/>
    </row>
    <row r="116" ht="15.75" customHeight="1">
      <c r="C116" s="184"/>
      <c r="E116" s="184"/>
    </row>
    <row r="117" ht="15.75" customHeight="1">
      <c r="B117" s="174" t="s">
        <v>368</v>
      </c>
      <c r="C117" s="184"/>
      <c r="D117" s="174" t="s">
        <v>239</v>
      </c>
      <c r="E117" s="184"/>
    </row>
    <row r="118" ht="15.75" customHeight="1">
      <c r="B118" s="183"/>
      <c r="C118" s="184"/>
      <c r="D118" s="183" t="s">
        <v>369</v>
      </c>
      <c r="E118" s="184"/>
    </row>
    <row r="119" ht="15.75" customHeight="1">
      <c r="C119" s="184"/>
      <c r="D119" s="183" t="s">
        <v>370</v>
      </c>
      <c r="E119" s="184"/>
    </row>
    <row r="120" ht="15.75" customHeight="1">
      <c r="C120" s="184"/>
      <c r="D120" s="183" t="s">
        <v>371</v>
      </c>
      <c r="E120" s="184"/>
    </row>
    <row r="121" ht="15.75" customHeight="1">
      <c r="C121" s="184"/>
      <c r="D121" s="183" t="s">
        <v>373</v>
      </c>
      <c r="E121" s="184"/>
    </row>
    <row r="122" ht="15.75" customHeight="1">
      <c r="C122" s="184"/>
      <c r="D122" s="183" t="s">
        <v>374</v>
      </c>
      <c r="E122" s="184"/>
    </row>
    <row r="123" ht="15.75" customHeight="1">
      <c r="C123" s="184"/>
      <c r="D123" s="183" t="s">
        <v>252</v>
      </c>
      <c r="E123" s="184"/>
    </row>
    <row r="124" ht="15.75" customHeight="1">
      <c r="C124" s="184"/>
      <c r="D124" s="183" t="s">
        <v>375</v>
      </c>
      <c r="E124" s="184"/>
    </row>
    <row r="125" ht="15.75" customHeight="1">
      <c r="C125" s="184"/>
      <c r="D125" s="183" t="s">
        <v>376</v>
      </c>
      <c r="E125" s="184"/>
    </row>
    <row r="126" ht="15.75" customHeight="1">
      <c r="C126" s="184"/>
      <c r="D126" s="183" t="s">
        <v>377</v>
      </c>
      <c r="E126" s="184"/>
    </row>
    <row r="127" ht="15.75" customHeight="1">
      <c r="C127" s="184"/>
      <c r="D127" s="183" t="s">
        <v>378</v>
      </c>
      <c r="E127" s="184"/>
    </row>
    <row r="128" ht="15.75" customHeight="1">
      <c r="C128" s="184"/>
      <c r="D128" s="183" t="s">
        <v>379</v>
      </c>
      <c r="E128" s="184"/>
    </row>
    <row r="129" ht="15.75" customHeight="1">
      <c r="C129" s="184"/>
      <c r="D129" s="183" t="s">
        <v>380</v>
      </c>
      <c r="E129" s="184"/>
    </row>
    <row r="130" ht="15.75" customHeight="1">
      <c r="C130" s="184"/>
      <c r="D130" s="183" t="s">
        <v>381</v>
      </c>
      <c r="E130" s="184"/>
    </row>
    <row r="131" ht="15.75" customHeight="1">
      <c r="C131" s="184"/>
      <c r="D131" s="183" t="s">
        <v>382</v>
      </c>
      <c r="E131" s="184"/>
    </row>
    <row r="132" ht="15.75" customHeight="1">
      <c r="C132" s="184"/>
      <c r="D132" s="183" t="s">
        <v>46</v>
      </c>
      <c r="E132" s="184"/>
    </row>
    <row r="133" ht="15.75" customHeight="1">
      <c r="C133" s="184"/>
      <c r="D133" s="183" t="s">
        <v>320</v>
      </c>
      <c r="E133" s="184"/>
    </row>
    <row r="134" ht="15.75" customHeight="1">
      <c r="C134" s="184"/>
      <c r="D134" s="183" t="s">
        <v>41</v>
      </c>
      <c r="E134" s="184"/>
    </row>
    <row r="135" ht="15.75" customHeight="1">
      <c r="C135" s="184"/>
      <c r="D135" s="183" t="s">
        <v>383</v>
      </c>
      <c r="E135" s="184"/>
    </row>
    <row r="136" ht="15.75" customHeight="1">
      <c r="C136" s="184"/>
      <c r="D136" s="183" t="s">
        <v>384</v>
      </c>
      <c r="E136" s="184"/>
    </row>
    <row r="137" ht="15.75" customHeight="1">
      <c r="C137" s="184"/>
      <c r="D137" s="183" t="s">
        <v>385</v>
      </c>
      <c r="E137" s="184"/>
    </row>
    <row r="138" ht="15.75" customHeight="1">
      <c r="C138" s="184"/>
      <c r="D138" s="183" t="s">
        <v>386</v>
      </c>
      <c r="E138" s="184"/>
    </row>
    <row r="139" ht="15.75" customHeight="1">
      <c r="C139" s="184"/>
      <c r="D139" s="183" t="s">
        <v>387</v>
      </c>
      <c r="E139" s="184"/>
    </row>
    <row r="140" ht="15.75" customHeight="1">
      <c r="C140" s="184"/>
      <c r="D140" s="183" t="s">
        <v>388</v>
      </c>
      <c r="E140" s="184"/>
    </row>
    <row r="141" ht="15.75" customHeight="1">
      <c r="C141" s="184"/>
      <c r="D141" s="183" t="s">
        <v>390</v>
      </c>
      <c r="E141" s="184"/>
    </row>
    <row r="142" ht="15.75" customHeight="1">
      <c r="C142" s="184"/>
      <c r="D142" s="183" t="s">
        <v>391</v>
      </c>
      <c r="E142" s="184"/>
    </row>
    <row r="143" ht="15.75" customHeight="1">
      <c r="C143" s="184"/>
      <c r="D143" s="183" t="s">
        <v>392</v>
      </c>
      <c r="E143" s="184"/>
    </row>
    <row r="144" ht="15.75" customHeight="1">
      <c r="C144" s="184"/>
      <c r="D144" s="183" t="s">
        <v>393</v>
      </c>
      <c r="E144" s="184"/>
    </row>
    <row r="145" ht="15.75" customHeight="1">
      <c r="C145" s="184"/>
      <c r="D145" s="183" t="s">
        <v>395</v>
      </c>
      <c r="E145" s="184"/>
    </row>
    <row r="146" ht="15.75" customHeight="1">
      <c r="C146" s="184"/>
      <c r="D146" s="183" t="s">
        <v>396</v>
      </c>
      <c r="E146" s="184"/>
    </row>
    <row r="147" ht="15.75" customHeight="1">
      <c r="C147" s="184"/>
      <c r="D147" s="183" t="s">
        <v>397</v>
      </c>
      <c r="E147" s="184"/>
    </row>
    <row r="148" ht="15.75" customHeight="1">
      <c r="C148" s="184"/>
      <c r="D148" s="183" t="s">
        <v>398</v>
      </c>
      <c r="E148" s="184"/>
    </row>
    <row r="149" ht="15.75" customHeight="1">
      <c r="C149" s="184"/>
      <c r="D149" s="183" t="s">
        <v>399</v>
      </c>
      <c r="E149" s="184"/>
    </row>
    <row r="150" ht="15.75" customHeight="1">
      <c r="C150" s="184"/>
      <c r="D150" s="183" t="s">
        <v>400</v>
      </c>
      <c r="E150" s="184"/>
    </row>
    <row r="151" ht="15.75" customHeight="1">
      <c r="C151" s="184"/>
      <c r="D151" s="183" t="s">
        <v>401</v>
      </c>
      <c r="E151" s="184"/>
    </row>
    <row r="152" ht="15.75" customHeight="1">
      <c r="C152" s="184"/>
      <c r="D152" s="183"/>
      <c r="E152" s="184"/>
    </row>
    <row r="153" ht="15.75" customHeight="1">
      <c r="C153" s="184"/>
      <c r="D153" s="183"/>
      <c r="E153" s="184"/>
    </row>
    <row r="154" ht="15.75" customHeight="1">
      <c r="C154" s="184"/>
      <c r="D154" s="183"/>
      <c r="E154" s="184"/>
    </row>
    <row r="155" ht="15.75" customHeight="1">
      <c r="C155" s="184"/>
      <c r="D155" s="183"/>
      <c r="E155" s="184"/>
    </row>
    <row r="156" ht="15.75" customHeight="1">
      <c r="C156" s="184"/>
      <c r="D156" s="183"/>
      <c r="E156" s="184"/>
    </row>
    <row r="157" ht="15.75" customHeight="1">
      <c r="C157" s="184"/>
      <c r="E157" s="184"/>
    </row>
    <row r="158" ht="15.75" customHeight="1">
      <c r="C158" s="184"/>
      <c r="E158" s="184"/>
    </row>
    <row r="159" ht="15.75" customHeight="1">
      <c r="C159" s="184"/>
      <c r="E159" s="184"/>
    </row>
    <row r="160" ht="15.75" customHeight="1">
      <c r="C160" s="184"/>
      <c r="E160" s="184"/>
    </row>
    <row r="161" ht="15.75" customHeight="1">
      <c r="C161" s="184"/>
      <c r="E161" s="184"/>
    </row>
    <row r="162" ht="15.75" customHeight="1">
      <c r="C162" s="184"/>
      <c r="E162" s="184"/>
    </row>
    <row r="163" ht="15.75" customHeight="1">
      <c r="C163" s="184"/>
      <c r="E163" s="184"/>
    </row>
    <row r="164" ht="15.75" customHeight="1">
      <c r="C164" s="184"/>
      <c r="E164" s="184"/>
    </row>
    <row r="165" ht="15.75" customHeight="1">
      <c r="C165" s="184"/>
      <c r="E165" s="184"/>
    </row>
    <row r="166" ht="15.75" customHeight="1">
      <c r="C166" s="184"/>
      <c r="E166" s="184"/>
    </row>
    <row r="167" ht="15.75" customHeight="1">
      <c r="C167" s="184"/>
      <c r="E167" s="184"/>
    </row>
    <row r="168" ht="15.75" customHeight="1">
      <c r="C168" s="184"/>
      <c r="E168" s="184"/>
    </row>
    <row r="169" ht="15.75" customHeight="1">
      <c r="C169" s="184"/>
      <c r="E169" s="184"/>
    </row>
    <row r="170" ht="15.75" customHeight="1">
      <c r="C170" s="184"/>
      <c r="E170" s="184"/>
    </row>
    <row r="171" ht="15.75" customHeight="1">
      <c r="C171" s="184"/>
      <c r="E171" s="184"/>
    </row>
    <row r="172" ht="15.75" customHeight="1">
      <c r="C172" s="184"/>
      <c r="E172" s="184"/>
    </row>
    <row r="173" ht="15.75" customHeight="1">
      <c r="C173" s="184"/>
      <c r="E173" s="184"/>
    </row>
    <row r="174" ht="15.75" customHeight="1">
      <c r="C174" s="184"/>
      <c r="E174" s="184"/>
    </row>
    <row r="175" ht="15.75" customHeight="1">
      <c r="C175" s="184"/>
      <c r="E175" s="184"/>
    </row>
    <row r="176" ht="15.75" customHeight="1">
      <c r="C176" s="184"/>
      <c r="E176" s="184"/>
    </row>
    <row r="177" ht="15.75" customHeight="1">
      <c r="C177" s="184"/>
      <c r="E177" s="184"/>
    </row>
    <row r="178" ht="15.75" customHeight="1">
      <c r="C178" s="184"/>
      <c r="E178" s="184"/>
    </row>
    <row r="179" ht="15.75" customHeight="1">
      <c r="C179" s="184"/>
      <c r="E179" s="184"/>
    </row>
    <row r="180" ht="15.75" customHeight="1">
      <c r="C180" s="184"/>
      <c r="E180" s="184"/>
    </row>
    <row r="181" ht="15.75" customHeight="1">
      <c r="C181" s="184"/>
      <c r="E181" s="184"/>
    </row>
    <row r="182" ht="15.75" customHeight="1">
      <c r="C182" s="184"/>
      <c r="E182" s="184"/>
    </row>
    <row r="183" ht="15.75" customHeight="1">
      <c r="C183" s="184"/>
      <c r="E183" s="184"/>
    </row>
    <row r="184" ht="15.75" customHeight="1">
      <c r="C184" s="184"/>
      <c r="E184" s="184"/>
    </row>
    <row r="185" ht="15.75" customHeight="1">
      <c r="C185" s="184"/>
      <c r="E185" s="184"/>
    </row>
    <row r="186" ht="15.75" customHeight="1">
      <c r="C186" s="184"/>
      <c r="E186" s="184"/>
    </row>
    <row r="187" ht="15.75" customHeight="1">
      <c r="C187" s="184"/>
      <c r="E187" s="184"/>
    </row>
    <row r="188" ht="15.75" customHeight="1">
      <c r="C188" s="184"/>
      <c r="E188" s="184"/>
    </row>
    <row r="189" ht="15.75" customHeight="1">
      <c r="C189" s="184"/>
      <c r="E189" s="184"/>
    </row>
    <row r="190" ht="15.75" customHeight="1">
      <c r="C190" s="184"/>
      <c r="E190" s="184"/>
    </row>
    <row r="191" ht="15.75" customHeight="1">
      <c r="C191" s="184"/>
      <c r="E191" s="184"/>
    </row>
    <row r="192" ht="15.75" customHeight="1">
      <c r="C192" s="184"/>
      <c r="E192" s="184"/>
    </row>
    <row r="193" ht="15.75" customHeight="1">
      <c r="C193" s="184"/>
      <c r="E193" s="184"/>
    </row>
    <row r="194" ht="15.75" customHeight="1">
      <c r="C194" s="184"/>
      <c r="E194" s="184"/>
    </row>
    <row r="195" ht="15.75" customHeight="1">
      <c r="C195" s="184"/>
      <c r="E195" s="184"/>
    </row>
    <row r="196" ht="15.75" customHeight="1">
      <c r="C196" s="184"/>
      <c r="E196" s="184"/>
    </row>
    <row r="197" ht="15.75" customHeight="1">
      <c r="C197" s="184"/>
      <c r="E197" s="184"/>
    </row>
    <row r="198" ht="15.75" customHeight="1">
      <c r="C198" s="184"/>
      <c r="E198" s="184"/>
    </row>
    <row r="199" ht="15.75" customHeight="1">
      <c r="C199" s="184"/>
      <c r="E199" s="184"/>
    </row>
    <row r="200" ht="15.75" customHeight="1">
      <c r="C200" s="184"/>
      <c r="E200" s="184"/>
    </row>
    <row r="201" ht="15.75" customHeight="1">
      <c r="C201" s="184"/>
      <c r="E201" s="184"/>
    </row>
    <row r="202" ht="15.75" customHeight="1">
      <c r="C202" s="184"/>
      <c r="E202" s="184"/>
    </row>
    <row r="203" ht="15.75" customHeight="1">
      <c r="C203" s="184"/>
      <c r="E203" s="184"/>
    </row>
    <row r="204" ht="15.75" customHeight="1">
      <c r="C204" s="184"/>
      <c r="E204" s="184"/>
    </row>
    <row r="205" ht="15.75" customHeight="1">
      <c r="C205" s="184"/>
      <c r="E205" s="184"/>
    </row>
    <row r="206" ht="15.75" customHeight="1">
      <c r="C206" s="184"/>
      <c r="E206" s="184"/>
    </row>
    <row r="207" ht="15.75" customHeight="1">
      <c r="C207" s="184"/>
      <c r="E207" s="184"/>
    </row>
    <row r="208" ht="15.75" customHeight="1">
      <c r="C208" s="184"/>
      <c r="E208" s="184"/>
    </row>
    <row r="209" ht="15.75" customHeight="1">
      <c r="C209" s="184"/>
      <c r="E209" s="184"/>
    </row>
    <row r="210" ht="15.75" customHeight="1">
      <c r="C210" s="184"/>
      <c r="E210" s="184"/>
    </row>
    <row r="211" ht="15.75" customHeight="1">
      <c r="C211" s="184"/>
      <c r="E211" s="184"/>
    </row>
    <row r="212" ht="15.75" customHeight="1">
      <c r="C212" s="184"/>
      <c r="E212" s="184"/>
    </row>
    <row r="213" ht="15.75" customHeight="1">
      <c r="C213" s="184"/>
      <c r="E213" s="184"/>
    </row>
    <row r="214" ht="15.75" customHeight="1">
      <c r="C214" s="184"/>
      <c r="E214" s="184"/>
    </row>
    <row r="215" ht="15.75" customHeight="1">
      <c r="C215" s="184"/>
      <c r="E215" s="184"/>
    </row>
    <row r="216" ht="15.75" customHeight="1">
      <c r="C216" s="184"/>
      <c r="E216" s="184"/>
    </row>
    <row r="217" ht="15.75" customHeight="1">
      <c r="C217" s="184"/>
      <c r="E217" s="184"/>
    </row>
    <row r="218" ht="15.75" customHeight="1">
      <c r="C218" s="184"/>
      <c r="E218" s="184"/>
    </row>
    <row r="219" ht="15.75" customHeight="1">
      <c r="C219" s="184"/>
      <c r="E219" s="184"/>
    </row>
    <row r="220" ht="15.75" customHeight="1">
      <c r="C220" s="184"/>
      <c r="E220" s="184"/>
    </row>
    <row r="221" ht="15.75" customHeight="1">
      <c r="C221" s="184"/>
      <c r="E221" s="184"/>
    </row>
    <row r="222" ht="15.75" customHeight="1">
      <c r="C222" s="184"/>
      <c r="E222" s="184"/>
    </row>
    <row r="223" ht="15.75" customHeight="1">
      <c r="C223" s="184"/>
      <c r="E223" s="184"/>
    </row>
    <row r="224" ht="15.75" customHeight="1">
      <c r="C224" s="184"/>
      <c r="E224" s="184"/>
    </row>
    <row r="225" ht="15.75" customHeight="1">
      <c r="C225" s="184"/>
      <c r="E225" s="184"/>
    </row>
    <row r="226" ht="15.75" customHeight="1">
      <c r="C226" s="184"/>
      <c r="E226" s="184"/>
    </row>
    <row r="227" ht="15.75" customHeight="1">
      <c r="C227" s="184"/>
      <c r="E227" s="184"/>
    </row>
    <row r="228" ht="15.75" customHeight="1">
      <c r="C228" s="184"/>
      <c r="E228" s="184"/>
    </row>
    <row r="229" ht="15.75" customHeight="1">
      <c r="C229" s="184"/>
      <c r="E229" s="184"/>
    </row>
    <row r="230" ht="15.75" customHeight="1">
      <c r="C230" s="184"/>
      <c r="E230" s="184"/>
    </row>
    <row r="231" ht="15.75" customHeight="1">
      <c r="C231" s="184"/>
      <c r="E231" s="184"/>
    </row>
    <row r="232" ht="15.75" customHeight="1">
      <c r="C232" s="184"/>
      <c r="E232" s="184"/>
    </row>
    <row r="233" ht="15.75" customHeight="1">
      <c r="C233" s="184"/>
      <c r="E233" s="184"/>
    </row>
    <row r="234" ht="15.75" customHeight="1">
      <c r="C234" s="184"/>
      <c r="E234" s="184"/>
    </row>
    <row r="235" ht="15.75" customHeight="1">
      <c r="C235" s="184"/>
      <c r="E235" s="184"/>
    </row>
    <row r="236" ht="15.75" customHeight="1">
      <c r="C236" s="184"/>
      <c r="E236" s="184"/>
    </row>
    <row r="237" ht="15.75" customHeight="1">
      <c r="C237" s="184"/>
      <c r="E237" s="184"/>
    </row>
    <row r="238" ht="15.75" customHeight="1">
      <c r="C238" s="184"/>
      <c r="E238" s="184"/>
    </row>
    <row r="239" ht="15.75" customHeight="1">
      <c r="C239" s="184"/>
      <c r="E239" s="184"/>
    </row>
    <row r="240" ht="15.75" customHeight="1">
      <c r="C240" s="184"/>
      <c r="E240" s="184"/>
    </row>
    <row r="241" ht="15.75" customHeight="1">
      <c r="C241" s="184"/>
      <c r="E241" s="184"/>
    </row>
    <row r="242" ht="15.75" customHeight="1">
      <c r="C242" s="184"/>
      <c r="E242" s="184"/>
    </row>
    <row r="243" ht="15.75" customHeight="1">
      <c r="C243" s="184"/>
      <c r="E243" s="184"/>
    </row>
    <row r="244" ht="15.75" customHeight="1">
      <c r="C244" s="184"/>
      <c r="E244" s="184"/>
    </row>
    <row r="245" ht="15.75" customHeight="1">
      <c r="C245" s="184"/>
      <c r="E245" s="184"/>
    </row>
    <row r="246" ht="15.75" customHeight="1">
      <c r="C246" s="184"/>
      <c r="E246" s="184"/>
    </row>
    <row r="247" ht="15.75" customHeight="1">
      <c r="C247" s="184"/>
      <c r="E247" s="184"/>
    </row>
    <row r="248" ht="15.75" customHeight="1">
      <c r="C248" s="184"/>
      <c r="E248" s="184"/>
    </row>
    <row r="249" ht="15.75" customHeight="1">
      <c r="C249" s="184"/>
      <c r="E249" s="184"/>
    </row>
    <row r="250" ht="15.75" customHeight="1">
      <c r="C250" s="184"/>
      <c r="E250" s="184"/>
    </row>
    <row r="251" ht="15.75" customHeight="1">
      <c r="C251" s="184"/>
      <c r="E251" s="184"/>
    </row>
    <row r="252" ht="15.75" customHeight="1">
      <c r="C252" s="184"/>
      <c r="E252" s="184"/>
    </row>
    <row r="253" ht="15.75" customHeight="1">
      <c r="C253" s="184"/>
      <c r="E253" s="184"/>
    </row>
    <row r="254" ht="15.75" customHeight="1">
      <c r="C254" s="184"/>
      <c r="E254" s="184"/>
    </row>
    <row r="255" ht="15.75" customHeight="1">
      <c r="C255" s="184"/>
      <c r="E255" s="184"/>
    </row>
    <row r="256" ht="15.75" customHeight="1">
      <c r="C256" s="184"/>
      <c r="E256" s="184"/>
    </row>
    <row r="257" ht="15.75" customHeight="1">
      <c r="C257" s="184"/>
      <c r="E257" s="184"/>
    </row>
    <row r="258" ht="15.75" customHeight="1">
      <c r="C258" s="184"/>
      <c r="E258" s="184"/>
    </row>
    <row r="259" ht="15.75" customHeight="1">
      <c r="C259" s="184"/>
      <c r="E259" s="184"/>
    </row>
    <row r="260" ht="15.75" customHeight="1">
      <c r="C260" s="184"/>
      <c r="E260" s="184"/>
    </row>
    <row r="261" ht="15.75" customHeight="1">
      <c r="C261" s="184"/>
      <c r="E261" s="184"/>
    </row>
    <row r="262" ht="15.75" customHeight="1">
      <c r="C262" s="184"/>
      <c r="E262" s="184"/>
    </row>
    <row r="263" ht="15.75" customHeight="1">
      <c r="C263" s="184"/>
      <c r="E263" s="184"/>
    </row>
    <row r="264" ht="15.75" customHeight="1">
      <c r="C264" s="184"/>
      <c r="E264" s="184"/>
    </row>
    <row r="265" ht="15.75" customHeight="1">
      <c r="C265" s="184"/>
      <c r="E265" s="184"/>
    </row>
    <row r="266" ht="15.75" customHeight="1">
      <c r="C266" s="184"/>
      <c r="E266" s="184"/>
    </row>
    <row r="267" ht="15.75" customHeight="1">
      <c r="C267" s="184"/>
      <c r="E267" s="184"/>
    </row>
    <row r="268" ht="15.75" customHeight="1">
      <c r="C268" s="184"/>
      <c r="E268" s="184"/>
    </row>
    <row r="269" ht="15.75" customHeight="1">
      <c r="C269" s="184"/>
      <c r="E269" s="184"/>
    </row>
    <row r="270" ht="15.75" customHeight="1">
      <c r="C270" s="184"/>
      <c r="E270" s="184"/>
    </row>
    <row r="271" ht="15.75" customHeight="1">
      <c r="C271" s="184"/>
      <c r="E271" s="184"/>
    </row>
    <row r="272" ht="15.75" customHeight="1">
      <c r="C272" s="184"/>
      <c r="E272" s="184"/>
    </row>
    <row r="273" ht="15.75" customHeight="1">
      <c r="C273" s="184"/>
      <c r="E273" s="184"/>
    </row>
    <row r="274" ht="15.75" customHeight="1">
      <c r="C274" s="184"/>
      <c r="E274" s="184"/>
    </row>
    <row r="275" ht="15.75" customHeight="1">
      <c r="C275" s="184"/>
      <c r="E275" s="184"/>
    </row>
    <row r="276" ht="15.75" customHeight="1">
      <c r="C276" s="184"/>
      <c r="E276" s="184"/>
    </row>
    <row r="277" ht="15.75" customHeight="1">
      <c r="C277" s="184"/>
      <c r="E277" s="184"/>
    </row>
    <row r="278" ht="15.75" customHeight="1">
      <c r="C278" s="184"/>
      <c r="E278" s="184"/>
    </row>
    <row r="279" ht="15.75" customHeight="1">
      <c r="C279" s="184"/>
      <c r="E279" s="184"/>
    </row>
    <row r="280" ht="15.75" customHeight="1">
      <c r="C280" s="184"/>
      <c r="E280" s="184"/>
    </row>
    <row r="281" ht="15.75" customHeight="1">
      <c r="C281" s="184"/>
      <c r="E281" s="184"/>
    </row>
    <row r="282" ht="15.75" customHeight="1">
      <c r="C282" s="184"/>
      <c r="E282" s="184"/>
    </row>
    <row r="283" ht="15.75" customHeight="1">
      <c r="C283" s="184"/>
      <c r="E283" s="184"/>
    </row>
    <row r="284" ht="15.75" customHeight="1">
      <c r="C284" s="184"/>
      <c r="E284" s="184"/>
    </row>
    <row r="285" ht="15.75" customHeight="1">
      <c r="C285" s="184"/>
      <c r="E285" s="184"/>
    </row>
    <row r="286" ht="15.75" customHeight="1">
      <c r="C286" s="184"/>
      <c r="E286" s="184"/>
    </row>
    <row r="287" ht="15.75" customHeight="1">
      <c r="C287" s="184"/>
      <c r="E287" s="184"/>
    </row>
    <row r="288" ht="15.75" customHeight="1">
      <c r="C288" s="184"/>
      <c r="E288" s="184"/>
    </row>
    <row r="289" ht="15.75" customHeight="1">
      <c r="C289" s="184"/>
      <c r="E289" s="184"/>
    </row>
    <row r="290" ht="15.75" customHeight="1">
      <c r="C290" s="184"/>
      <c r="E290" s="184"/>
    </row>
    <row r="291" ht="15.75" customHeight="1">
      <c r="C291" s="184"/>
      <c r="E291" s="184"/>
    </row>
    <row r="292" ht="15.75" customHeight="1">
      <c r="C292" s="184"/>
      <c r="E292" s="184"/>
    </row>
    <row r="293" ht="15.75" customHeight="1">
      <c r="C293" s="184"/>
      <c r="E293" s="184"/>
    </row>
    <row r="294" ht="15.75" customHeight="1">
      <c r="C294" s="184"/>
      <c r="E294" s="184"/>
    </row>
    <row r="295" ht="15.75" customHeight="1">
      <c r="C295" s="184"/>
      <c r="E295" s="184"/>
    </row>
    <row r="296" ht="15.75" customHeight="1">
      <c r="C296" s="184"/>
      <c r="E296" s="184"/>
    </row>
    <row r="297" ht="15.75" customHeight="1">
      <c r="C297" s="184"/>
      <c r="E297" s="184"/>
    </row>
    <row r="298" ht="15.75" customHeight="1">
      <c r="C298" s="184"/>
      <c r="E298" s="184"/>
    </row>
    <row r="299" ht="15.75" customHeight="1">
      <c r="C299" s="184"/>
      <c r="E299" s="184"/>
    </row>
    <row r="300" ht="15.75" customHeight="1">
      <c r="C300" s="184"/>
      <c r="E300" s="184"/>
    </row>
    <row r="301" ht="15.75" customHeight="1">
      <c r="C301" s="184"/>
      <c r="E301" s="184"/>
    </row>
    <row r="302" ht="15.75" customHeight="1">
      <c r="C302" s="184"/>
      <c r="E302" s="184"/>
    </row>
    <row r="303" ht="15.75" customHeight="1">
      <c r="C303" s="184"/>
      <c r="E303" s="184"/>
    </row>
    <row r="304" ht="15.75" customHeight="1">
      <c r="C304" s="184"/>
      <c r="E304" s="184"/>
    </row>
    <row r="305" ht="15.75" customHeight="1">
      <c r="C305" s="184"/>
      <c r="E305" s="184"/>
    </row>
    <row r="306" ht="15.75" customHeight="1">
      <c r="C306" s="184"/>
      <c r="E306" s="184"/>
    </row>
    <row r="307" ht="15.75" customHeight="1">
      <c r="C307" s="184"/>
      <c r="E307" s="184"/>
    </row>
    <row r="308" ht="15.75" customHeight="1">
      <c r="C308" s="184"/>
      <c r="E308" s="184"/>
    </row>
    <row r="309" ht="15.75" customHeight="1">
      <c r="C309" s="184"/>
      <c r="E309" s="184"/>
    </row>
    <row r="310" ht="15.75" customHeight="1">
      <c r="C310" s="184"/>
      <c r="E310" s="184"/>
    </row>
    <row r="311" ht="15.75" customHeight="1">
      <c r="C311" s="184"/>
      <c r="E311" s="184"/>
    </row>
    <row r="312" ht="15.75" customHeight="1">
      <c r="C312" s="184"/>
      <c r="E312" s="184"/>
    </row>
    <row r="313" ht="15.75" customHeight="1">
      <c r="C313" s="184"/>
      <c r="E313" s="184"/>
    </row>
    <row r="314" ht="15.75" customHeight="1">
      <c r="C314" s="184"/>
      <c r="E314" s="184"/>
    </row>
    <row r="315" ht="15.75" customHeight="1">
      <c r="C315" s="184"/>
      <c r="E315" s="184"/>
    </row>
    <row r="316" ht="15.75" customHeight="1">
      <c r="C316" s="184"/>
      <c r="E316" s="184"/>
    </row>
    <row r="317" ht="15.75" customHeight="1">
      <c r="C317" s="184"/>
      <c r="E317" s="184"/>
    </row>
    <row r="318" ht="15.75" customHeight="1">
      <c r="C318" s="184"/>
      <c r="E318" s="184"/>
    </row>
    <row r="319" ht="15.75" customHeight="1">
      <c r="C319" s="184"/>
      <c r="E319" s="184"/>
    </row>
    <row r="320" ht="15.75" customHeight="1">
      <c r="C320" s="184"/>
      <c r="E320" s="184"/>
    </row>
    <row r="321" ht="15.75" customHeight="1">
      <c r="C321" s="184"/>
      <c r="E321" s="184"/>
    </row>
    <row r="322" ht="15.75" customHeight="1">
      <c r="C322" s="184"/>
      <c r="E322" s="184"/>
    </row>
    <row r="323" ht="15.75" customHeight="1">
      <c r="C323" s="184"/>
      <c r="E323" s="184"/>
    </row>
    <row r="324" ht="15.75" customHeight="1">
      <c r="C324" s="184"/>
      <c r="E324" s="184"/>
    </row>
    <row r="325" ht="15.75" customHeight="1">
      <c r="C325" s="184"/>
      <c r="E325" s="184"/>
    </row>
    <row r="326" ht="15.75" customHeight="1">
      <c r="C326" s="184"/>
      <c r="E326" s="184"/>
    </row>
    <row r="327" ht="15.75" customHeight="1">
      <c r="C327" s="184"/>
      <c r="E327" s="184"/>
    </row>
    <row r="328" ht="15.75" customHeight="1">
      <c r="C328" s="184"/>
      <c r="E328" s="184"/>
    </row>
    <row r="329" ht="15.75" customHeight="1">
      <c r="C329" s="184"/>
      <c r="E329" s="184"/>
    </row>
    <row r="330" ht="15.75" customHeight="1">
      <c r="C330" s="184"/>
      <c r="E330" s="184"/>
    </row>
    <row r="331" ht="15.75" customHeight="1">
      <c r="C331" s="184"/>
      <c r="E331" s="184"/>
    </row>
    <row r="332" ht="15.75" customHeight="1">
      <c r="C332" s="184"/>
      <c r="E332" s="184"/>
    </row>
    <row r="333" ht="15.75" customHeight="1">
      <c r="C333" s="184"/>
      <c r="E333" s="184"/>
    </row>
    <row r="334" ht="15.75" customHeight="1">
      <c r="C334" s="184"/>
      <c r="E334" s="184"/>
    </row>
    <row r="335" ht="15.75" customHeight="1">
      <c r="C335" s="184"/>
      <c r="E335" s="184"/>
    </row>
    <row r="336" ht="15.75" customHeight="1">
      <c r="C336" s="184"/>
      <c r="E336" s="184"/>
    </row>
    <row r="337" ht="15.75" customHeight="1">
      <c r="C337" s="184"/>
      <c r="E337" s="184"/>
    </row>
    <row r="338" ht="15.75" customHeight="1">
      <c r="C338" s="184"/>
      <c r="E338" s="184"/>
    </row>
    <row r="339" ht="15.75" customHeight="1">
      <c r="C339" s="184"/>
      <c r="E339" s="184"/>
    </row>
    <row r="340" ht="15.75" customHeight="1">
      <c r="C340" s="184"/>
      <c r="E340" s="184"/>
    </row>
    <row r="341" ht="15.75" customHeight="1">
      <c r="C341" s="184"/>
      <c r="E341" s="184"/>
    </row>
    <row r="342" ht="15.75" customHeight="1">
      <c r="C342" s="184"/>
      <c r="E342" s="184"/>
    </row>
    <row r="343" ht="15.75" customHeight="1">
      <c r="C343" s="184"/>
      <c r="E343" s="184"/>
    </row>
    <row r="344" ht="15.75" customHeight="1">
      <c r="C344" s="184"/>
      <c r="E344" s="184"/>
    </row>
    <row r="345" ht="15.75" customHeight="1">
      <c r="C345" s="184"/>
      <c r="E345" s="184"/>
    </row>
    <row r="346" ht="15.75" customHeight="1">
      <c r="C346" s="184"/>
      <c r="E346" s="184"/>
    </row>
    <row r="347" ht="15.75" customHeight="1">
      <c r="C347" s="184"/>
      <c r="E347" s="184"/>
    </row>
    <row r="348" ht="15.75" customHeight="1">
      <c r="C348" s="184"/>
      <c r="E348" s="184"/>
    </row>
    <row r="349" ht="15.75" customHeight="1">
      <c r="C349" s="184"/>
      <c r="E349" s="184"/>
    </row>
    <row r="350" ht="15.75" customHeight="1">
      <c r="C350" s="184"/>
      <c r="E350" s="184"/>
    </row>
    <row r="351" ht="15.75" customHeight="1">
      <c r="C351" s="184"/>
      <c r="E351" s="184"/>
    </row>
    <row r="352" ht="15.75" customHeight="1">
      <c r="C352" s="184"/>
      <c r="E352" s="184"/>
    </row>
    <row r="353" ht="15.75" customHeight="1">
      <c r="C353" s="184"/>
      <c r="E353" s="184"/>
    </row>
    <row r="354" ht="15.75" customHeight="1">
      <c r="C354" s="184"/>
      <c r="E354" s="184"/>
    </row>
    <row r="355" ht="15.75" customHeight="1">
      <c r="C355" s="184"/>
      <c r="E355" s="184"/>
    </row>
    <row r="356" ht="15.75" customHeight="1">
      <c r="C356" s="184"/>
      <c r="E356" s="184"/>
    </row>
    <row r="357" ht="15.75" customHeight="1">
      <c r="C357" s="184"/>
      <c r="E357" s="184"/>
    </row>
    <row r="358" ht="15.75" customHeight="1">
      <c r="C358" s="184"/>
      <c r="E358" s="184"/>
    </row>
    <row r="359" ht="15.75" customHeight="1">
      <c r="C359" s="184"/>
      <c r="E359" s="184"/>
    </row>
    <row r="360" ht="15.75" customHeight="1">
      <c r="C360" s="184"/>
      <c r="E360" s="184"/>
    </row>
    <row r="361" ht="15.75" customHeight="1">
      <c r="C361" s="184"/>
      <c r="E361" s="184"/>
    </row>
    <row r="362" ht="15.75" customHeight="1">
      <c r="C362" s="184"/>
      <c r="E362" s="184"/>
    </row>
    <row r="363" ht="15.75" customHeight="1">
      <c r="C363" s="184"/>
      <c r="E363" s="184"/>
    </row>
    <row r="364" ht="15.75" customHeight="1">
      <c r="C364" s="184"/>
      <c r="E364" s="184"/>
    </row>
    <row r="365" ht="15.75" customHeight="1">
      <c r="C365" s="184"/>
      <c r="E365" s="184"/>
    </row>
    <row r="366" ht="15.75" customHeight="1">
      <c r="C366" s="184"/>
      <c r="E366" s="184"/>
    </row>
    <row r="367" ht="15.75" customHeight="1">
      <c r="C367" s="184"/>
      <c r="E367" s="184"/>
    </row>
    <row r="368" ht="15.75" customHeight="1">
      <c r="C368" s="184"/>
      <c r="E368" s="184"/>
    </row>
    <row r="369" ht="15.75" customHeight="1">
      <c r="C369" s="184"/>
      <c r="E369" s="184"/>
    </row>
    <row r="370" ht="15.75" customHeight="1">
      <c r="C370" s="184"/>
      <c r="E370" s="184"/>
    </row>
    <row r="371" ht="15.75" customHeight="1">
      <c r="C371" s="184"/>
      <c r="E371" s="184"/>
    </row>
    <row r="372" ht="15.75" customHeight="1">
      <c r="C372" s="184"/>
      <c r="E372" s="184"/>
    </row>
    <row r="373" ht="15.75" customHeight="1">
      <c r="C373" s="184"/>
      <c r="E373" s="184"/>
    </row>
    <row r="374" ht="15.75" customHeight="1">
      <c r="C374" s="184"/>
      <c r="E374" s="184"/>
    </row>
    <row r="375" ht="15.75" customHeight="1">
      <c r="C375" s="184"/>
      <c r="E375" s="184"/>
    </row>
    <row r="376" ht="15.75" customHeight="1">
      <c r="C376" s="184"/>
      <c r="E376" s="184"/>
    </row>
    <row r="377" ht="15.75" customHeight="1">
      <c r="C377" s="184"/>
      <c r="E377" s="184"/>
    </row>
    <row r="378" ht="15.75" customHeight="1">
      <c r="C378" s="184"/>
      <c r="E378" s="184"/>
    </row>
    <row r="379" ht="15.75" customHeight="1">
      <c r="C379" s="184"/>
      <c r="E379" s="184"/>
    </row>
    <row r="380" ht="15.75" customHeight="1">
      <c r="C380" s="184"/>
      <c r="E380" s="184"/>
    </row>
    <row r="381" ht="15.75" customHeight="1">
      <c r="C381" s="184"/>
      <c r="E381" s="184"/>
    </row>
    <row r="382" ht="15.75" customHeight="1">
      <c r="C382" s="184"/>
      <c r="E382" s="184"/>
    </row>
    <row r="383" ht="15.75" customHeight="1">
      <c r="C383" s="184"/>
      <c r="E383" s="184"/>
    </row>
    <row r="384" ht="15.75" customHeight="1">
      <c r="C384" s="184"/>
      <c r="E384" s="184"/>
    </row>
    <row r="385" ht="15.75" customHeight="1">
      <c r="C385" s="184"/>
      <c r="E385" s="184"/>
    </row>
    <row r="386" ht="15.75" customHeight="1">
      <c r="C386" s="184"/>
      <c r="E386" s="184"/>
    </row>
    <row r="387" ht="15.75" customHeight="1">
      <c r="C387" s="184"/>
      <c r="E387" s="184"/>
    </row>
    <row r="388" ht="15.75" customHeight="1">
      <c r="C388" s="184"/>
      <c r="E388" s="184"/>
    </row>
    <row r="389" ht="15.75" customHeight="1">
      <c r="C389" s="184"/>
      <c r="E389" s="184"/>
    </row>
    <row r="390" ht="15.75" customHeight="1">
      <c r="C390" s="184"/>
      <c r="E390" s="184"/>
    </row>
    <row r="391" ht="15.75" customHeight="1">
      <c r="C391" s="184"/>
      <c r="E391" s="184"/>
    </row>
    <row r="392" ht="15.75" customHeight="1">
      <c r="C392" s="184"/>
      <c r="E392" s="184"/>
    </row>
    <row r="393" ht="15.75" customHeight="1">
      <c r="C393" s="184"/>
      <c r="E393" s="184"/>
    </row>
    <row r="394" ht="15.75" customHeight="1">
      <c r="C394" s="184"/>
      <c r="E394" s="184"/>
    </row>
    <row r="395" ht="15.75" customHeight="1">
      <c r="C395" s="184"/>
      <c r="E395" s="184"/>
    </row>
    <row r="396" ht="15.75" customHeight="1">
      <c r="C396" s="184"/>
      <c r="E396" s="184"/>
    </row>
    <row r="397" ht="15.75" customHeight="1">
      <c r="C397" s="184"/>
      <c r="E397" s="184"/>
    </row>
    <row r="398" ht="15.75" customHeight="1">
      <c r="C398" s="184"/>
      <c r="E398" s="184"/>
    </row>
    <row r="399" ht="15.75" customHeight="1">
      <c r="C399" s="184"/>
      <c r="E399" s="184"/>
    </row>
    <row r="400" ht="15.75" customHeight="1">
      <c r="C400" s="184"/>
      <c r="E400" s="184"/>
    </row>
    <row r="401" ht="15.75" customHeight="1">
      <c r="C401" s="184"/>
      <c r="E401" s="184"/>
    </row>
    <row r="402" ht="15.75" customHeight="1">
      <c r="C402" s="184"/>
      <c r="E402" s="184"/>
    </row>
    <row r="403" ht="15.75" customHeight="1">
      <c r="C403" s="184"/>
      <c r="E403" s="184"/>
    </row>
    <row r="404" ht="15.75" customHeight="1">
      <c r="C404" s="184"/>
      <c r="E404" s="184"/>
    </row>
    <row r="405" ht="15.75" customHeight="1">
      <c r="C405" s="184"/>
      <c r="E405" s="184"/>
    </row>
    <row r="406" ht="15.75" customHeight="1">
      <c r="C406" s="184"/>
      <c r="E406" s="184"/>
    </row>
    <row r="407" ht="15.75" customHeight="1">
      <c r="C407" s="184"/>
      <c r="E407" s="184"/>
    </row>
    <row r="408" ht="15.75" customHeight="1">
      <c r="C408" s="184"/>
      <c r="E408" s="184"/>
    </row>
    <row r="409" ht="15.75" customHeight="1">
      <c r="C409" s="184"/>
      <c r="E409" s="184"/>
    </row>
    <row r="410" ht="15.75" customHeight="1">
      <c r="C410" s="184"/>
      <c r="E410" s="184"/>
    </row>
    <row r="411" ht="15.75" customHeight="1">
      <c r="C411" s="184"/>
      <c r="E411" s="184"/>
    </row>
    <row r="412" ht="15.75" customHeight="1">
      <c r="C412" s="184"/>
      <c r="E412" s="184"/>
    </row>
    <row r="413" ht="15.75" customHeight="1">
      <c r="C413" s="184"/>
      <c r="E413" s="184"/>
    </row>
    <row r="414" ht="15.75" customHeight="1">
      <c r="C414" s="184"/>
      <c r="E414" s="184"/>
    </row>
    <row r="415" ht="15.75" customHeight="1">
      <c r="C415" s="184"/>
      <c r="E415" s="184"/>
    </row>
    <row r="416" ht="15.75" customHeight="1">
      <c r="C416" s="184"/>
      <c r="E416" s="184"/>
    </row>
    <row r="417" ht="15.75" customHeight="1">
      <c r="C417" s="184"/>
      <c r="E417" s="184"/>
    </row>
    <row r="418" ht="15.75" customHeight="1">
      <c r="C418" s="184"/>
      <c r="E418" s="184"/>
    </row>
    <row r="419" ht="15.75" customHeight="1">
      <c r="C419" s="184"/>
      <c r="E419" s="184"/>
    </row>
    <row r="420" ht="15.75" customHeight="1">
      <c r="C420" s="184"/>
      <c r="E420" s="184"/>
    </row>
    <row r="421" ht="15.75" customHeight="1">
      <c r="C421" s="184"/>
      <c r="E421" s="184"/>
    </row>
    <row r="422" ht="15.75" customHeight="1">
      <c r="C422" s="184"/>
      <c r="E422" s="184"/>
    </row>
    <row r="423" ht="15.75" customHeight="1">
      <c r="C423" s="184"/>
      <c r="E423" s="184"/>
    </row>
    <row r="424" ht="15.75" customHeight="1">
      <c r="C424" s="184"/>
      <c r="E424" s="184"/>
    </row>
    <row r="425" ht="15.75" customHeight="1">
      <c r="C425" s="184"/>
      <c r="E425" s="184"/>
    </row>
    <row r="426" ht="15.75" customHeight="1">
      <c r="C426" s="184"/>
      <c r="E426" s="184"/>
    </row>
    <row r="427" ht="15.75" customHeight="1">
      <c r="C427" s="184"/>
      <c r="E427" s="184"/>
    </row>
    <row r="428" ht="15.75" customHeight="1">
      <c r="C428" s="184"/>
      <c r="E428" s="184"/>
    </row>
    <row r="429" ht="15.75" customHeight="1">
      <c r="C429" s="184"/>
      <c r="E429" s="184"/>
    </row>
    <row r="430" ht="15.75" customHeight="1">
      <c r="C430" s="184"/>
      <c r="E430" s="184"/>
    </row>
    <row r="431" ht="15.75" customHeight="1">
      <c r="C431" s="184"/>
      <c r="E431" s="184"/>
    </row>
    <row r="432" ht="15.75" customHeight="1">
      <c r="C432" s="184"/>
      <c r="E432" s="184"/>
    </row>
    <row r="433" ht="15.75" customHeight="1">
      <c r="C433" s="184"/>
      <c r="E433" s="184"/>
    </row>
    <row r="434" ht="15.75" customHeight="1">
      <c r="C434" s="184"/>
      <c r="E434" s="184"/>
    </row>
    <row r="435" ht="15.75" customHeight="1">
      <c r="C435" s="184"/>
      <c r="E435" s="184"/>
    </row>
    <row r="436" ht="15.75" customHeight="1">
      <c r="C436" s="184"/>
      <c r="E436" s="184"/>
    </row>
    <row r="437" ht="15.75" customHeight="1">
      <c r="C437" s="184"/>
      <c r="E437" s="184"/>
    </row>
    <row r="438" ht="15.75" customHeight="1">
      <c r="C438" s="184"/>
      <c r="E438" s="184"/>
    </row>
    <row r="439" ht="15.75" customHeight="1">
      <c r="C439" s="184"/>
      <c r="E439" s="184"/>
    </row>
    <row r="440" ht="15.75" customHeight="1">
      <c r="C440" s="184"/>
      <c r="E440" s="184"/>
    </row>
    <row r="441" ht="15.75" customHeight="1">
      <c r="C441" s="184"/>
      <c r="E441" s="184"/>
    </row>
    <row r="442" ht="15.75" customHeight="1">
      <c r="C442" s="184"/>
      <c r="E442" s="184"/>
    </row>
    <row r="443" ht="15.75" customHeight="1">
      <c r="C443" s="184"/>
      <c r="E443" s="184"/>
    </row>
    <row r="444" ht="15.75" customHeight="1">
      <c r="C444" s="184"/>
      <c r="E444" s="184"/>
    </row>
    <row r="445" ht="15.75" customHeight="1">
      <c r="C445" s="184"/>
      <c r="E445" s="184"/>
    </row>
    <row r="446" ht="15.75" customHeight="1">
      <c r="C446" s="184"/>
      <c r="E446" s="184"/>
    </row>
    <row r="447" ht="15.75" customHeight="1">
      <c r="C447" s="184"/>
      <c r="E447" s="184"/>
    </row>
    <row r="448" ht="15.75" customHeight="1">
      <c r="C448" s="184"/>
      <c r="E448" s="184"/>
    </row>
    <row r="449" ht="15.75" customHeight="1">
      <c r="C449" s="184"/>
      <c r="E449" s="184"/>
    </row>
    <row r="450" ht="15.75" customHeight="1">
      <c r="C450" s="184"/>
      <c r="E450" s="184"/>
    </row>
    <row r="451" ht="15.75" customHeight="1">
      <c r="C451" s="184"/>
      <c r="E451" s="184"/>
    </row>
    <row r="452" ht="15.75" customHeight="1">
      <c r="C452" s="184"/>
      <c r="E452" s="184"/>
    </row>
    <row r="453" ht="15.75" customHeight="1">
      <c r="C453" s="184"/>
      <c r="E453" s="184"/>
    </row>
    <row r="454" ht="15.75" customHeight="1">
      <c r="C454" s="184"/>
      <c r="E454" s="184"/>
    </row>
    <row r="455" ht="15.75" customHeight="1">
      <c r="C455" s="184"/>
      <c r="E455" s="184"/>
    </row>
    <row r="456" ht="15.75" customHeight="1">
      <c r="C456" s="184"/>
      <c r="E456" s="184"/>
    </row>
    <row r="457" ht="15.75" customHeight="1">
      <c r="C457" s="184"/>
      <c r="E457" s="184"/>
    </row>
    <row r="458" ht="15.75" customHeight="1">
      <c r="C458" s="184"/>
      <c r="E458" s="184"/>
    </row>
    <row r="459" ht="15.75" customHeight="1">
      <c r="C459" s="184"/>
      <c r="E459" s="184"/>
    </row>
    <row r="460" ht="15.75" customHeight="1">
      <c r="C460" s="184"/>
      <c r="E460" s="184"/>
    </row>
    <row r="461" ht="15.75" customHeight="1">
      <c r="C461" s="184"/>
      <c r="E461" s="184"/>
    </row>
    <row r="462" ht="15.75" customHeight="1">
      <c r="C462" s="184"/>
      <c r="E462" s="184"/>
    </row>
    <row r="463" ht="15.75" customHeight="1">
      <c r="C463" s="184"/>
      <c r="E463" s="184"/>
    </row>
    <row r="464" ht="15.75" customHeight="1">
      <c r="C464" s="184"/>
      <c r="E464" s="184"/>
    </row>
    <row r="465" ht="15.75" customHeight="1">
      <c r="C465" s="184"/>
      <c r="E465" s="184"/>
    </row>
    <row r="466" ht="15.75" customHeight="1">
      <c r="C466" s="184"/>
      <c r="E466" s="184"/>
    </row>
    <row r="467" ht="15.75" customHeight="1">
      <c r="C467" s="184"/>
      <c r="E467" s="184"/>
    </row>
    <row r="468" ht="15.75" customHeight="1">
      <c r="C468" s="184"/>
      <c r="E468" s="184"/>
    </row>
    <row r="469" ht="15.75" customHeight="1">
      <c r="C469" s="184"/>
      <c r="E469" s="184"/>
    </row>
    <row r="470" ht="15.75" customHeight="1">
      <c r="C470" s="184"/>
      <c r="E470" s="184"/>
    </row>
    <row r="471" ht="15.75" customHeight="1">
      <c r="C471" s="184"/>
      <c r="E471" s="184"/>
    </row>
    <row r="472" ht="15.75" customHeight="1">
      <c r="C472" s="184"/>
      <c r="E472" s="184"/>
    </row>
    <row r="473" ht="15.75" customHeight="1">
      <c r="C473" s="184"/>
      <c r="E473" s="184"/>
    </row>
    <row r="474" ht="15.75" customHeight="1">
      <c r="C474" s="184"/>
      <c r="E474" s="184"/>
    </row>
    <row r="475" ht="15.75" customHeight="1">
      <c r="C475" s="184"/>
      <c r="E475" s="184"/>
    </row>
    <row r="476" ht="15.75" customHeight="1">
      <c r="C476" s="184"/>
      <c r="E476" s="184"/>
    </row>
    <row r="477" ht="15.75" customHeight="1">
      <c r="C477" s="184"/>
      <c r="E477" s="184"/>
    </row>
    <row r="478" ht="15.75" customHeight="1">
      <c r="C478" s="184"/>
      <c r="E478" s="184"/>
    </row>
    <row r="479" ht="15.75" customHeight="1">
      <c r="C479" s="184"/>
      <c r="E479" s="184"/>
    </row>
    <row r="480" ht="15.75" customHeight="1">
      <c r="C480" s="184"/>
      <c r="E480" s="184"/>
    </row>
    <row r="481" ht="15.75" customHeight="1">
      <c r="C481" s="184"/>
      <c r="E481" s="184"/>
    </row>
    <row r="482" ht="15.75" customHeight="1">
      <c r="C482" s="184"/>
      <c r="E482" s="184"/>
    </row>
    <row r="483" ht="15.75" customHeight="1">
      <c r="C483" s="184"/>
      <c r="E483" s="184"/>
    </row>
    <row r="484" ht="15.75" customHeight="1">
      <c r="C484" s="184"/>
      <c r="E484" s="184"/>
    </row>
    <row r="485" ht="15.75" customHeight="1">
      <c r="C485" s="184"/>
      <c r="E485" s="184"/>
    </row>
    <row r="486" ht="15.75" customHeight="1">
      <c r="C486" s="184"/>
      <c r="E486" s="184"/>
    </row>
    <row r="487" ht="15.75" customHeight="1">
      <c r="C487" s="184"/>
      <c r="E487" s="184"/>
    </row>
    <row r="488" ht="15.75" customHeight="1">
      <c r="C488" s="184"/>
      <c r="E488" s="184"/>
    </row>
    <row r="489" ht="15.75" customHeight="1">
      <c r="C489" s="184"/>
      <c r="E489" s="184"/>
    </row>
    <row r="490" ht="15.75" customHeight="1">
      <c r="C490" s="184"/>
      <c r="E490" s="184"/>
    </row>
    <row r="491" ht="15.75" customHeight="1">
      <c r="C491" s="184"/>
      <c r="E491" s="184"/>
    </row>
    <row r="492" ht="15.75" customHeight="1">
      <c r="C492" s="184"/>
      <c r="E492" s="184"/>
    </row>
    <row r="493" ht="15.75" customHeight="1">
      <c r="C493" s="184"/>
      <c r="E493" s="184"/>
    </row>
    <row r="494" ht="15.75" customHeight="1">
      <c r="C494" s="184"/>
      <c r="E494" s="184"/>
    </row>
    <row r="495" ht="15.75" customHeight="1">
      <c r="C495" s="184"/>
      <c r="E495" s="184"/>
    </row>
    <row r="496" ht="15.75" customHeight="1">
      <c r="C496" s="184"/>
      <c r="E496" s="184"/>
    </row>
    <row r="497" ht="15.75" customHeight="1">
      <c r="C497" s="184"/>
      <c r="E497" s="184"/>
    </row>
    <row r="498" ht="15.75" customHeight="1">
      <c r="C498" s="184"/>
      <c r="E498" s="184"/>
    </row>
    <row r="499" ht="15.75" customHeight="1">
      <c r="C499" s="184"/>
      <c r="E499" s="184"/>
    </row>
    <row r="500" ht="15.75" customHeight="1">
      <c r="C500" s="184"/>
      <c r="E500" s="184"/>
    </row>
    <row r="501" ht="15.75" customHeight="1">
      <c r="C501" s="184"/>
      <c r="E501" s="184"/>
    </row>
    <row r="502" ht="15.75" customHeight="1">
      <c r="C502" s="184"/>
      <c r="E502" s="184"/>
    </row>
    <row r="503" ht="15.75" customHeight="1">
      <c r="C503" s="184"/>
      <c r="E503" s="184"/>
    </row>
    <row r="504" ht="15.75" customHeight="1">
      <c r="C504" s="184"/>
      <c r="E504" s="184"/>
    </row>
    <row r="505" ht="15.75" customHeight="1">
      <c r="C505" s="184"/>
      <c r="E505" s="184"/>
    </row>
    <row r="506" ht="15.75" customHeight="1">
      <c r="C506" s="184"/>
      <c r="E506" s="184"/>
    </row>
    <row r="507" ht="15.75" customHeight="1">
      <c r="C507" s="184"/>
      <c r="E507" s="184"/>
    </row>
    <row r="508" ht="15.75" customHeight="1">
      <c r="C508" s="184"/>
      <c r="E508" s="184"/>
    </row>
    <row r="509" ht="15.75" customHeight="1">
      <c r="C509" s="184"/>
      <c r="E509" s="184"/>
    </row>
    <row r="510" ht="15.75" customHeight="1">
      <c r="C510" s="184"/>
      <c r="E510" s="184"/>
    </row>
    <row r="511" ht="15.75" customHeight="1">
      <c r="C511" s="184"/>
      <c r="E511" s="184"/>
    </row>
    <row r="512" ht="15.75" customHeight="1">
      <c r="C512" s="184"/>
      <c r="E512" s="184"/>
    </row>
    <row r="513" ht="15.75" customHeight="1">
      <c r="C513" s="184"/>
      <c r="E513" s="184"/>
    </row>
    <row r="514" ht="15.75" customHeight="1">
      <c r="C514" s="184"/>
      <c r="E514" s="184"/>
    </row>
    <row r="515" ht="15.75" customHeight="1">
      <c r="C515" s="184"/>
      <c r="E515" s="184"/>
    </row>
    <row r="516" ht="15.75" customHeight="1">
      <c r="C516" s="184"/>
      <c r="E516" s="184"/>
    </row>
    <row r="517" ht="15.75" customHeight="1">
      <c r="C517" s="184"/>
      <c r="E517" s="184"/>
    </row>
    <row r="518" ht="15.75" customHeight="1">
      <c r="C518" s="184"/>
      <c r="E518" s="184"/>
    </row>
    <row r="519" ht="15.75" customHeight="1">
      <c r="C519" s="184"/>
      <c r="E519" s="184"/>
    </row>
    <row r="520" ht="15.75" customHeight="1">
      <c r="C520" s="184"/>
      <c r="E520" s="184"/>
    </row>
    <row r="521" ht="15.75" customHeight="1">
      <c r="C521" s="184"/>
      <c r="E521" s="184"/>
    </row>
    <row r="522" ht="15.75" customHeight="1">
      <c r="C522" s="184"/>
      <c r="E522" s="184"/>
    </row>
    <row r="523" ht="15.75" customHeight="1">
      <c r="C523" s="184"/>
      <c r="E523" s="184"/>
    </row>
    <row r="524" ht="15.75" customHeight="1">
      <c r="C524" s="184"/>
      <c r="E524" s="184"/>
    </row>
    <row r="525" ht="15.75" customHeight="1">
      <c r="C525" s="184"/>
      <c r="E525" s="184"/>
    </row>
    <row r="526" ht="15.75" customHeight="1">
      <c r="C526" s="184"/>
      <c r="E526" s="184"/>
    </row>
    <row r="527" ht="15.75" customHeight="1">
      <c r="C527" s="184"/>
      <c r="E527" s="184"/>
    </row>
    <row r="528" ht="15.75" customHeight="1">
      <c r="C528" s="184"/>
      <c r="E528" s="184"/>
    </row>
    <row r="529" ht="15.75" customHeight="1">
      <c r="C529" s="184"/>
      <c r="E529" s="184"/>
    </row>
    <row r="530" ht="15.75" customHeight="1">
      <c r="C530" s="184"/>
      <c r="E530" s="184"/>
    </row>
    <row r="531" ht="15.75" customHeight="1">
      <c r="C531" s="184"/>
      <c r="E531" s="184"/>
    </row>
    <row r="532" ht="15.75" customHeight="1">
      <c r="C532" s="184"/>
      <c r="E532" s="184"/>
    </row>
    <row r="533" ht="15.75" customHeight="1">
      <c r="C533" s="184"/>
      <c r="E533" s="184"/>
    </row>
    <row r="534" ht="15.75" customHeight="1">
      <c r="C534" s="184"/>
      <c r="E534" s="184"/>
    </row>
    <row r="535" ht="15.75" customHeight="1">
      <c r="C535" s="184"/>
      <c r="E535" s="184"/>
    </row>
    <row r="536" ht="15.75" customHeight="1">
      <c r="C536" s="184"/>
      <c r="E536" s="184"/>
    </row>
    <row r="537" ht="15.75" customHeight="1">
      <c r="C537" s="184"/>
      <c r="E537" s="184"/>
    </row>
    <row r="538" ht="15.75" customHeight="1">
      <c r="C538" s="184"/>
      <c r="E538" s="184"/>
    </row>
    <row r="539" ht="15.75" customHeight="1">
      <c r="C539" s="184"/>
      <c r="E539" s="184"/>
    </row>
    <row r="540" ht="15.75" customHeight="1">
      <c r="C540" s="184"/>
      <c r="E540" s="184"/>
    </row>
    <row r="541" ht="15.75" customHeight="1">
      <c r="C541" s="184"/>
      <c r="E541" s="184"/>
    </row>
    <row r="542" ht="15.75" customHeight="1">
      <c r="C542" s="184"/>
      <c r="E542" s="184"/>
    </row>
    <row r="543" ht="15.75" customHeight="1">
      <c r="C543" s="184"/>
      <c r="E543" s="184"/>
    </row>
    <row r="544" ht="15.75" customHeight="1">
      <c r="C544" s="184"/>
      <c r="E544" s="184"/>
    </row>
    <row r="545" ht="15.75" customHeight="1">
      <c r="C545" s="184"/>
      <c r="E545" s="184"/>
    </row>
    <row r="546" ht="15.75" customHeight="1">
      <c r="C546" s="184"/>
      <c r="E546" s="184"/>
    </row>
    <row r="547" ht="15.75" customHeight="1">
      <c r="C547" s="184"/>
      <c r="E547" s="184"/>
    </row>
    <row r="548" ht="15.75" customHeight="1">
      <c r="C548" s="184"/>
      <c r="E548" s="184"/>
    </row>
    <row r="549" ht="15.75" customHeight="1">
      <c r="C549" s="184"/>
      <c r="E549" s="184"/>
    </row>
    <row r="550" ht="15.75" customHeight="1">
      <c r="C550" s="184"/>
      <c r="E550" s="184"/>
    </row>
    <row r="551" ht="15.75" customHeight="1">
      <c r="C551" s="184"/>
      <c r="E551" s="184"/>
    </row>
    <row r="552" ht="15.75" customHeight="1">
      <c r="C552" s="184"/>
      <c r="E552" s="184"/>
    </row>
    <row r="553" ht="15.75" customHeight="1">
      <c r="C553" s="184"/>
      <c r="E553" s="184"/>
    </row>
    <row r="554" ht="15.75" customHeight="1">
      <c r="C554" s="184"/>
      <c r="E554" s="184"/>
    </row>
    <row r="555" ht="15.75" customHeight="1">
      <c r="C555" s="184"/>
      <c r="E555" s="184"/>
    </row>
    <row r="556" ht="15.75" customHeight="1">
      <c r="C556" s="184"/>
      <c r="E556" s="184"/>
    </row>
    <row r="557" ht="15.75" customHeight="1">
      <c r="C557" s="184"/>
      <c r="E557" s="184"/>
    </row>
    <row r="558" ht="15.75" customHeight="1">
      <c r="C558" s="184"/>
      <c r="E558" s="184"/>
    </row>
    <row r="559" ht="15.75" customHeight="1">
      <c r="C559" s="184"/>
      <c r="E559" s="184"/>
    </row>
    <row r="560" ht="15.75" customHeight="1">
      <c r="C560" s="184"/>
      <c r="E560" s="184"/>
    </row>
    <row r="561" ht="15.75" customHeight="1">
      <c r="C561" s="184"/>
      <c r="E561" s="184"/>
    </row>
    <row r="562" ht="15.75" customHeight="1">
      <c r="C562" s="184"/>
      <c r="E562" s="184"/>
    </row>
    <row r="563" ht="15.75" customHeight="1">
      <c r="C563" s="184"/>
      <c r="E563" s="184"/>
    </row>
    <row r="564" ht="15.75" customHeight="1">
      <c r="C564" s="184"/>
      <c r="E564" s="184"/>
    </row>
    <row r="565" ht="15.75" customHeight="1">
      <c r="C565" s="184"/>
      <c r="E565" s="184"/>
    </row>
    <row r="566" ht="15.75" customHeight="1">
      <c r="C566" s="184"/>
      <c r="E566" s="184"/>
    </row>
    <row r="567" ht="15.75" customHeight="1">
      <c r="C567" s="184"/>
      <c r="E567" s="184"/>
    </row>
    <row r="568" ht="15.75" customHeight="1">
      <c r="C568" s="184"/>
      <c r="E568" s="184"/>
    </row>
    <row r="569" ht="15.75" customHeight="1">
      <c r="C569" s="184"/>
      <c r="E569" s="184"/>
    </row>
    <row r="570" ht="15.75" customHeight="1">
      <c r="C570" s="184"/>
      <c r="E570" s="184"/>
    </row>
    <row r="571" ht="15.75" customHeight="1">
      <c r="C571" s="184"/>
      <c r="E571" s="184"/>
    </row>
    <row r="572" ht="15.75" customHeight="1">
      <c r="C572" s="184"/>
      <c r="E572" s="184"/>
    </row>
    <row r="573" ht="15.75" customHeight="1">
      <c r="C573" s="184"/>
      <c r="E573" s="184"/>
    </row>
    <row r="574" ht="15.75" customHeight="1">
      <c r="C574" s="184"/>
      <c r="E574" s="184"/>
    </row>
    <row r="575" ht="15.75" customHeight="1">
      <c r="C575" s="184"/>
      <c r="E575" s="184"/>
    </row>
    <row r="576" ht="15.75" customHeight="1">
      <c r="C576" s="184"/>
      <c r="E576" s="184"/>
    </row>
    <row r="577" ht="15.75" customHeight="1">
      <c r="C577" s="184"/>
      <c r="E577" s="184"/>
    </row>
    <row r="578" ht="15.75" customHeight="1">
      <c r="C578" s="184"/>
      <c r="E578" s="184"/>
    </row>
    <row r="579" ht="15.75" customHeight="1">
      <c r="C579" s="184"/>
      <c r="E579" s="184"/>
    </row>
    <row r="580" ht="15.75" customHeight="1">
      <c r="C580" s="184"/>
      <c r="E580" s="184"/>
    </row>
    <row r="581" ht="15.75" customHeight="1">
      <c r="C581" s="184"/>
      <c r="E581" s="184"/>
    </row>
    <row r="582" ht="15.75" customHeight="1">
      <c r="C582" s="184"/>
      <c r="E582" s="184"/>
    </row>
    <row r="583" ht="15.75" customHeight="1">
      <c r="C583" s="184"/>
      <c r="E583" s="184"/>
    </row>
    <row r="584" ht="15.75" customHeight="1">
      <c r="C584" s="184"/>
      <c r="E584" s="184"/>
    </row>
    <row r="585" ht="15.75" customHeight="1">
      <c r="C585" s="184"/>
      <c r="E585" s="184"/>
    </row>
    <row r="586" ht="15.75" customHeight="1">
      <c r="C586" s="184"/>
      <c r="E586" s="184"/>
    </row>
    <row r="587" ht="15.75" customHeight="1">
      <c r="C587" s="184"/>
      <c r="E587" s="184"/>
    </row>
    <row r="588" ht="15.75" customHeight="1">
      <c r="C588" s="184"/>
      <c r="E588" s="184"/>
    </row>
    <row r="589" ht="15.75" customHeight="1">
      <c r="C589" s="184"/>
      <c r="E589" s="184"/>
    </row>
    <row r="590" ht="15.75" customHeight="1">
      <c r="C590" s="184"/>
      <c r="E590" s="184"/>
    </row>
    <row r="591" ht="15.75" customHeight="1">
      <c r="C591" s="184"/>
      <c r="E591" s="184"/>
    </row>
    <row r="592" ht="15.75" customHeight="1">
      <c r="C592" s="184"/>
      <c r="E592" s="184"/>
    </row>
    <row r="593" ht="15.75" customHeight="1">
      <c r="C593" s="184"/>
      <c r="E593" s="184"/>
    </row>
    <row r="594" ht="15.75" customHeight="1">
      <c r="C594" s="184"/>
      <c r="E594" s="184"/>
    </row>
    <row r="595" ht="15.75" customHeight="1">
      <c r="C595" s="184"/>
      <c r="E595" s="184"/>
    </row>
    <row r="596" ht="15.75" customHeight="1">
      <c r="C596" s="184"/>
      <c r="E596" s="184"/>
    </row>
    <row r="597" ht="15.75" customHeight="1">
      <c r="C597" s="184"/>
      <c r="E597" s="184"/>
    </row>
    <row r="598" ht="15.75" customHeight="1">
      <c r="C598" s="184"/>
      <c r="E598" s="184"/>
    </row>
    <row r="599" ht="15.75" customHeight="1">
      <c r="C599" s="184"/>
      <c r="E599" s="184"/>
    </row>
    <row r="600" ht="15.75" customHeight="1">
      <c r="C600" s="184"/>
      <c r="E600" s="184"/>
    </row>
    <row r="601" ht="15.75" customHeight="1">
      <c r="C601" s="184"/>
      <c r="E601" s="184"/>
    </row>
    <row r="602" ht="15.75" customHeight="1">
      <c r="C602" s="184"/>
      <c r="E602" s="184"/>
    </row>
    <row r="603" ht="15.75" customHeight="1">
      <c r="C603" s="184"/>
      <c r="E603" s="184"/>
    </row>
    <row r="604" ht="15.75" customHeight="1">
      <c r="C604" s="184"/>
      <c r="E604" s="184"/>
    </row>
    <row r="605" ht="15.75" customHeight="1">
      <c r="C605" s="184"/>
      <c r="E605" s="184"/>
    </row>
    <row r="606" ht="15.75" customHeight="1">
      <c r="C606" s="184"/>
      <c r="E606" s="184"/>
    </row>
    <row r="607" ht="15.75" customHeight="1">
      <c r="C607" s="184"/>
      <c r="E607" s="184"/>
    </row>
    <row r="608" ht="15.75" customHeight="1">
      <c r="C608" s="184"/>
      <c r="E608" s="184"/>
    </row>
    <row r="609" ht="15.75" customHeight="1">
      <c r="C609" s="184"/>
      <c r="E609" s="184"/>
    </row>
    <row r="610" ht="15.75" customHeight="1">
      <c r="C610" s="184"/>
      <c r="E610" s="184"/>
    </row>
    <row r="611" ht="15.75" customHeight="1">
      <c r="C611" s="184"/>
      <c r="E611" s="184"/>
    </row>
    <row r="612" ht="15.75" customHeight="1">
      <c r="C612" s="184"/>
      <c r="E612" s="184"/>
    </row>
    <row r="613" ht="15.75" customHeight="1">
      <c r="C613" s="184"/>
      <c r="E613" s="184"/>
    </row>
    <row r="614" ht="15.75" customHeight="1">
      <c r="C614" s="184"/>
      <c r="E614" s="184"/>
    </row>
    <row r="615" ht="15.75" customHeight="1">
      <c r="C615" s="184"/>
      <c r="E615" s="184"/>
    </row>
    <row r="616" ht="15.75" customHeight="1">
      <c r="C616" s="184"/>
      <c r="E616" s="184"/>
    </row>
    <row r="617" ht="15.75" customHeight="1">
      <c r="C617" s="184"/>
      <c r="E617" s="184"/>
    </row>
    <row r="618" ht="15.75" customHeight="1">
      <c r="C618" s="184"/>
      <c r="E618" s="184"/>
    </row>
    <row r="619" ht="15.75" customHeight="1">
      <c r="C619" s="184"/>
      <c r="E619" s="184"/>
    </row>
    <row r="620" ht="15.75" customHeight="1">
      <c r="C620" s="184"/>
      <c r="E620" s="184"/>
    </row>
    <row r="621" ht="15.75" customHeight="1">
      <c r="C621" s="184"/>
      <c r="E621" s="184"/>
    </row>
    <row r="622" ht="15.75" customHeight="1">
      <c r="C622" s="184"/>
      <c r="E622" s="184"/>
    </row>
    <row r="623" ht="15.75" customHeight="1">
      <c r="C623" s="184"/>
      <c r="E623" s="184"/>
    </row>
    <row r="624" ht="15.75" customHeight="1">
      <c r="C624" s="184"/>
      <c r="E624" s="184"/>
    </row>
    <row r="625" ht="15.75" customHeight="1">
      <c r="C625" s="184"/>
      <c r="E625" s="184"/>
    </row>
    <row r="626" ht="15.75" customHeight="1">
      <c r="C626" s="184"/>
      <c r="E626" s="184"/>
    </row>
    <row r="627" ht="15.75" customHeight="1">
      <c r="C627" s="184"/>
      <c r="E627" s="184"/>
    </row>
    <row r="628" ht="15.75" customHeight="1">
      <c r="C628" s="184"/>
      <c r="E628" s="184"/>
    </row>
    <row r="629" ht="15.75" customHeight="1">
      <c r="C629" s="184"/>
      <c r="E629" s="184"/>
    </row>
    <row r="630" ht="15.75" customHeight="1">
      <c r="C630" s="184"/>
      <c r="E630" s="184"/>
    </row>
    <row r="631" ht="15.75" customHeight="1">
      <c r="C631" s="184"/>
      <c r="E631" s="184"/>
    </row>
    <row r="632" ht="15.75" customHeight="1">
      <c r="C632" s="184"/>
      <c r="E632" s="184"/>
    </row>
    <row r="633" ht="15.75" customHeight="1">
      <c r="C633" s="184"/>
      <c r="E633" s="184"/>
    </row>
    <row r="634" ht="15.75" customHeight="1">
      <c r="C634" s="184"/>
      <c r="E634" s="184"/>
    </row>
    <row r="635" ht="15.75" customHeight="1">
      <c r="C635" s="184"/>
      <c r="E635" s="184"/>
    </row>
    <row r="636" ht="15.75" customHeight="1">
      <c r="C636" s="184"/>
      <c r="E636" s="184"/>
    </row>
    <row r="637" ht="15.75" customHeight="1">
      <c r="C637" s="184"/>
      <c r="E637" s="184"/>
    </row>
    <row r="638" ht="15.75" customHeight="1">
      <c r="C638" s="184"/>
      <c r="E638" s="184"/>
    </row>
    <row r="639" ht="15.75" customHeight="1">
      <c r="C639" s="184"/>
      <c r="E639" s="184"/>
    </row>
    <row r="640" ht="15.75" customHeight="1">
      <c r="C640" s="184"/>
      <c r="E640" s="184"/>
    </row>
    <row r="641" ht="15.75" customHeight="1">
      <c r="C641" s="184"/>
      <c r="E641" s="184"/>
    </row>
    <row r="642" ht="15.75" customHeight="1">
      <c r="C642" s="184"/>
      <c r="E642" s="184"/>
    </row>
    <row r="643" ht="15.75" customHeight="1">
      <c r="C643" s="184"/>
      <c r="E643" s="184"/>
    </row>
    <row r="644" ht="15.75" customHeight="1">
      <c r="C644" s="184"/>
      <c r="E644" s="184"/>
    </row>
    <row r="645" ht="15.75" customHeight="1">
      <c r="C645" s="184"/>
      <c r="E645" s="184"/>
    </row>
    <row r="646" ht="15.75" customHeight="1">
      <c r="C646" s="184"/>
      <c r="E646" s="184"/>
    </row>
    <row r="647" ht="15.75" customHeight="1">
      <c r="C647" s="184"/>
      <c r="E647" s="184"/>
    </row>
    <row r="648" ht="15.75" customHeight="1">
      <c r="C648" s="184"/>
      <c r="E648" s="184"/>
    </row>
    <row r="649" ht="15.75" customHeight="1">
      <c r="C649" s="184"/>
      <c r="E649" s="184"/>
    </row>
    <row r="650" ht="15.75" customHeight="1">
      <c r="C650" s="184"/>
      <c r="E650" s="184"/>
    </row>
    <row r="651" ht="15.75" customHeight="1">
      <c r="C651" s="184"/>
      <c r="E651" s="184"/>
    </row>
    <row r="652" ht="15.75" customHeight="1">
      <c r="C652" s="184"/>
      <c r="E652" s="184"/>
    </row>
    <row r="653" ht="15.75" customHeight="1">
      <c r="C653" s="184"/>
      <c r="E653" s="184"/>
    </row>
    <row r="654" ht="15.75" customHeight="1">
      <c r="C654" s="184"/>
      <c r="E654" s="184"/>
    </row>
    <row r="655" ht="15.75" customHeight="1">
      <c r="C655" s="184"/>
      <c r="E655" s="184"/>
    </row>
    <row r="656" ht="15.75" customHeight="1">
      <c r="C656" s="184"/>
      <c r="E656" s="184"/>
    </row>
    <row r="657" ht="15.75" customHeight="1">
      <c r="C657" s="184"/>
      <c r="E657" s="184"/>
    </row>
    <row r="658" ht="15.75" customHeight="1">
      <c r="C658" s="184"/>
      <c r="E658" s="184"/>
    </row>
    <row r="659" ht="15.75" customHeight="1">
      <c r="C659" s="184"/>
      <c r="E659" s="184"/>
    </row>
    <row r="660" ht="15.75" customHeight="1">
      <c r="C660" s="184"/>
      <c r="E660" s="184"/>
    </row>
    <row r="661" ht="15.75" customHeight="1">
      <c r="C661" s="184"/>
      <c r="E661" s="184"/>
    </row>
    <row r="662" ht="15.75" customHeight="1">
      <c r="C662" s="184"/>
      <c r="E662" s="184"/>
    </row>
    <row r="663" ht="15.75" customHeight="1">
      <c r="C663" s="184"/>
      <c r="E663" s="184"/>
    </row>
    <row r="664" ht="15.75" customHeight="1">
      <c r="C664" s="184"/>
      <c r="E664" s="184"/>
    </row>
    <row r="665" ht="15.75" customHeight="1">
      <c r="C665" s="184"/>
      <c r="E665" s="184"/>
    </row>
    <row r="666" ht="15.75" customHeight="1">
      <c r="C666" s="184"/>
      <c r="E666" s="184"/>
    </row>
    <row r="667" ht="15.75" customHeight="1">
      <c r="C667" s="184"/>
      <c r="E667" s="184"/>
    </row>
    <row r="668" ht="15.75" customHeight="1">
      <c r="C668" s="184"/>
      <c r="E668" s="184"/>
    </row>
    <row r="669" ht="15.75" customHeight="1">
      <c r="C669" s="184"/>
      <c r="E669" s="184"/>
    </row>
    <row r="670" ht="15.75" customHeight="1">
      <c r="C670" s="184"/>
      <c r="E670" s="184"/>
    </row>
    <row r="671" ht="15.75" customHeight="1">
      <c r="C671" s="184"/>
      <c r="E671" s="184"/>
    </row>
    <row r="672" ht="15.75" customHeight="1">
      <c r="C672" s="184"/>
      <c r="E672" s="184"/>
    </row>
    <row r="673" ht="15.75" customHeight="1">
      <c r="C673" s="184"/>
      <c r="E673" s="184"/>
    </row>
    <row r="674" ht="15.75" customHeight="1">
      <c r="C674" s="184"/>
      <c r="E674" s="184"/>
    </row>
    <row r="675" ht="15.75" customHeight="1">
      <c r="C675" s="184"/>
      <c r="E675" s="184"/>
    </row>
    <row r="676" ht="15.75" customHeight="1">
      <c r="C676" s="184"/>
      <c r="E676" s="184"/>
    </row>
    <row r="677" ht="15.75" customHeight="1">
      <c r="C677" s="184"/>
      <c r="E677" s="184"/>
    </row>
    <row r="678" ht="15.75" customHeight="1">
      <c r="C678" s="184"/>
      <c r="E678" s="184"/>
    </row>
    <row r="679" ht="15.75" customHeight="1">
      <c r="C679" s="184"/>
      <c r="E679" s="184"/>
    </row>
    <row r="680" ht="15.75" customHeight="1">
      <c r="C680" s="184"/>
      <c r="E680" s="184"/>
    </row>
    <row r="681" ht="15.75" customHeight="1">
      <c r="C681" s="184"/>
      <c r="E681" s="184"/>
    </row>
    <row r="682" ht="15.75" customHeight="1">
      <c r="C682" s="184"/>
      <c r="E682" s="184"/>
    </row>
    <row r="683" ht="15.75" customHeight="1">
      <c r="C683" s="184"/>
      <c r="E683" s="184"/>
    </row>
    <row r="684" ht="15.75" customHeight="1">
      <c r="C684" s="184"/>
      <c r="E684" s="184"/>
    </row>
    <row r="685" ht="15.75" customHeight="1">
      <c r="C685" s="184"/>
      <c r="E685" s="184"/>
    </row>
    <row r="686" ht="15.75" customHeight="1">
      <c r="C686" s="184"/>
      <c r="E686" s="184"/>
    </row>
    <row r="687" ht="15.75" customHeight="1">
      <c r="C687" s="184"/>
      <c r="E687" s="184"/>
    </row>
    <row r="688" ht="15.75" customHeight="1">
      <c r="C688" s="184"/>
      <c r="E688" s="184"/>
    </row>
    <row r="689" ht="15.75" customHeight="1">
      <c r="C689" s="184"/>
      <c r="E689" s="184"/>
    </row>
    <row r="690" ht="15.75" customHeight="1">
      <c r="C690" s="184"/>
      <c r="E690" s="184"/>
    </row>
    <row r="691" ht="15.75" customHeight="1">
      <c r="C691" s="184"/>
      <c r="E691" s="184"/>
    </row>
    <row r="692" ht="15.75" customHeight="1">
      <c r="C692" s="184"/>
      <c r="E692" s="184"/>
    </row>
    <row r="693" ht="15.75" customHeight="1">
      <c r="C693" s="184"/>
      <c r="E693" s="184"/>
    </row>
    <row r="694" ht="15.75" customHeight="1">
      <c r="C694" s="184"/>
      <c r="E694" s="184"/>
    </row>
    <row r="695" ht="15.75" customHeight="1">
      <c r="C695" s="184"/>
      <c r="E695" s="184"/>
    </row>
    <row r="696" ht="15.75" customHeight="1">
      <c r="C696" s="184"/>
      <c r="E696" s="184"/>
    </row>
    <row r="697" ht="15.75" customHeight="1">
      <c r="C697" s="184"/>
      <c r="E697" s="184"/>
    </row>
    <row r="698" ht="15.75" customHeight="1">
      <c r="C698" s="184"/>
      <c r="E698" s="184"/>
    </row>
    <row r="699" ht="15.75" customHeight="1">
      <c r="C699" s="184"/>
      <c r="E699" s="184"/>
    </row>
    <row r="700" ht="15.75" customHeight="1">
      <c r="C700" s="184"/>
      <c r="E700" s="184"/>
    </row>
    <row r="701" ht="15.75" customHeight="1">
      <c r="C701" s="184"/>
      <c r="E701" s="184"/>
    </row>
    <row r="702" ht="15.75" customHeight="1">
      <c r="C702" s="184"/>
      <c r="E702" s="184"/>
    </row>
    <row r="703" ht="15.75" customHeight="1">
      <c r="C703" s="184"/>
      <c r="E703" s="184"/>
    </row>
    <row r="704" ht="15.75" customHeight="1">
      <c r="C704" s="184"/>
      <c r="E704" s="184"/>
    </row>
    <row r="705" ht="15.75" customHeight="1">
      <c r="C705" s="184"/>
      <c r="E705" s="184"/>
    </row>
    <row r="706" ht="15.75" customHeight="1">
      <c r="C706" s="184"/>
      <c r="E706" s="184"/>
    </row>
    <row r="707" ht="15.75" customHeight="1">
      <c r="C707" s="184"/>
      <c r="E707" s="184"/>
    </row>
    <row r="708" ht="15.75" customHeight="1">
      <c r="C708" s="184"/>
      <c r="E708" s="184"/>
    </row>
    <row r="709" ht="15.75" customHeight="1">
      <c r="C709" s="184"/>
      <c r="E709" s="184"/>
    </row>
    <row r="710" ht="15.75" customHeight="1">
      <c r="C710" s="184"/>
      <c r="E710" s="184"/>
    </row>
    <row r="711" ht="15.75" customHeight="1">
      <c r="C711" s="184"/>
      <c r="E711" s="184"/>
    </row>
    <row r="712" ht="15.75" customHeight="1">
      <c r="C712" s="184"/>
      <c r="E712" s="184"/>
    </row>
    <row r="713" ht="15.75" customHeight="1">
      <c r="C713" s="184"/>
      <c r="E713" s="184"/>
    </row>
    <row r="714" ht="15.75" customHeight="1">
      <c r="C714" s="184"/>
      <c r="E714" s="184"/>
    </row>
    <row r="715" ht="15.75" customHeight="1">
      <c r="C715" s="184"/>
      <c r="E715" s="184"/>
    </row>
    <row r="716" ht="15.75" customHeight="1">
      <c r="C716" s="184"/>
      <c r="E716" s="184"/>
    </row>
    <row r="717" ht="15.75" customHeight="1">
      <c r="C717" s="184"/>
      <c r="E717" s="184"/>
    </row>
    <row r="718" ht="15.75" customHeight="1">
      <c r="C718" s="184"/>
      <c r="E718" s="184"/>
    </row>
    <row r="719" ht="15.75" customHeight="1">
      <c r="C719" s="184"/>
      <c r="E719" s="184"/>
    </row>
    <row r="720" ht="15.75" customHeight="1">
      <c r="C720" s="184"/>
      <c r="E720" s="184"/>
    </row>
    <row r="721" ht="15.75" customHeight="1">
      <c r="C721" s="184"/>
      <c r="E721" s="184"/>
    </row>
    <row r="722" ht="15.75" customHeight="1">
      <c r="C722" s="184"/>
      <c r="E722" s="184"/>
    </row>
    <row r="723" ht="15.75" customHeight="1">
      <c r="C723" s="184"/>
      <c r="E723" s="184"/>
    </row>
    <row r="724" ht="15.75" customHeight="1">
      <c r="C724" s="184"/>
      <c r="E724" s="184"/>
    </row>
    <row r="725" ht="15.75" customHeight="1">
      <c r="C725" s="184"/>
      <c r="E725" s="184"/>
    </row>
    <row r="726" ht="15.75" customHeight="1">
      <c r="C726" s="184"/>
      <c r="E726" s="184"/>
    </row>
    <row r="727" ht="15.75" customHeight="1">
      <c r="C727" s="184"/>
      <c r="E727" s="184"/>
    </row>
    <row r="728" ht="15.75" customHeight="1">
      <c r="C728" s="184"/>
      <c r="E728" s="184"/>
    </row>
    <row r="729" ht="15.75" customHeight="1">
      <c r="C729" s="184"/>
      <c r="E729" s="184"/>
    </row>
    <row r="730" ht="15.75" customHeight="1">
      <c r="C730" s="184"/>
      <c r="E730" s="184"/>
    </row>
    <row r="731" ht="15.75" customHeight="1">
      <c r="C731" s="184"/>
      <c r="E731" s="184"/>
    </row>
    <row r="732" ht="15.75" customHeight="1">
      <c r="C732" s="184"/>
      <c r="E732" s="184"/>
    </row>
    <row r="733" ht="15.75" customHeight="1">
      <c r="C733" s="184"/>
      <c r="E733" s="184"/>
    </row>
    <row r="734" ht="15.75" customHeight="1">
      <c r="C734" s="184"/>
      <c r="E734" s="184"/>
    </row>
    <row r="735" ht="15.75" customHeight="1">
      <c r="C735" s="184"/>
      <c r="E735" s="184"/>
    </row>
    <row r="736" ht="15.75" customHeight="1">
      <c r="C736" s="184"/>
      <c r="E736" s="184"/>
    </row>
    <row r="737" ht="15.75" customHeight="1">
      <c r="C737" s="184"/>
      <c r="E737" s="184"/>
    </row>
    <row r="738" ht="15.75" customHeight="1">
      <c r="C738" s="184"/>
      <c r="E738" s="184"/>
    </row>
    <row r="739" ht="15.75" customHeight="1">
      <c r="C739" s="184"/>
      <c r="E739" s="184"/>
    </row>
    <row r="740" ht="15.75" customHeight="1">
      <c r="C740" s="184"/>
      <c r="E740" s="184"/>
    </row>
    <row r="741" ht="15.75" customHeight="1">
      <c r="C741" s="184"/>
      <c r="E741" s="184"/>
    </row>
    <row r="742" ht="15.75" customHeight="1">
      <c r="C742" s="184"/>
      <c r="E742" s="184"/>
    </row>
    <row r="743" ht="15.75" customHeight="1">
      <c r="C743" s="184"/>
      <c r="E743" s="184"/>
    </row>
    <row r="744" ht="15.75" customHeight="1">
      <c r="C744" s="184"/>
      <c r="E744" s="184"/>
    </row>
    <row r="745" ht="15.75" customHeight="1">
      <c r="C745" s="184"/>
      <c r="E745" s="184"/>
    </row>
    <row r="746" ht="15.75" customHeight="1">
      <c r="C746" s="184"/>
      <c r="E746" s="184"/>
    </row>
    <row r="747" ht="15.75" customHeight="1">
      <c r="C747" s="184"/>
      <c r="E747" s="184"/>
    </row>
    <row r="748" ht="15.75" customHeight="1">
      <c r="C748" s="184"/>
      <c r="E748" s="184"/>
    </row>
    <row r="749" ht="15.75" customHeight="1">
      <c r="C749" s="184"/>
      <c r="E749" s="184"/>
    </row>
    <row r="750" ht="15.75" customHeight="1">
      <c r="C750" s="184"/>
      <c r="E750" s="184"/>
    </row>
    <row r="751" ht="15.75" customHeight="1">
      <c r="C751" s="184"/>
      <c r="E751" s="184"/>
    </row>
    <row r="752" ht="15.75" customHeight="1">
      <c r="C752" s="184"/>
      <c r="E752" s="184"/>
    </row>
    <row r="753" ht="15.75" customHeight="1">
      <c r="C753" s="184"/>
      <c r="E753" s="184"/>
    </row>
    <row r="754" ht="15.75" customHeight="1">
      <c r="C754" s="184"/>
      <c r="E754" s="184"/>
    </row>
    <row r="755" ht="15.75" customHeight="1">
      <c r="C755" s="184"/>
      <c r="E755" s="184"/>
    </row>
    <row r="756" ht="15.75" customHeight="1">
      <c r="C756" s="184"/>
      <c r="E756" s="184"/>
    </row>
    <row r="757" ht="15.75" customHeight="1">
      <c r="C757" s="184"/>
      <c r="E757" s="184"/>
    </row>
    <row r="758" ht="15.75" customHeight="1">
      <c r="C758" s="184"/>
      <c r="E758" s="184"/>
    </row>
    <row r="759" ht="15.75" customHeight="1">
      <c r="C759" s="184"/>
      <c r="E759" s="184"/>
    </row>
    <row r="760" ht="15.75" customHeight="1">
      <c r="C760" s="184"/>
      <c r="E760" s="184"/>
    </row>
    <row r="761" ht="15.75" customHeight="1">
      <c r="C761" s="184"/>
      <c r="E761" s="184"/>
    </row>
    <row r="762" ht="15.75" customHeight="1">
      <c r="C762" s="184"/>
      <c r="E762" s="184"/>
    </row>
    <row r="763" ht="15.75" customHeight="1">
      <c r="C763" s="184"/>
      <c r="E763" s="184"/>
    </row>
    <row r="764" ht="15.75" customHeight="1">
      <c r="C764" s="184"/>
      <c r="E764" s="184"/>
    </row>
    <row r="765" ht="15.75" customHeight="1">
      <c r="C765" s="184"/>
      <c r="E765" s="184"/>
    </row>
    <row r="766" ht="15.75" customHeight="1">
      <c r="C766" s="184"/>
      <c r="E766" s="184"/>
    </row>
    <row r="767" ht="15.75" customHeight="1">
      <c r="C767" s="184"/>
      <c r="E767" s="184"/>
    </row>
    <row r="768" ht="15.75" customHeight="1">
      <c r="C768" s="184"/>
      <c r="E768" s="184"/>
    </row>
    <row r="769" ht="15.75" customHeight="1">
      <c r="C769" s="184"/>
      <c r="E769" s="184"/>
    </row>
    <row r="770" ht="15.75" customHeight="1">
      <c r="C770" s="184"/>
      <c r="E770" s="184"/>
    </row>
    <row r="771" ht="15.75" customHeight="1">
      <c r="C771" s="184"/>
      <c r="E771" s="184"/>
    </row>
    <row r="772" ht="15.75" customHeight="1">
      <c r="C772" s="184"/>
      <c r="E772" s="184"/>
    </row>
    <row r="773" ht="15.75" customHeight="1">
      <c r="C773" s="184"/>
      <c r="E773" s="184"/>
    </row>
    <row r="774" ht="15.75" customHeight="1">
      <c r="C774" s="184"/>
      <c r="E774" s="184"/>
    </row>
    <row r="775" ht="15.75" customHeight="1">
      <c r="C775" s="184"/>
      <c r="E775" s="184"/>
    </row>
    <row r="776" ht="15.75" customHeight="1">
      <c r="C776" s="184"/>
      <c r="E776" s="184"/>
    </row>
    <row r="777" ht="15.75" customHeight="1">
      <c r="C777" s="184"/>
      <c r="E777" s="184"/>
    </row>
    <row r="778" ht="15.75" customHeight="1">
      <c r="C778" s="184"/>
      <c r="E778" s="184"/>
    </row>
    <row r="779" ht="15.75" customHeight="1">
      <c r="C779" s="184"/>
      <c r="E779" s="184"/>
    </row>
    <row r="780" ht="15.75" customHeight="1">
      <c r="C780" s="184"/>
      <c r="E780" s="184"/>
    </row>
    <row r="781" ht="15.75" customHeight="1">
      <c r="C781" s="184"/>
      <c r="E781" s="184"/>
    </row>
    <row r="782" ht="15.75" customHeight="1">
      <c r="C782" s="184"/>
      <c r="E782" s="184"/>
    </row>
    <row r="783" ht="15.75" customHeight="1">
      <c r="C783" s="184"/>
      <c r="E783" s="184"/>
    </row>
    <row r="784" ht="15.75" customHeight="1">
      <c r="C784" s="184"/>
      <c r="E784" s="184"/>
    </row>
    <row r="785" ht="15.75" customHeight="1">
      <c r="C785" s="184"/>
      <c r="E785" s="184"/>
    </row>
    <row r="786" ht="15.75" customHeight="1">
      <c r="C786" s="184"/>
      <c r="E786" s="184"/>
    </row>
    <row r="787" ht="15.75" customHeight="1">
      <c r="C787" s="184"/>
      <c r="E787" s="184"/>
    </row>
    <row r="788" ht="15.75" customHeight="1">
      <c r="C788" s="184"/>
      <c r="E788" s="184"/>
    </row>
    <row r="789" ht="15.75" customHeight="1">
      <c r="C789" s="184"/>
      <c r="E789" s="184"/>
    </row>
    <row r="790" ht="15.75" customHeight="1">
      <c r="C790" s="184"/>
      <c r="E790" s="184"/>
    </row>
    <row r="791" ht="15.75" customHeight="1">
      <c r="C791" s="184"/>
      <c r="E791" s="184"/>
    </row>
    <row r="792" ht="15.75" customHeight="1">
      <c r="C792" s="184"/>
      <c r="E792" s="184"/>
    </row>
    <row r="793" ht="15.75" customHeight="1">
      <c r="C793" s="184"/>
      <c r="E793" s="184"/>
    </row>
    <row r="794" ht="15.75" customHeight="1">
      <c r="C794" s="184"/>
      <c r="E794" s="184"/>
    </row>
    <row r="795" ht="15.75" customHeight="1">
      <c r="C795" s="184"/>
      <c r="E795" s="184"/>
    </row>
    <row r="796" ht="15.75" customHeight="1">
      <c r="C796" s="184"/>
      <c r="E796" s="184"/>
    </row>
    <row r="797" ht="15.75" customHeight="1">
      <c r="C797" s="184"/>
      <c r="E797" s="184"/>
    </row>
    <row r="798" ht="15.75" customHeight="1">
      <c r="C798" s="184"/>
      <c r="E798" s="184"/>
    </row>
    <row r="799" ht="15.75" customHeight="1">
      <c r="C799" s="184"/>
      <c r="E799" s="184"/>
    </row>
    <row r="800" ht="15.75" customHeight="1">
      <c r="C800" s="184"/>
      <c r="E800" s="184"/>
    </row>
    <row r="801" ht="15.75" customHeight="1">
      <c r="C801" s="184"/>
      <c r="E801" s="184"/>
    </row>
    <row r="802" ht="15.75" customHeight="1">
      <c r="C802" s="184"/>
      <c r="E802" s="184"/>
    </row>
    <row r="803" ht="15.75" customHeight="1">
      <c r="C803" s="184"/>
      <c r="E803" s="184"/>
    </row>
    <row r="804" ht="15.75" customHeight="1">
      <c r="C804" s="184"/>
      <c r="E804" s="184"/>
    </row>
    <row r="805" ht="15.75" customHeight="1">
      <c r="C805" s="184"/>
      <c r="E805" s="184"/>
    </row>
    <row r="806" ht="15.75" customHeight="1">
      <c r="C806" s="184"/>
      <c r="E806" s="184"/>
    </row>
    <row r="807" ht="15.75" customHeight="1">
      <c r="C807" s="184"/>
      <c r="E807" s="184"/>
    </row>
    <row r="808" ht="15.75" customHeight="1">
      <c r="C808" s="184"/>
      <c r="E808" s="184"/>
    </row>
    <row r="809" ht="15.75" customHeight="1">
      <c r="C809" s="184"/>
      <c r="E809" s="184"/>
    </row>
    <row r="810" ht="15.75" customHeight="1">
      <c r="C810" s="184"/>
      <c r="E810" s="184"/>
    </row>
    <row r="811" ht="15.75" customHeight="1">
      <c r="C811" s="184"/>
      <c r="E811" s="184"/>
    </row>
    <row r="812" ht="15.75" customHeight="1">
      <c r="C812" s="184"/>
      <c r="E812" s="184"/>
    </row>
    <row r="813" ht="15.75" customHeight="1">
      <c r="C813" s="184"/>
      <c r="E813" s="184"/>
    </row>
    <row r="814" ht="15.75" customHeight="1">
      <c r="C814" s="184"/>
      <c r="E814" s="184"/>
    </row>
    <row r="815" ht="15.75" customHeight="1">
      <c r="C815" s="184"/>
      <c r="E815" s="184"/>
    </row>
    <row r="816" ht="15.75" customHeight="1">
      <c r="C816" s="184"/>
      <c r="E816" s="184"/>
    </row>
    <row r="817" ht="15.75" customHeight="1">
      <c r="C817" s="184"/>
      <c r="E817" s="184"/>
    </row>
    <row r="818" ht="15.75" customHeight="1">
      <c r="C818" s="184"/>
      <c r="E818" s="184"/>
    </row>
    <row r="819" ht="15.75" customHeight="1">
      <c r="C819" s="184"/>
      <c r="E819" s="184"/>
    </row>
    <row r="820" ht="15.75" customHeight="1">
      <c r="C820" s="184"/>
      <c r="E820" s="184"/>
    </row>
    <row r="821" ht="15.75" customHeight="1">
      <c r="C821" s="184"/>
      <c r="E821" s="184"/>
    </row>
    <row r="822" ht="15.75" customHeight="1">
      <c r="C822" s="184"/>
      <c r="E822" s="184"/>
    </row>
    <row r="823" ht="15.75" customHeight="1">
      <c r="C823" s="184"/>
      <c r="E823" s="184"/>
    </row>
    <row r="824" ht="15.75" customHeight="1">
      <c r="C824" s="184"/>
      <c r="E824" s="184"/>
    </row>
    <row r="825" ht="15.75" customHeight="1">
      <c r="C825" s="184"/>
      <c r="E825" s="184"/>
    </row>
    <row r="826" ht="15.75" customHeight="1">
      <c r="C826" s="184"/>
      <c r="E826" s="184"/>
    </row>
    <row r="827" ht="15.75" customHeight="1">
      <c r="C827" s="184"/>
      <c r="E827" s="184"/>
    </row>
    <row r="828" ht="15.75" customHeight="1">
      <c r="C828" s="184"/>
      <c r="E828" s="184"/>
    </row>
    <row r="829" ht="15.75" customHeight="1">
      <c r="C829" s="184"/>
      <c r="E829" s="184"/>
    </row>
    <row r="830" ht="15.75" customHeight="1">
      <c r="C830" s="184"/>
      <c r="E830" s="184"/>
    </row>
    <row r="831" ht="15.75" customHeight="1">
      <c r="C831" s="184"/>
      <c r="E831" s="184"/>
    </row>
    <row r="832" ht="15.75" customHeight="1">
      <c r="C832" s="184"/>
      <c r="E832" s="184"/>
    </row>
    <row r="833" ht="15.75" customHeight="1">
      <c r="C833" s="184"/>
      <c r="E833" s="184"/>
    </row>
    <row r="834" ht="15.75" customHeight="1">
      <c r="C834" s="184"/>
      <c r="E834" s="184"/>
    </row>
    <row r="835" ht="15.75" customHeight="1">
      <c r="C835" s="184"/>
      <c r="E835" s="184"/>
    </row>
    <row r="836" ht="15.75" customHeight="1">
      <c r="C836" s="184"/>
      <c r="E836" s="184"/>
    </row>
    <row r="837" ht="15.75" customHeight="1">
      <c r="C837" s="184"/>
      <c r="E837" s="184"/>
    </row>
    <row r="838" ht="15.75" customHeight="1">
      <c r="C838" s="184"/>
      <c r="E838" s="184"/>
    </row>
    <row r="839" ht="15.75" customHeight="1">
      <c r="C839" s="184"/>
      <c r="E839" s="184"/>
    </row>
    <row r="840" ht="15.75" customHeight="1">
      <c r="C840" s="184"/>
      <c r="E840" s="184"/>
    </row>
    <row r="841" ht="15.75" customHeight="1">
      <c r="C841" s="184"/>
      <c r="E841" s="184"/>
    </row>
    <row r="842" ht="15.75" customHeight="1">
      <c r="C842" s="184"/>
      <c r="E842" s="184"/>
    </row>
    <row r="843" ht="15.75" customHeight="1">
      <c r="C843" s="184"/>
      <c r="E843" s="184"/>
    </row>
    <row r="844" ht="15.75" customHeight="1">
      <c r="C844" s="184"/>
      <c r="E844" s="184"/>
    </row>
    <row r="845" ht="15.75" customHeight="1">
      <c r="C845" s="184"/>
      <c r="E845" s="184"/>
    </row>
    <row r="846" ht="15.75" customHeight="1">
      <c r="C846" s="184"/>
      <c r="E846" s="184"/>
    </row>
    <row r="847" ht="15.75" customHeight="1">
      <c r="C847" s="184"/>
      <c r="E847" s="184"/>
    </row>
    <row r="848" ht="15.75" customHeight="1">
      <c r="C848" s="184"/>
      <c r="E848" s="184"/>
    </row>
    <row r="849" ht="15.75" customHeight="1">
      <c r="C849" s="184"/>
      <c r="E849" s="184"/>
    </row>
    <row r="850" ht="15.75" customHeight="1">
      <c r="C850" s="184"/>
      <c r="E850" s="184"/>
    </row>
    <row r="851" ht="15.75" customHeight="1">
      <c r="C851" s="184"/>
      <c r="E851" s="184"/>
    </row>
    <row r="852" ht="15.75" customHeight="1">
      <c r="C852" s="184"/>
      <c r="E852" s="184"/>
    </row>
    <row r="853" ht="15.75" customHeight="1">
      <c r="C853" s="184"/>
      <c r="E853" s="184"/>
    </row>
    <row r="854" ht="15.75" customHeight="1">
      <c r="C854" s="184"/>
      <c r="E854" s="184"/>
    </row>
    <row r="855" ht="15.75" customHeight="1">
      <c r="C855" s="184"/>
      <c r="E855" s="184"/>
    </row>
    <row r="856" ht="15.75" customHeight="1">
      <c r="C856" s="184"/>
      <c r="E856" s="184"/>
    </row>
    <row r="857" ht="15.75" customHeight="1">
      <c r="C857" s="184"/>
      <c r="E857" s="184"/>
    </row>
    <row r="858" ht="15.75" customHeight="1">
      <c r="C858" s="184"/>
      <c r="E858" s="184"/>
    </row>
    <row r="859" ht="15.75" customHeight="1">
      <c r="C859" s="184"/>
      <c r="E859" s="184"/>
    </row>
    <row r="860" ht="15.75" customHeight="1">
      <c r="C860" s="184"/>
      <c r="E860" s="184"/>
    </row>
    <row r="861" ht="15.75" customHeight="1">
      <c r="C861" s="184"/>
      <c r="E861" s="184"/>
    </row>
    <row r="862" ht="15.75" customHeight="1">
      <c r="C862" s="184"/>
      <c r="E862" s="184"/>
    </row>
    <row r="863" ht="15.75" customHeight="1">
      <c r="C863" s="184"/>
      <c r="E863" s="184"/>
    </row>
    <row r="864" ht="15.75" customHeight="1">
      <c r="C864" s="184"/>
      <c r="E864" s="184"/>
    </row>
    <row r="865" ht="15.75" customHeight="1">
      <c r="C865" s="184"/>
      <c r="E865" s="184"/>
    </row>
    <row r="866" ht="15.75" customHeight="1">
      <c r="C866" s="184"/>
      <c r="E866" s="184"/>
    </row>
    <row r="867" ht="15.75" customHeight="1">
      <c r="C867" s="184"/>
      <c r="E867" s="184"/>
    </row>
    <row r="868" ht="15.75" customHeight="1">
      <c r="C868" s="184"/>
      <c r="E868" s="184"/>
    </row>
    <row r="869" ht="15.75" customHeight="1">
      <c r="C869" s="184"/>
      <c r="E869" s="184"/>
    </row>
    <row r="870" ht="15.75" customHeight="1">
      <c r="C870" s="184"/>
      <c r="E870" s="184"/>
    </row>
    <row r="871" ht="15.75" customHeight="1">
      <c r="C871" s="184"/>
      <c r="E871" s="184"/>
    </row>
    <row r="872" ht="15.75" customHeight="1">
      <c r="C872" s="184"/>
      <c r="E872" s="184"/>
    </row>
    <row r="873" ht="15.75" customHeight="1">
      <c r="C873" s="184"/>
      <c r="E873" s="184"/>
    </row>
    <row r="874" ht="15.75" customHeight="1">
      <c r="C874" s="184"/>
      <c r="E874" s="184"/>
    </row>
    <row r="875" ht="15.75" customHeight="1">
      <c r="C875" s="184"/>
      <c r="E875" s="184"/>
    </row>
    <row r="876" ht="15.75" customHeight="1">
      <c r="C876" s="184"/>
      <c r="E876" s="184"/>
    </row>
    <row r="877" ht="15.75" customHeight="1">
      <c r="C877" s="184"/>
      <c r="E877" s="184"/>
    </row>
    <row r="878" ht="15.75" customHeight="1">
      <c r="C878" s="184"/>
      <c r="E878" s="184"/>
    </row>
    <row r="879" ht="15.75" customHeight="1">
      <c r="C879" s="184"/>
      <c r="E879" s="184"/>
    </row>
    <row r="880" ht="15.75" customHeight="1">
      <c r="C880" s="184"/>
      <c r="E880" s="184"/>
    </row>
    <row r="881" ht="15.75" customHeight="1">
      <c r="C881" s="184"/>
      <c r="E881" s="184"/>
    </row>
    <row r="882" ht="15.75" customHeight="1">
      <c r="C882" s="184"/>
      <c r="E882" s="184"/>
    </row>
    <row r="883" ht="15.75" customHeight="1">
      <c r="C883" s="184"/>
      <c r="E883" s="184"/>
    </row>
    <row r="884" ht="15.75" customHeight="1">
      <c r="C884" s="184"/>
      <c r="E884" s="184"/>
    </row>
    <row r="885" ht="15.75" customHeight="1">
      <c r="C885" s="184"/>
      <c r="E885" s="184"/>
    </row>
    <row r="886" ht="15.75" customHeight="1">
      <c r="C886" s="184"/>
      <c r="E886" s="184"/>
    </row>
    <row r="887" ht="15.75" customHeight="1">
      <c r="C887" s="184"/>
      <c r="E887" s="184"/>
    </row>
    <row r="888" ht="15.75" customHeight="1">
      <c r="C888" s="184"/>
      <c r="E888" s="184"/>
    </row>
    <row r="889" ht="15.75" customHeight="1">
      <c r="C889" s="184"/>
      <c r="E889" s="184"/>
    </row>
    <row r="890" ht="15.75" customHeight="1">
      <c r="C890" s="184"/>
      <c r="E890" s="184"/>
    </row>
    <row r="891" ht="15.75" customHeight="1">
      <c r="C891" s="184"/>
      <c r="E891" s="184"/>
    </row>
    <row r="892" ht="15.75" customHeight="1">
      <c r="C892" s="184"/>
      <c r="E892" s="184"/>
    </row>
    <row r="893" ht="15.75" customHeight="1">
      <c r="C893" s="184"/>
      <c r="E893" s="184"/>
    </row>
    <row r="894" ht="15.75" customHeight="1">
      <c r="C894" s="184"/>
      <c r="E894" s="184"/>
    </row>
    <row r="895" ht="15.75" customHeight="1">
      <c r="C895" s="184"/>
      <c r="E895" s="184"/>
    </row>
    <row r="896" ht="15.75" customHeight="1">
      <c r="C896" s="184"/>
      <c r="E896" s="184"/>
    </row>
    <row r="897" ht="15.75" customHeight="1">
      <c r="C897" s="184"/>
      <c r="E897" s="184"/>
    </row>
    <row r="898" ht="15.75" customHeight="1">
      <c r="C898" s="184"/>
      <c r="E898" s="184"/>
    </row>
    <row r="899" ht="15.75" customHeight="1">
      <c r="C899" s="184"/>
      <c r="E899" s="184"/>
    </row>
    <row r="900" ht="15.75" customHeight="1">
      <c r="C900" s="184"/>
      <c r="E900" s="184"/>
    </row>
    <row r="901" ht="15.75" customHeight="1">
      <c r="C901" s="184"/>
      <c r="E901" s="184"/>
    </row>
    <row r="902" ht="15.75" customHeight="1">
      <c r="C902" s="184"/>
      <c r="E902" s="184"/>
    </row>
    <row r="903" ht="15.75" customHeight="1">
      <c r="C903" s="184"/>
      <c r="E903" s="184"/>
    </row>
    <row r="904" ht="15.75" customHeight="1">
      <c r="C904" s="184"/>
      <c r="E904" s="184"/>
    </row>
    <row r="905" ht="15.75" customHeight="1">
      <c r="C905" s="184"/>
      <c r="E905" s="184"/>
    </row>
    <row r="906" ht="15.75" customHeight="1">
      <c r="C906" s="184"/>
      <c r="E906" s="184"/>
    </row>
    <row r="907" ht="15.75" customHeight="1">
      <c r="C907" s="184"/>
      <c r="E907" s="184"/>
    </row>
    <row r="908" ht="15.75" customHeight="1">
      <c r="C908" s="184"/>
      <c r="E908" s="184"/>
    </row>
    <row r="909" ht="15.75" customHeight="1">
      <c r="C909" s="184"/>
      <c r="E909" s="184"/>
    </row>
    <row r="910" ht="15.75" customHeight="1">
      <c r="C910" s="184"/>
      <c r="E910" s="184"/>
    </row>
    <row r="911" ht="15.75" customHeight="1">
      <c r="C911" s="184"/>
      <c r="E911" s="184"/>
    </row>
    <row r="912" ht="15.75" customHeight="1">
      <c r="C912" s="184"/>
      <c r="E912" s="184"/>
    </row>
    <row r="913" ht="15.75" customHeight="1">
      <c r="C913" s="184"/>
      <c r="E913" s="184"/>
    </row>
    <row r="914" ht="15.75" customHeight="1">
      <c r="C914" s="184"/>
      <c r="E914" s="184"/>
    </row>
    <row r="915" ht="15.75" customHeight="1">
      <c r="C915" s="184"/>
      <c r="E915" s="184"/>
    </row>
    <row r="916" ht="15.75" customHeight="1">
      <c r="C916" s="184"/>
      <c r="E916" s="184"/>
    </row>
    <row r="917" ht="15.75" customHeight="1">
      <c r="C917" s="184"/>
      <c r="E917" s="184"/>
    </row>
    <row r="918" ht="15.75" customHeight="1">
      <c r="C918" s="184"/>
      <c r="E918" s="184"/>
    </row>
    <row r="919" ht="15.75" customHeight="1">
      <c r="C919" s="184"/>
      <c r="E919" s="184"/>
    </row>
    <row r="920" ht="15.75" customHeight="1">
      <c r="C920" s="184"/>
      <c r="E920" s="184"/>
    </row>
    <row r="921" ht="15.75" customHeight="1">
      <c r="C921" s="184"/>
      <c r="E921" s="184"/>
    </row>
    <row r="922" ht="15.75" customHeight="1">
      <c r="C922" s="184"/>
      <c r="E922" s="184"/>
    </row>
    <row r="923" ht="15.75" customHeight="1">
      <c r="C923" s="184"/>
      <c r="E923" s="184"/>
    </row>
    <row r="924" ht="15.75" customHeight="1">
      <c r="C924" s="184"/>
      <c r="E924" s="184"/>
    </row>
    <row r="925" ht="15.75" customHeight="1">
      <c r="C925" s="184"/>
      <c r="E925" s="184"/>
    </row>
    <row r="926" ht="15.75" customHeight="1">
      <c r="C926" s="184"/>
      <c r="E926" s="184"/>
    </row>
    <row r="927" ht="15.75" customHeight="1">
      <c r="C927" s="184"/>
      <c r="E927" s="184"/>
    </row>
    <row r="928" ht="15.75" customHeight="1">
      <c r="C928" s="184"/>
      <c r="E928" s="184"/>
    </row>
    <row r="929" ht="15.75" customHeight="1">
      <c r="C929" s="184"/>
      <c r="E929" s="184"/>
    </row>
    <row r="930" ht="15.75" customHeight="1">
      <c r="C930" s="184"/>
      <c r="E930" s="184"/>
    </row>
    <row r="931" ht="15.75" customHeight="1">
      <c r="C931" s="184"/>
      <c r="E931" s="184"/>
    </row>
    <row r="932" ht="15.75" customHeight="1">
      <c r="C932" s="184"/>
      <c r="E932" s="184"/>
    </row>
    <row r="933" ht="15.75" customHeight="1">
      <c r="C933" s="184"/>
      <c r="E933" s="184"/>
    </row>
    <row r="934" ht="15.75" customHeight="1">
      <c r="C934" s="184"/>
      <c r="E934" s="184"/>
    </row>
    <row r="935" ht="15.75" customHeight="1">
      <c r="C935" s="184"/>
      <c r="E935" s="184"/>
    </row>
    <row r="936" ht="15.75" customHeight="1">
      <c r="C936" s="184"/>
      <c r="E936" s="184"/>
    </row>
    <row r="937" ht="15.75" customHeight="1">
      <c r="C937" s="184"/>
      <c r="E937" s="184"/>
    </row>
    <row r="938" ht="15.75" customHeight="1">
      <c r="C938" s="184"/>
      <c r="E938" s="184"/>
    </row>
    <row r="939" ht="15.75" customHeight="1">
      <c r="C939" s="184"/>
      <c r="E939" s="184"/>
    </row>
    <row r="940" ht="15.75" customHeight="1">
      <c r="C940" s="184"/>
      <c r="E940" s="184"/>
    </row>
    <row r="941" ht="15.75" customHeight="1">
      <c r="C941" s="184"/>
      <c r="E941" s="184"/>
    </row>
    <row r="942" ht="15.75" customHeight="1">
      <c r="C942" s="184"/>
      <c r="E942" s="184"/>
    </row>
    <row r="943" ht="15.75" customHeight="1">
      <c r="C943" s="184"/>
      <c r="E943" s="184"/>
    </row>
    <row r="944" ht="15.75" customHeight="1">
      <c r="C944" s="184"/>
      <c r="E944" s="184"/>
    </row>
    <row r="945" ht="15.75" customHeight="1">
      <c r="C945" s="184"/>
      <c r="E945" s="184"/>
    </row>
    <row r="946" ht="15.75" customHeight="1">
      <c r="C946" s="184"/>
      <c r="E946" s="184"/>
    </row>
    <row r="947" ht="15.75" customHeight="1">
      <c r="C947" s="184"/>
      <c r="E947" s="184"/>
    </row>
    <row r="948" ht="15.75" customHeight="1">
      <c r="C948" s="184"/>
      <c r="E948" s="184"/>
    </row>
    <row r="949" ht="15.75" customHeight="1">
      <c r="C949" s="184"/>
      <c r="E949" s="184"/>
    </row>
    <row r="950" ht="15.75" customHeight="1">
      <c r="C950" s="184"/>
      <c r="E950" s="184"/>
    </row>
    <row r="951" ht="15.75" customHeight="1">
      <c r="C951" s="184"/>
      <c r="E951" s="184"/>
    </row>
    <row r="952" ht="15.75" customHeight="1">
      <c r="C952" s="184"/>
      <c r="E952" s="184"/>
    </row>
    <row r="953" ht="15.75" customHeight="1">
      <c r="C953" s="184"/>
      <c r="E953" s="184"/>
    </row>
    <row r="954" ht="15.75" customHeight="1">
      <c r="C954" s="184"/>
      <c r="E954" s="184"/>
    </row>
    <row r="955" ht="15.75" customHeight="1">
      <c r="C955" s="184"/>
      <c r="E955" s="184"/>
    </row>
    <row r="956" ht="15.75" customHeight="1">
      <c r="C956" s="184"/>
      <c r="E956" s="184"/>
    </row>
    <row r="957" ht="15.75" customHeight="1">
      <c r="C957" s="184"/>
      <c r="E957" s="184"/>
    </row>
    <row r="958" ht="15.75" customHeight="1">
      <c r="C958" s="184"/>
      <c r="E958" s="184"/>
    </row>
    <row r="959" ht="15.75" customHeight="1">
      <c r="C959" s="184"/>
      <c r="E959" s="184"/>
    </row>
    <row r="960" ht="15.75" customHeight="1">
      <c r="C960" s="184"/>
      <c r="E960" s="184"/>
    </row>
    <row r="961" ht="15.75" customHeight="1">
      <c r="C961" s="184"/>
      <c r="E961" s="184"/>
    </row>
    <row r="962" ht="15.75" customHeight="1">
      <c r="C962" s="184"/>
      <c r="E962" s="184"/>
    </row>
    <row r="963" ht="15.75" customHeight="1">
      <c r="C963" s="184"/>
      <c r="E963" s="184"/>
    </row>
    <row r="964" ht="15.75" customHeight="1">
      <c r="C964" s="184"/>
      <c r="E964" s="184"/>
    </row>
    <row r="965" ht="15.75" customHeight="1">
      <c r="C965" s="184"/>
      <c r="E965" s="184"/>
    </row>
    <row r="966" ht="15.75" customHeight="1">
      <c r="C966" s="184"/>
      <c r="E966" s="184"/>
    </row>
    <row r="967" ht="15.75" customHeight="1">
      <c r="C967" s="184"/>
      <c r="E967" s="184"/>
    </row>
    <row r="968" ht="15.75" customHeight="1">
      <c r="C968" s="184"/>
      <c r="E968" s="184"/>
    </row>
    <row r="969" ht="15.75" customHeight="1">
      <c r="C969" s="184"/>
      <c r="E969" s="184"/>
    </row>
    <row r="970" ht="15.75" customHeight="1">
      <c r="C970" s="184"/>
      <c r="E970" s="184"/>
    </row>
    <row r="971" ht="15.75" customHeight="1">
      <c r="C971" s="184"/>
      <c r="E971" s="184"/>
    </row>
    <row r="972" ht="15.75" customHeight="1">
      <c r="C972" s="184"/>
      <c r="E972" s="184"/>
    </row>
    <row r="973" ht="15.75" customHeight="1">
      <c r="C973" s="184"/>
      <c r="E973" s="184"/>
    </row>
    <row r="974" ht="15.75" customHeight="1">
      <c r="C974" s="184"/>
      <c r="E974" s="184"/>
    </row>
    <row r="975" ht="15.75" customHeight="1">
      <c r="C975" s="184"/>
      <c r="E975" s="184"/>
    </row>
    <row r="976" ht="15.75" customHeight="1">
      <c r="C976" s="184"/>
      <c r="E976" s="184"/>
    </row>
    <row r="977" ht="15.75" customHeight="1">
      <c r="C977" s="184"/>
      <c r="E977" s="184"/>
    </row>
    <row r="978" ht="15.75" customHeight="1">
      <c r="C978" s="184"/>
      <c r="E978" s="184"/>
    </row>
    <row r="979" ht="15.75" customHeight="1">
      <c r="C979" s="184"/>
      <c r="E979" s="184"/>
    </row>
    <row r="980" ht="15.75" customHeight="1">
      <c r="C980" s="184"/>
      <c r="E980" s="184"/>
    </row>
    <row r="981" ht="15.75" customHeight="1">
      <c r="C981" s="184"/>
      <c r="E981" s="184"/>
    </row>
    <row r="982" ht="15.75" customHeight="1">
      <c r="C982" s="184"/>
      <c r="E982" s="184"/>
    </row>
    <row r="983" ht="15.75" customHeight="1">
      <c r="C983" s="184"/>
      <c r="E983" s="184"/>
    </row>
    <row r="984" ht="15.75" customHeight="1">
      <c r="C984" s="184"/>
      <c r="E984" s="184"/>
    </row>
    <row r="985" ht="15.75" customHeight="1">
      <c r="C985" s="184"/>
      <c r="E985" s="184"/>
    </row>
    <row r="986" ht="15.75" customHeight="1">
      <c r="C986" s="184"/>
      <c r="E986" s="184"/>
    </row>
    <row r="987" ht="15.75" customHeight="1">
      <c r="C987" s="184"/>
      <c r="E987" s="184"/>
    </row>
    <row r="988" ht="15.75" customHeight="1">
      <c r="C988" s="184"/>
      <c r="E988" s="184"/>
    </row>
    <row r="989" ht="15.75" customHeight="1">
      <c r="C989" s="184"/>
      <c r="E989" s="184"/>
    </row>
    <row r="990" ht="15.75" customHeight="1">
      <c r="C990" s="184"/>
      <c r="E990" s="184"/>
    </row>
    <row r="991" ht="15.75" customHeight="1">
      <c r="C991" s="184"/>
      <c r="E991" s="184"/>
    </row>
    <row r="992" ht="15.75" customHeight="1">
      <c r="C992" s="184"/>
      <c r="E992" s="184"/>
    </row>
    <row r="993" ht="15.75" customHeight="1">
      <c r="C993" s="184"/>
      <c r="E993" s="184"/>
    </row>
    <row r="994" ht="15.75" customHeight="1">
      <c r="C994" s="184"/>
      <c r="E994" s="184"/>
    </row>
    <row r="995" ht="15.75" customHeight="1">
      <c r="C995" s="184"/>
      <c r="E995" s="184"/>
    </row>
    <row r="996" ht="15.75" customHeight="1">
      <c r="C996" s="184"/>
      <c r="E996" s="184"/>
    </row>
    <row r="997" ht="15.75" customHeight="1">
      <c r="C997" s="184"/>
      <c r="E997" s="184"/>
    </row>
    <row r="998" ht="15.75" customHeight="1">
      <c r="C998" s="184"/>
      <c r="E998" s="184"/>
    </row>
    <row r="999" ht="15.75" customHeight="1">
      <c r="C999" s="184"/>
      <c r="E999" s="184"/>
    </row>
    <row r="1000" ht="15.75" customHeight="1">
      <c r="C1000" s="184"/>
      <c r="E1000" s="18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